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315" windowWidth="24675" windowHeight="12300" tabRatio="951"/>
  </bookViews>
  <sheets>
    <sheet name="SUMMARY" sheetId="12" r:id="rId1"/>
    <sheet name="Summary Lead 2016-17" sheetId="1" r:id="rId2"/>
    <sheet name="Calculation Royalla Sep-16" sheetId="4" r:id="rId3"/>
    <sheet name="Calculation Royalla Aug-16" sheetId="5" r:id="rId4"/>
    <sheet name="Calculation Royalla Jul-16" sheetId="6" r:id="rId5"/>
    <sheet name="Calculation Coonooer BWF Oct-16" sheetId="11" r:id="rId6"/>
    <sheet name="Calculation Coonooer BWF Sep-16" sheetId="10" r:id="rId7"/>
    <sheet name="Calculation Coonooer BWF Aug-16" sheetId="9" r:id="rId8"/>
    <sheet name="Calculation Coonooer BWF Jul-16" sheetId="8" r:id="rId9"/>
    <sheet name="Sheet2" sheetId="2" r:id="rId10"/>
    <sheet name="Sheet3" sheetId="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" localSheetId="7">#REF!</definedName>
    <definedName name="a" localSheetId="5">#REF!</definedName>
    <definedName name="a" localSheetId="6">#REF!</definedName>
    <definedName name="a" localSheetId="3">#REF!</definedName>
    <definedName name="a" localSheetId="4">#REF!</definedName>
    <definedName name="a" localSheetId="2">#REF!</definedName>
    <definedName name="a">#REF!</definedName>
    <definedName name="b" localSheetId="7">#REF!</definedName>
    <definedName name="b" localSheetId="5">#REF!</definedName>
    <definedName name="b" localSheetId="6">#REF!</definedName>
    <definedName name="b" localSheetId="3">#REF!</definedName>
    <definedName name="b" localSheetId="4">#REF!</definedName>
    <definedName name="b" localSheetId="2">#REF!</definedName>
    <definedName name="b">#REF!</definedName>
    <definedName name="CanStg3Start" localSheetId="7">#REF!</definedName>
    <definedName name="CanStg3Start" localSheetId="5">#REF!</definedName>
    <definedName name="CanStg3Start" localSheetId="6">#REF!</definedName>
    <definedName name="CanStg3Start" localSheetId="3">#REF!</definedName>
    <definedName name="CanStg3Start" localSheetId="4">#REF!</definedName>
    <definedName name="CanStg3Start" localSheetId="2">#REF!</definedName>
    <definedName name="CanStg3Start">#REF!</definedName>
    <definedName name="CompSetup" localSheetId="3">#REF!</definedName>
    <definedName name="CompSetup" localSheetId="4">#REF!</definedName>
    <definedName name="CompSetup" localSheetId="2">#REF!</definedName>
    <definedName name="CompSetup">#REF!</definedName>
    <definedName name="d" localSheetId="3">#REF!</definedName>
    <definedName name="d" localSheetId="4">#REF!</definedName>
    <definedName name="d" localSheetId="2">#REF!</definedName>
    <definedName name="d">#REF!</definedName>
    <definedName name="Data">'[1]Heating Degree Days'!$O$21:$Y$33</definedName>
    <definedName name="Day">'[2]Electricity Data Table Daily'!$A$56:$B$62</definedName>
    <definedName name="DaysLocal">[3]Personnel!$N$19</definedName>
    <definedName name="dfesafgsekdjfgweikfgafergraf" localSheetId="7">#REF!</definedName>
    <definedName name="dfesafgsekdjfgweikfgafergraf" localSheetId="5">#REF!</definedName>
    <definedName name="dfesafgsekdjfgweikfgafergraf" localSheetId="6">#REF!</definedName>
    <definedName name="dfesafgsekdjfgweikfgafergraf" localSheetId="3">#REF!</definedName>
    <definedName name="dfesafgsekdjfgweikfgafergraf" localSheetId="4">#REF!</definedName>
    <definedName name="dfesafgsekdjfgweikfgafergraf" localSheetId="2">#REF!</definedName>
    <definedName name="dfesafgsekdjfgweikfgafergraf">#REF!</definedName>
    <definedName name="Hotel">[3]Personnel!$N$16</definedName>
    <definedName name="June" localSheetId="7">#REF!</definedName>
    <definedName name="June" localSheetId="5">#REF!</definedName>
    <definedName name="June" localSheetId="6">#REF!</definedName>
    <definedName name="June" localSheetId="3">#REF!</definedName>
    <definedName name="June" localSheetId="4">#REF!</definedName>
    <definedName name="June" localSheetId="2">#REF!</definedName>
    <definedName name="June">#REF!</definedName>
    <definedName name="LocalFlight">[3]Personnel!$N$14</definedName>
    <definedName name="Meals">[3]Personnel!$N$16</definedName>
    <definedName name="NewEmplMonthly" localSheetId="7">#REF!</definedName>
    <definedName name="NewEmplMonthly" localSheetId="5">#REF!</definedName>
    <definedName name="NewEmplMonthly" localSheetId="6">#REF!</definedName>
    <definedName name="NewEmplMonthly" localSheetId="3">#REF!</definedName>
    <definedName name="NewEmplMonthly" localSheetId="4">#REF!</definedName>
    <definedName name="NewEmplMonthly" localSheetId="2">#REF!</definedName>
    <definedName name="NewEmplMonthly">#REF!</definedName>
    <definedName name="NewEmplTrip" localSheetId="7">#REF!</definedName>
    <definedName name="NewEmplTrip" localSheetId="5">#REF!</definedName>
    <definedName name="NewEmplTrip" localSheetId="6">#REF!</definedName>
    <definedName name="NewEmplTrip" localSheetId="3">#REF!</definedName>
    <definedName name="NewEmplTrip" localSheetId="4">#REF!</definedName>
    <definedName name="NewEmplTrip" localSheetId="2">#REF!</definedName>
    <definedName name="NewEmplTrip">#REF!</definedName>
    <definedName name="NMI">[2]NMI!$A$1:$B$7</definedName>
    <definedName name="OtherTravel">[3]Personnel!$N$18</definedName>
    <definedName name="Phone" localSheetId="7">#REF!</definedName>
    <definedName name="Phone" localSheetId="5">#REF!</definedName>
    <definedName name="Phone" localSheetId="6">#REF!</definedName>
    <definedName name="Phone" localSheetId="3">#REF!</definedName>
    <definedName name="Phone" localSheetId="4">#REF!</definedName>
    <definedName name="Phone" localSheetId="2">#REF!</definedName>
    <definedName name="Phone">#REF!</definedName>
    <definedName name="_xlnm.Print_Area" localSheetId="7">'Calculation Coonooer BWF Aug-16'!$A$1:$J$1358</definedName>
    <definedName name="_xlnm.Print_Area" localSheetId="8">'Calculation Coonooer BWF Jul-16'!$A$1:$H$1695</definedName>
    <definedName name="_xlnm.Print_Area" localSheetId="5">'Calculation Coonooer BWF Oct-16'!$A$1:$J$1694</definedName>
    <definedName name="_xlnm.Print_Area" localSheetId="6">'Calculation Coonooer BWF Sep-16'!$A$1:$J$1358</definedName>
    <definedName name="_xlnm.Print_Area" localSheetId="3">'Calculation Royalla Aug-16'!$A$1:$J$1359</definedName>
    <definedName name="_xlnm.Print_Area" localSheetId="4">'Calculation Royalla Jul-16'!$A$1:$J$1359</definedName>
    <definedName name="_xlnm.Print_Area" localSheetId="2">'Calculation Royalla Sep-16'!$A$1:$J$1359</definedName>
    <definedName name="Recruit" localSheetId="7">#REF!</definedName>
    <definedName name="Recruit" localSheetId="5">#REF!</definedName>
    <definedName name="Recruit" localSheetId="6">#REF!</definedName>
    <definedName name="Recruit" localSheetId="3">#REF!</definedName>
    <definedName name="Recruit" localSheetId="4">#REF!</definedName>
    <definedName name="Recruit" localSheetId="2">#REF!</definedName>
    <definedName name="Recruit">#REF!</definedName>
    <definedName name="RentCar">[3]Personnel!$N$15</definedName>
    <definedName name="Stg1MWTravel" localSheetId="7">#REF!</definedName>
    <definedName name="Stg1MWTravel" localSheetId="5">#REF!</definedName>
    <definedName name="Stg1MWTravel" localSheetId="6">#REF!</definedName>
    <definedName name="Stg1MWTravel" localSheetId="3">#REF!</definedName>
    <definedName name="Stg1MWTravel" localSheetId="4">#REF!</definedName>
    <definedName name="Stg1MWTravel" localSheetId="2">#REF!</definedName>
    <definedName name="Stg1MWTravel">#REF!</definedName>
    <definedName name="Stg1Travel">[3]Personnel!$C$34</definedName>
    <definedName name="Stg1WTravel" localSheetId="7">#REF!</definedName>
    <definedName name="Stg1WTravel" localSheetId="5">#REF!</definedName>
    <definedName name="Stg1WTravel" localSheetId="6">#REF!</definedName>
    <definedName name="Stg1WTravel" localSheetId="3">#REF!</definedName>
    <definedName name="Stg1WTravel" localSheetId="4">#REF!</definedName>
    <definedName name="Stg1WTravel" localSheetId="2">#REF!</definedName>
    <definedName name="Stg1WTravel">#REF!</definedName>
    <definedName name="Stg2MidWestStart" localSheetId="7">#REF!</definedName>
    <definedName name="Stg2MidWestStart" localSheetId="5">#REF!</definedName>
    <definedName name="Stg2MidWestStart" localSheetId="6">#REF!</definedName>
    <definedName name="Stg2MidWestStart" localSheetId="3">#REF!</definedName>
    <definedName name="Stg2MidWestStart" localSheetId="4">#REF!</definedName>
    <definedName name="Stg2MidWestStart" localSheetId="2">#REF!</definedName>
    <definedName name="Stg2MidWestStart">#REF!</definedName>
    <definedName name="Stg2MidWestVal" localSheetId="7">#REF!</definedName>
    <definedName name="Stg2MidWestVal" localSheetId="5">#REF!</definedName>
    <definedName name="Stg2MidWestVal" localSheetId="6">#REF!</definedName>
    <definedName name="Stg2MidWestVal" localSheetId="3">#REF!</definedName>
    <definedName name="Stg2MidWestVal" localSheetId="4">#REF!</definedName>
    <definedName name="Stg2MidWestVal" localSheetId="2">#REF!</definedName>
    <definedName name="Stg2MidWestVal">#REF!</definedName>
    <definedName name="Stg2MWTravel" localSheetId="3">#REF!</definedName>
    <definedName name="Stg2MWTravel" localSheetId="4">#REF!</definedName>
    <definedName name="Stg2MWTravel" localSheetId="2">#REF!</definedName>
    <definedName name="Stg2MWTravel">#REF!</definedName>
    <definedName name="Stg2StartCosts" localSheetId="3">#REF!</definedName>
    <definedName name="Stg2StartCosts" localSheetId="4">#REF!</definedName>
    <definedName name="Stg2StartCosts" localSheetId="2">#REF!</definedName>
    <definedName name="Stg2StartCosts">#REF!</definedName>
    <definedName name="Stg2StartValue" localSheetId="3">#REF!</definedName>
    <definedName name="Stg2StartValue" localSheetId="4">#REF!</definedName>
    <definedName name="Stg2StartValue" localSheetId="2">#REF!</definedName>
    <definedName name="Stg2StartValue">#REF!</definedName>
    <definedName name="Stg2Travel">[3]Personnel!$E$34</definedName>
    <definedName name="Stg2WestStart" localSheetId="7">#REF!</definedName>
    <definedName name="Stg2WestStart" localSheetId="5">#REF!</definedName>
    <definedName name="Stg2WestStart" localSheetId="6">#REF!</definedName>
    <definedName name="Stg2WestStart" localSheetId="3">#REF!</definedName>
    <definedName name="Stg2WestStart" localSheetId="4">#REF!</definedName>
    <definedName name="Stg2WestStart" localSheetId="2">#REF!</definedName>
    <definedName name="Stg2WestStart">#REF!</definedName>
    <definedName name="Stg2WestVal" localSheetId="7">#REF!</definedName>
    <definedName name="Stg2WestVal" localSheetId="5">#REF!</definedName>
    <definedName name="Stg2WestVal" localSheetId="6">#REF!</definedName>
    <definedName name="Stg2WestVal" localSheetId="3">#REF!</definedName>
    <definedName name="Stg2WestVal" localSheetId="4">#REF!</definedName>
    <definedName name="Stg2WestVal" localSheetId="2">#REF!</definedName>
    <definedName name="Stg2WestVal">#REF!</definedName>
    <definedName name="Stg2WTravel" localSheetId="7">#REF!</definedName>
    <definedName name="Stg2WTravel" localSheetId="5">#REF!</definedName>
    <definedName name="Stg2WTravel" localSheetId="6">#REF!</definedName>
    <definedName name="Stg2WTravel" localSheetId="3">#REF!</definedName>
    <definedName name="Stg2WTravel" localSheetId="4">#REF!</definedName>
    <definedName name="Stg2WTravel" localSheetId="2">#REF!</definedName>
    <definedName name="Stg2WTravel">#REF!</definedName>
    <definedName name="Stg3Start" localSheetId="3">#REF!</definedName>
    <definedName name="Stg3Start" localSheetId="4">#REF!</definedName>
    <definedName name="Stg3Start" localSheetId="2">#REF!</definedName>
    <definedName name="Stg3Start">#REF!</definedName>
    <definedName name="Stg3StartCosts" localSheetId="3">#REF!</definedName>
    <definedName name="Stg3StartCosts" localSheetId="4">#REF!</definedName>
    <definedName name="Stg3StartCosts" localSheetId="2">#REF!</definedName>
    <definedName name="Stg3StartCosts">#REF!</definedName>
    <definedName name="Stg3StartValue" localSheetId="3">#REF!</definedName>
    <definedName name="Stg3StartValue" localSheetId="4">#REF!</definedName>
    <definedName name="Stg3StartValue" localSheetId="2">#REF!</definedName>
    <definedName name="Stg3StartValue">#REF!</definedName>
    <definedName name="Stg3Travel">[3]Personnel!$G$34</definedName>
    <definedName name="Stg3Val" localSheetId="7">#REF!</definedName>
    <definedName name="Stg3Val" localSheetId="5">#REF!</definedName>
    <definedName name="Stg3Val" localSheetId="6">#REF!</definedName>
    <definedName name="Stg3Val" localSheetId="3">#REF!</definedName>
    <definedName name="Stg3Val" localSheetId="4">#REF!</definedName>
    <definedName name="Stg3Val" localSheetId="2">#REF!</definedName>
    <definedName name="Stg3Val">#REF!</definedName>
    <definedName name="TM1REBUILDOPTION">1</definedName>
    <definedName name="vi" localSheetId="7">#REF!</definedName>
    <definedName name="vi" localSheetId="5">#REF!</definedName>
    <definedName name="vi" localSheetId="6">#REF!</definedName>
    <definedName name="vi" localSheetId="3">#REF!</definedName>
    <definedName name="vi" localSheetId="4">#REF!</definedName>
    <definedName name="vi" localSheetId="2">#REF!</definedName>
    <definedName name="vi" localSheetId="0">#REF!</definedName>
    <definedName name="vi">#REF!</definedName>
  </definedNames>
  <calcPr calcId="145621" calcMode="manual" calcCompleted="0" calcOnSave="0" concurrentCalc="0"/>
</workbook>
</file>

<file path=xl/calcChain.xml><?xml version="1.0" encoding="utf-8"?>
<calcChain xmlns="http://schemas.openxmlformats.org/spreadsheetml/2006/main">
  <c r="C17" i="12"/>
  <c r="C15"/>
  <c r="B15"/>
  <c r="C14"/>
  <c r="B14"/>
  <c r="C13"/>
  <c r="B13"/>
  <c r="F32" i="1"/>
  <c r="F31"/>
  <c r="F30"/>
  <c r="F29"/>
  <c r="F28"/>
  <c r="G27"/>
  <c r="M27"/>
  <c r="M28"/>
  <c r="M29"/>
  <c r="M30"/>
  <c r="M31"/>
  <c r="M32"/>
  <c r="G31"/>
  <c r="E31"/>
  <c r="D31"/>
  <c r="G29"/>
  <c r="E29"/>
  <c r="D29"/>
  <c r="C16" i="12"/>
  <c r="B16"/>
  <c r="C8"/>
  <c r="A8"/>
  <c r="E17" i="1"/>
  <c r="E18"/>
  <c r="E19"/>
  <c r="E20"/>
  <c r="D17"/>
  <c r="D18"/>
  <c r="D19"/>
  <c r="D20"/>
  <c r="E21"/>
  <c r="E26"/>
  <c r="E27"/>
  <c r="E28"/>
  <c r="E30"/>
  <c r="E32"/>
  <c r="E33"/>
  <c r="D26"/>
  <c r="D27"/>
  <c r="D28"/>
  <c r="D30"/>
  <c r="D32"/>
  <c r="D33"/>
  <c r="E34"/>
  <c r="G26"/>
  <c r="G28"/>
  <c r="G30"/>
  <c r="G32"/>
  <c r="G33"/>
  <c r="F26"/>
  <c r="F27"/>
  <c r="F33"/>
  <c r="E13" i="11"/>
  <c r="G13"/>
  <c r="H13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542"/>
  <c r="G542"/>
  <c r="H542"/>
  <c r="E543"/>
  <c r="G543"/>
  <c r="H543"/>
  <c r="E544"/>
  <c r="G544"/>
  <c r="H544"/>
  <c r="E545"/>
  <c r="G545"/>
  <c r="H545"/>
  <c r="E546"/>
  <c r="G546"/>
  <c r="H546"/>
  <c r="E547"/>
  <c r="G547"/>
  <c r="H547"/>
  <c r="E548"/>
  <c r="G548"/>
  <c r="H548"/>
  <c r="E549"/>
  <c r="G549"/>
  <c r="H549"/>
  <c r="E550"/>
  <c r="G550"/>
  <c r="H550"/>
  <c r="E551"/>
  <c r="G551"/>
  <c r="H551"/>
  <c r="E552"/>
  <c r="G552"/>
  <c r="H552"/>
  <c r="E553"/>
  <c r="G553"/>
  <c r="H553"/>
  <c r="E554"/>
  <c r="G554"/>
  <c r="H554"/>
  <c r="E555"/>
  <c r="G555"/>
  <c r="H555"/>
  <c r="E556"/>
  <c r="G556"/>
  <c r="H556"/>
  <c r="E557"/>
  <c r="G557"/>
  <c r="H557"/>
  <c r="E558"/>
  <c r="G558"/>
  <c r="H558"/>
  <c r="E559"/>
  <c r="G559"/>
  <c r="H559"/>
  <c r="E560"/>
  <c r="G560"/>
  <c r="H560"/>
  <c r="E561"/>
  <c r="G561"/>
  <c r="H561"/>
  <c r="E562"/>
  <c r="G562"/>
  <c r="H562"/>
  <c r="E563"/>
  <c r="G563"/>
  <c r="H563"/>
  <c r="E564"/>
  <c r="G564"/>
  <c r="H564"/>
  <c r="E565"/>
  <c r="G565"/>
  <c r="H565"/>
  <c r="E566"/>
  <c r="G566"/>
  <c r="H566"/>
  <c r="E567"/>
  <c r="G567"/>
  <c r="H567"/>
  <c r="E568"/>
  <c r="G568"/>
  <c r="H568"/>
  <c r="E569"/>
  <c r="G569"/>
  <c r="H569"/>
  <c r="E570"/>
  <c r="G570"/>
  <c r="H570"/>
  <c r="E571"/>
  <c r="G571"/>
  <c r="H571"/>
  <c r="E572"/>
  <c r="G572"/>
  <c r="H572"/>
  <c r="E573"/>
  <c r="G573"/>
  <c r="H573"/>
  <c r="E574"/>
  <c r="G574"/>
  <c r="H574"/>
  <c r="E575"/>
  <c r="G575"/>
  <c r="H575"/>
  <c r="E576"/>
  <c r="G576"/>
  <c r="H576"/>
  <c r="E577"/>
  <c r="G577"/>
  <c r="H577"/>
  <c r="E578"/>
  <c r="G578"/>
  <c r="H578"/>
  <c r="E579"/>
  <c r="G579"/>
  <c r="H579"/>
  <c r="E580"/>
  <c r="G580"/>
  <c r="H580"/>
  <c r="E581"/>
  <c r="G581"/>
  <c r="H581"/>
  <c r="E582"/>
  <c r="G582"/>
  <c r="H582"/>
  <c r="E583"/>
  <c r="G583"/>
  <c r="H583"/>
  <c r="E584"/>
  <c r="G584"/>
  <c r="H584"/>
  <c r="E585"/>
  <c r="G585"/>
  <c r="H585"/>
  <c r="E586"/>
  <c r="G586"/>
  <c r="H586"/>
  <c r="E587"/>
  <c r="G587"/>
  <c r="H587"/>
  <c r="E588"/>
  <c r="G588"/>
  <c r="H588"/>
  <c r="E589"/>
  <c r="G589"/>
  <c r="H589"/>
  <c r="E590"/>
  <c r="G590"/>
  <c r="H590"/>
  <c r="E591"/>
  <c r="G591"/>
  <c r="H591"/>
  <c r="E592"/>
  <c r="G592"/>
  <c r="H592"/>
  <c r="E593"/>
  <c r="G593"/>
  <c r="H593"/>
  <c r="E594"/>
  <c r="G594"/>
  <c r="H594"/>
  <c r="E595"/>
  <c r="G595"/>
  <c r="H595"/>
  <c r="E596"/>
  <c r="G596"/>
  <c r="H596"/>
  <c r="E597"/>
  <c r="G597"/>
  <c r="H597"/>
  <c r="E598"/>
  <c r="G598"/>
  <c r="H598"/>
  <c r="E599"/>
  <c r="G599"/>
  <c r="H599"/>
  <c r="E600"/>
  <c r="G600"/>
  <c r="H600"/>
  <c r="E601"/>
  <c r="G601"/>
  <c r="H601"/>
  <c r="E602"/>
  <c r="G602"/>
  <c r="H602"/>
  <c r="E603"/>
  <c r="G603"/>
  <c r="H603"/>
  <c r="E604"/>
  <c r="G604"/>
  <c r="H604"/>
  <c r="E605"/>
  <c r="G605"/>
  <c r="H605"/>
  <c r="E606"/>
  <c r="G606"/>
  <c r="H606"/>
  <c r="E607"/>
  <c r="G607"/>
  <c r="H607"/>
  <c r="E608"/>
  <c r="G608"/>
  <c r="H608"/>
  <c r="E609"/>
  <c r="G609"/>
  <c r="H609"/>
  <c r="E610"/>
  <c r="G610"/>
  <c r="H610"/>
  <c r="E611"/>
  <c r="G611"/>
  <c r="H611"/>
  <c r="E612"/>
  <c r="G612"/>
  <c r="H612"/>
  <c r="E613"/>
  <c r="G613"/>
  <c r="H613"/>
  <c r="E614"/>
  <c r="G614"/>
  <c r="H614"/>
  <c r="E615"/>
  <c r="G615"/>
  <c r="H615"/>
  <c r="E616"/>
  <c r="G616"/>
  <c r="H616"/>
  <c r="E617"/>
  <c r="G617"/>
  <c r="H617"/>
  <c r="E618"/>
  <c r="G618"/>
  <c r="H618"/>
  <c r="E619"/>
  <c r="G619"/>
  <c r="H619"/>
  <c r="E620"/>
  <c r="G620"/>
  <c r="H620"/>
  <c r="E621"/>
  <c r="G621"/>
  <c r="H621"/>
  <c r="E622"/>
  <c r="G622"/>
  <c r="H622"/>
  <c r="E623"/>
  <c r="G623"/>
  <c r="H623"/>
  <c r="E624"/>
  <c r="G624"/>
  <c r="H624"/>
  <c r="E625"/>
  <c r="G625"/>
  <c r="H625"/>
  <c r="E626"/>
  <c r="G626"/>
  <c r="H626"/>
  <c r="E627"/>
  <c r="G627"/>
  <c r="H627"/>
  <c r="E628"/>
  <c r="G628"/>
  <c r="H628"/>
  <c r="E629"/>
  <c r="G629"/>
  <c r="H629"/>
  <c r="E630"/>
  <c r="G630"/>
  <c r="H630"/>
  <c r="E631"/>
  <c r="G631"/>
  <c r="H631"/>
  <c r="E632"/>
  <c r="G632"/>
  <c r="H632"/>
  <c r="E633"/>
  <c r="G633"/>
  <c r="H633"/>
  <c r="E634"/>
  <c r="G634"/>
  <c r="H634"/>
  <c r="E635"/>
  <c r="G635"/>
  <c r="H635"/>
  <c r="E636"/>
  <c r="G636"/>
  <c r="H636"/>
  <c r="E637"/>
  <c r="G637"/>
  <c r="H637"/>
  <c r="E638"/>
  <c r="G638"/>
  <c r="H638"/>
  <c r="E639"/>
  <c r="G639"/>
  <c r="H639"/>
  <c r="E640"/>
  <c r="G640"/>
  <c r="H640"/>
  <c r="E641"/>
  <c r="G641"/>
  <c r="H641"/>
  <c r="E642"/>
  <c r="G642"/>
  <c r="H642"/>
  <c r="E643"/>
  <c r="G643"/>
  <c r="H643"/>
  <c r="E644"/>
  <c r="G644"/>
  <c r="H644"/>
  <c r="E645"/>
  <c r="G645"/>
  <c r="H645"/>
  <c r="E646"/>
  <c r="G646"/>
  <c r="H646"/>
  <c r="E647"/>
  <c r="G647"/>
  <c r="H647"/>
  <c r="E648"/>
  <c r="G648"/>
  <c r="H648"/>
  <c r="E649"/>
  <c r="G649"/>
  <c r="H649"/>
  <c r="E650"/>
  <c r="G650"/>
  <c r="H650"/>
  <c r="E651"/>
  <c r="G651"/>
  <c r="H651"/>
  <c r="E652"/>
  <c r="G652"/>
  <c r="H652"/>
  <c r="E653"/>
  <c r="G653"/>
  <c r="H653"/>
  <c r="E654"/>
  <c r="G654"/>
  <c r="H654"/>
  <c r="E655"/>
  <c r="G655"/>
  <c r="H655"/>
  <c r="E656"/>
  <c r="G656"/>
  <c r="H656"/>
  <c r="E657"/>
  <c r="G657"/>
  <c r="H657"/>
  <c r="E658"/>
  <c r="G658"/>
  <c r="H658"/>
  <c r="E659"/>
  <c r="G659"/>
  <c r="H659"/>
  <c r="E660"/>
  <c r="G660"/>
  <c r="H660"/>
  <c r="E661"/>
  <c r="G661"/>
  <c r="H661"/>
  <c r="E662"/>
  <c r="G662"/>
  <c r="H662"/>
  <c r="E663"/>
  <c r="G663"/>
  <c r="H663"/>
  <c r="E664"/>
  <c r="G664"/>
  <c r="H664"/>
  <c r="E665"/>
  <c r="G665"/>
  <c r="H665"/>
  <c r="E666"/>
  <c r="G666"/>
  <c r="H666"/>
  <c r="E667"/>
  <c r="G667"/>
  <c r="H667"/>
  <c r="E668"/>
  <c r="G668"/>
  <c r="H668"/>
  <c r="E669"/>
  <c r="G669"/>
  <c r="H669"/>
  <c r="E670"/>
  <c r="G670"/>
  <c r="H670"/>
  <c r="E671"/>
  <c r="G671"/>
  <c r="H671"/>
  <c r="E672"/>
  <c r="G672"/>
  <c r="H672"/>
  <c r="E673"/>
  <c r="G673"/>
  <c r="H673"/>
  <c r="E674"/>
  <c r="G674"/>
  <c r="H674"/>
  <c r="E675"/>
  <c r="G675"/>
  <c r="H675"/>
  <c r="E676"/>
  <c r="G676"/>
  <c r="H676"/>
  <c r="E677"/>
  <c r="G677"/>
  <c r="H677"/>
  <c r="E678"/>
  <c r="G678"/>
  <c r="H678"/>
  <c r="E679"/>
  <c r="G679"/>
  <c r="H679"/>
  <c r="E680"/>
  <c r="G680"/>
  <c r="H680"/>
  <c r="E681"/>
  <c r="G681"/>
  <c r="H681"/>
  <c r="E682"/>
  <c r="G682"/>
  <c r="H682"/>
  <c r="E683"/>
  <c r="G683"/>
  <c r="H683"/>
  <c r="E684"/>
  <c r="G684"/>
  <c r="H684"/>
  <c r="E685"/>
  <c r="G685"/>
  <c r="H685"/>
  <c r="E686"/>
  <c r="G686"/>
  <c r="H686"/>
  <c r="E687"/>
  <c r="G687"/>
  <c r="H687"/>
  <c r="E688"/>
  <c r="G688"/>
  <c r="H688"/>
  <c r="E689"/>
  <c r="G689"/>
  <c r="H689"/>
  <c r="E690"/>
  <c r="G690"/>
  <c r="H690"/>
  <c r="E691"/>
  <c r="G691"/>
  <c r="H691"/>
  <c r="E692"/>
  <c r="G692"/>
  <c r="H692"/>
  <c r="E693"/>
  <c r="G693"/>
  <c r="H693"/>
  <c r="E694"/>
  <c r="G694"/>
  <c r="H694"/>
  <c r="E695"/>
  <c r="G695"/>
  <c r="H695"/>
  <c r="E696"/>
  <c r="G696"/>
  <c r="H696"/>
  <c r="E697"/>
  <c r="G697"/>
  <c r="H697"/>
  <c r="E698"/>
  <c r="G698"/>
  <c r="H698"/>
  <c r="E699"/>
  <c r="G699"/>
  <c r="H699"/>
  <c r="E700"/>
  <c r="G700"/>
  <c r="H700"/>
  <c r="E701"/>
  <c r="G701"/>
  <c r="H701"/>
  <c r="E702"/>
  <c r="G702"/>
  <c r="H702"/>
  <c r="E703"/>
  <c r="G703"/>
  <c r="H703"/>
  <c r="E704"/>
  <c r="G704"/>
  <c r="H704"/>
  <c r="E705"/>
  <c r="G705"/>
  <c r="H705"/>
  <c r="E706"/>
  <c r="G706"/>
  <c r="H706"/>
  <c r="E707"/>
  <c r="G707"/>
  <c r="H707"/>
  <c r="E708"/>
  <c r="G708"/>
  <c r="H708"/>
  <c r="E709"/>
  <c r="G709"/>
  <c r="H709"/>
  <c r="E710"/>
  <c r="G710"/>
  <c r="H710"/>
  <c r="E711"/>
  <c r="G711"/>
  <c r="H711"/>
  <c r="E712"/>
  <c r="G712"/>
  <c r="H712"/>
  <c r="E713"/>
  <c r="G713"/>
  <c r="H713"/>
  <c r="E714"/>
  <c r="G714"/>
  <c r="H714"/>
  <c r="E715"/>
  <c r="G715"/>
  <c r="H715"/>
  <c r="E716"/>
  <c r="G716"/>
  <c r="H716"/>
  <c r="E717"/>
  <c r="G717"/>
  <c r="H717"/>
  <c r="E718"/>
  <c r="G718"/>
  <c r="H718"/>
  <c r="E719"/>
  <c r="G719"/>
  <c r="H719"/>
  <c r="E720"/>
  <c r="G720"/>
  <c r="H720"/>
  <c r="E721"/>
  <c r="G721"/>
  <c r="H721"/>
  <c r="E722"/>
  <c r="G722"/>
  <c r="H722"/>
  <c r="E723"/>
  <c r="G723"/>
  <c r="H723"/>
  <c r="E724"/>
  <c r="G724"/>
  <c r="H724"/>
  <c r="E725"/>
  <c r="G725"/>
  <c r="H725"/>
  <c r="E726"/>
  <c r="G726"/>
  <c r="H726"/>
  <c r="E727"/>
  <c r="G727"/>
  <c r="H727"/>
  <c r="E728"/>
  <c r="G728"/>
  <c r="H728"/>
  <c r="E729"/>
  <c r="G729"/>
  <c r="H729"/>
  <c r="E730"/>
  <c r="G730"/>
  <c r="H730"/>
  <c r="E731"/>
  <c r="G731"/>
  <c r="H731"/>
  <c r="E732"/>
  <c r="G732"/>
  <c r="H732"/>
  <c r="E733"/>
  <c r="G733"/>
  <c r="H733"/>
  <c r="E734"/>
  <c r="G734"/>
  <c r="H734"/>
  <c r="E735"/>
  <c r="G735"/>
  <c r="H735"/>
  <c r="E736"/>
  <c r="G736"/>
  <c r="H736"/>
  <c r="E737"/>
  <c r="G737"/>
  <c r="H737"/>
  <c r="E738"/>
  <c r="G738"/>
  <c r="H738"/>
  <c r="E739"/>
  <c r="G739"/>
  <c r="H739"/>
  <c r="E740"/>
  <c r="G740"/>
  <c r="H740"/>
  <c r="E741"/>
  <c r="G741"/>
  <c r="H741"/>
  <c r="E742"/>
  <c r="G742"/>
  <c r="H742"/>
  <c r="E743"/>
  <c r="G743"/>
  <c r="H743"/>
  <c r="E744"/>
  <c r="G744"/>
  <c r="H744"/>
  <c r="E745"/>
  <c r="G745"/>
  <c r="H745"/>
  <c r="E746"/>
  <c r="G746"/>
  <c r="H746"/>
  <c r="E747"/>
  <c r="G747"/>
  <c r="H747"/>
  <c r="E748"/>
  <c r="G748"/>
  <c r="H748"/>
  <c r="E749"/>
  <c r="G749"/>
  <c r="H749"/>
  <c r="E750"/>
  <c r="G750"/>
  <c r="H750"/>
  <c r="E751"/>
  <c r="G751"/>
  <c r="H751"/>
  <c r="E752"/>
  <c r="G752"/>
  <c r="H752"/>
  <c r="E753"/>
  <c r="G753"/>
  <c r="H753"/>
  <c r="E754"/>
  <c r="G754"/>
  <c r="H754"/>
  <c r="E755"/>
  <c r="G755"/>
  <c r="H755"/>
  <c r="E756"/>
  <c r="G756"/>
  <c r="H756"/>
  <c r="E757"/>
  <c r="G757"/>
  <c r="H757"/>
  <c r="E758"/>
  <c r="G758"/>
  <c r="H758"/>
  <c r="E759"/>
  <c r="G759"/>
  <c r="H759"/>
  <c r="E760"/>
  <c r="G760"/>
  <c r="H760"/>
  <c r="E761"/>
  <c r="G761"/>
  <c r="H761"/>
  <c r="E762"/>
  <c r="G762"/>
  <c r="H762"/>
  <c r="E763"/>
  <c r="G763"/>
  <c r="H763"/>
  <c r="E764"/>
  <c r="G764"/>
  <c r="H764"/>
  <c r="E765"/>
  <c r="G765"/>
  <c r="H765"/>
  <c r="E766"/>
  <c r="G766"/>
  <c r="H766"/>
  <c r="E767"/>
  <c r="G767"/>
  <c r="H767"/>
  <c r="E768"/>
  <c r="G768"/>
  <c r="H768"/>
  <c r="E769"/>
  <c r="G769"/>
  <c r="H769"/>
  <c r="E770"/>
  <c r="G770"/>
  <c r="H770"/>
  <c r="E771"/>
  <c r="G771"/>
  <c r="H771"/>
  <c r="E772"/>
  <c r="G772"/>
  <c r="H772"/>
  <c r="E773"/>
  <c r="G773"/>
  <c r="H773"/>
  <c r="E774"/>
  <c r="G774"/>
  <c r="H774"/>
  <c r="E775"/>
  <c r="G775"/>
  <c r="H775"/>
  <c r="E776"/>
  <c r="G776"/>
  <c r="H776"/>
  <c r="E777"/>
  <c r="G777"/>
  <c r="H777"/>
  <c r="E778"/>
  <c r="G778"/>
  <c r="H778"/>
  <c r="E779"/>
  <c r="G779"/>
  <c r="H779"/>
  <c r="E780"/>
  <c r="G780"/>
  <c r="H780"/>
  <c r="E781"/>
  <c r="G781"/>
  <c r="H781"/>
  <c r="E782"/>
  <c r="G782"/>
  <c r="H782"/>
  <c r="E783"/>
  <c r="G783"/>
  <c r="H783"/>
  <c r="E784"/>
  <c r="G784"/>
  <c r="H784"/>
  <c r="E785"/>
  <c r="G785"/>
  <c r="H785"/>
  <c r="E786"/>
  <c r="G786"/>
  <c r="H786"/>
  <c r="E787"/>
  <c r="G787"/>
  <c r="H787"/>
  <c r="E788"/>
  <c r="G788"/>
  <c r="H788"/>
  <c r="E789"/>
  <c r="G789"/>
  <c r="H789"/>
  <c r="E790"/>
  <c r="G790"/>
  <c r="H790"/>
  <c r="E791"/>
  <c r="G791"/>
  <c r="H791"/>
  <c r="E792"/>
  <c r="G792"/>
  <c r="H792"/>
  <c r="E793"/>
  <c r="G793"/>
  <c r="H793"/>
  <c r="E794"/>
  <c r="G794"/>
  <c r="H794"/>
  <c r="E795"/>
  <c r="G795"/>
  <c r="H795"/>
  <c r="E796"/>
  <c r="G796"/>
  <c r="H796"/>
  <c r="E797"/>
  <c r="G797"/>
  <c r="H797"/>
  <c r="E798"/>
  <c r="G798"/>
  <c r="H798"/>
  <c r="E799"/>
  <c r="G799"/>
  <c r="H799"/>
  <c r="E800"/>
  <c r="G800"/>
  <c r="H800"/>
  <c r="E801"/>
  <c r="G801"/>
  <c r="H801"/>
  <c r="E802"/>
  <c r="G802"/>
  <c r="H802"/>
  <c r="E803"/>
  <c r="G803"/>
  <c r="H803"/>
  <c r="E804"/>
  <c r="G804"/>
  <c r="H804"/>
  <c r="E805"/>
  <c r="G805"/>
  <c r="H805"/>
  <c r="E806"/>
  <c r="G806"/>
  <c r="H806"/>
  <c r="E807"/>
  <c r="G807"/>
  <c r="H807"/>
  <c r="E808"/>
  <c r="G808"/>
  <c r="H808"/>
  <c r="E809"/>
  <c r="G809"/>
  <c r="H809"/>
  <c r="E810"/>
  <c r="G810"/>
  <c r="H810"/>
  <c r="E811"/>
  <c r="G811"/>
  <c r="H811"/>
  <c r="E812"/>
  <c r="G812"/>
  <c r="H812"/>
  <c r="E813"/>
  <c r="G813"/>
  <c r="H813"/>
  <c r="E814"/>
  <c r="G814"/>
  <c r="H814"/>
  <c r="E815"/>
  <c r="G815"/>
  <c r="H815"/>
  <c r="E816"/>
  <c r="G816"/>
  <c r="H816"/>
  <c r="E817"/>
  <c r="G817"/>
  <c r="H817"/>
  <c r="E818"/>
  <c r="G818"/>
  <c r="H818"/>
  <c r="E819"/>
  <c r="G819"/>
  <c r="H819"/>
  <c r="E820"/>
  <c r="G820"/>
  <c r="H820"/>
  <c r="E821"/>
  <c r="G821"/>
  <c r="H821"/>
  <c r="E822"/>
  <c r="G822"/>
  <c r="H822"/>
  <c r="E823"/>
  <c r="G823"/>
  <c r="H823"/>
  <c r="E824"/>
  <c r="G824"/>
  <c r="H824"/>
  <c r="E825"/>
  <c r="G825"/>
  <c r="H825"/>
  <c r="E826"/>
  <c r="G826"/>
  <c r="H826"/>
  <c r="E827"/>
  <c r="G827"/>
  <c r="H827"/>
  <c r="E828"/>
  <c r="G828"/>
  <c r="H828"/>
  <c r="E829"/>
  <c r="G829"/>
  <c r="H829"/>
  <c r="E830"/>
  <c r="G830"/>
  <c r="H830"/>
  <c r="E831"/>
  <c r="G831"/>
  <c r="H831"/>
  <c r="E832"/>
  <c r="G832"/>
  <c r="H832"/>
  <c r="E833"/>
  <c r="G833"/>
  <c r="H833"/>
  <c r="E834"/>
  <c r="G834"/>
  <c r="H834"/>
  <c r="E835"/>
  <c r="G835"/>
  <c r="H835"/>
  <c r="E836"/>
  <c r="G836"/>
  <c r="H836"/>
  <c r="E837"/>
  <c r="G837"/>
  <c r="H837"/>
  <c r="E838"/>
  <c r="G838"/>
  <c r="H838"/>
  <c r="E839"/>
  <c r="G839"/>
  <c r="H839"/>
  <c r="E840"/>
  <c r="G840"/>
  <c r="H840"/>
  <c r="E841"/>
  <c r="G841"/>
  <c r="H841"/>
  <c r="E842"/>
  <c r="G842"/>
  <c r="H842"/>
  <c r="E843"/>
  <c r="G843"/>
  <c r="H843"/>
  <c r="E844"/>
  <c r="G844"/>
  <c r="H844"/>
  <c r="E845"/>
  <c r="G845"/>
  <c r="H845"/>
  <c r="E846"/>
  <c r="G846"/>
  <c r="H846"/>
  <c r="E847"/>
  <c r="G847"/>
  <c r="H847"/>
  <c r="E848"/>
  <c r="G848"/>
  <c r="H848"/>
  <c r="E849"/>
  <c r="G849"/>
  <c r="H849"/>
  <c r="E850"/>
  <c r="G850"/>
  <c r="H850"/>
  <c r="E851"/>
  <c r="G851"/>
  <c r="H851"/>
  <c r="E852"/>
  <c r="G852"/>
  <c r="H852"/>
  <c r="E853"/>
  <c r="G853"/>
  <c r="H853"/>
  <c r="E854"/>
  <c r="G854"/>
  <c r="H854"/>
  <c r="E855"/>
  <c r="G855"/>
  <c r="H855"/>
  <c r="E856"/>
  <c r="G856"/>
  <c r="H856"/>
  <c r="E857"/>
  <c r="G857"/>
  <c r="H857"/>
  <c r="E858"/>
  <c r="G858"/>
  <c r="H858"/>
  <c r="E859"/>
  <c r="G859"/>
  <c r="H859"/>
  <c r="E860"/>
  <c r="G860"/>
  <c r="H860"/>
  <c r="E861"/>
  <c r="G861"/>
  <c r="H861"/>
  <c r="E862"/>
  <c r="G862"/>
  <c r="H862"/>
  <c r="E863"/>
  <c r="G863"/>
  <c r="H863"/>
  <c r="E864"/>
  <c r="G864"/>
  <c r="H864"/>
  <c r="E865"/>
  <c r="G865"/>
  <c r="H865"/>
  <c r="E866"/>
  <c r="G866"/>
  <c r="H866"/>
  <c r="E867"/>
  <c r="G867"/>
  <c r="H867"/>
  <c r="E868"/>
  <c r="G868"/>
  <c r="H868"/>
  <c r="E869"/>
  <c r="G869"/>
  <c r="H869"/>
  <c r="E870"/>
  <c r="G870"/>
  <c r="H870"/>
  <c r="E871"/>
  <c r="G871"/>
  <c r="H871"/>
  <c r="E872"/>
  <c r="G872"/>
  <c r="H872"/>
  <c r="E873"/>
  <c r="G873"/>
  <c r="H873"/>
  <c r="E874"/>
  <c r="G874"/>
  <c r="H874"/>
  <c r="E875"/>
  <c r="G875"/>
  <c r="H875"/>
  <c r="E876"/>
  <c r="G876"/>
  <c r="H876"/>
  <c r="E877"/>
  <c r="G877"/>
  <c r="H877"/>
  <c r="E878"/>
  <c r="G878"/>
  <c r="H878"/>
  <c r="E879"/>
  <c r="G879"/>
  <c r="H879"/>
  <c r="E880"/>
  <c r="G880"/>
  <c r="H880"/>
  <c r="E881"/>
  <c r="G881"/>
  <c r="H881"/>
  <c r="E882"/>
  <c r="G882"/>
  <c r="H882"/>
  <c r="E883"/>
  <c r="G883"/>
  <c r="H883"/>
  <c r="E884"/>
  <c r="G884"/>
  <c r="H884"/>
  <c r="E885"/>
  <c r="G885"/>
  <c r="H885"/>
  <c r="E886"/>
  <c r="G886"/>
  <c r="H886"/>
  <c r="E887"/>
  <c r="G887"/>
  <c r="H887"/>
  <c r="E888"/>
  <c r="G888"/>
  <c r="H888"/>
  <c r="E889"/>
  <c r="G889"/>
  <c r="H889"/>
  <c r="E890"/>
  <c r="G890"/>
  <c r="H890"/>
  <c r="E891"/>
  <c r="G891"/>
  <c r="H891"/>
  <c r="E892"/>
  <c r="G892"/>
  <c r="H892"/>
  <c r="E893"/>
  <c r="G893"/>
  <c r="H893"/>
  <c r="E894"/>
  <c r="G894"/>
  <c r="H894"/>
  <c r="E895"/>
  <c r="G895"/>
  <c r="H895"/>
  <c r="E896"/>
  <c r="G896"/>
  <c r="H896"/>
  <c r="E897"/>
  <c r="G897"/>
  <c r="H897"/>
  <c r="E898"/>
  <c r="G898"/>
  <c r="H898"/>
  <c r="E899"/>
  <c r="G899"/>
  <c r="H899"/>
  <c r="E900"/>
  <c r="G900"/>
  <c r="H900"/>
  <c r="E901"/>
  <c r="G901"/>
  <c r="H901"/>
  <c r="E902"/>
  <c r="G902"/>
  <c r="H902"/>
  <c r="E903"/>
  <c r="G903"/>
  <c r="H903"/>
  <c r="E904"/>
  <c r="G904"/>
  <c r="H904"/>
  <c r="E905"/>
  <c r="G905"/>
  <c r="H905"/>
  <c r="E906"/>
  <c r="G906"/>
  <c r="H906"/>
  <c r="E907"/>
  <c r="G907"/>
  <c r="H907"/>
  <c r="E908"/>
  <c r="G908"/>
  <c r="H908"/>
  <c r="E909"/>
  <c r="G909"/>
  <c r="H909"/>
  <c r="E910"/>
  <c r="G910"/>
  <c r="H910"/>
  <c r="E911"/>
  <c r="G911"/>
  <c r="H911"/>
  <c r="E912"/>
  <c r="G912"/>
  <c r="H912"/>
  <c r="E913"/>
  <c r="G913"/>
  <c r="H913"/>
  <c r="E914"/>
  <c r="G914"/>
  <c r="H914"/>
  <c r="E915"/>
  <c r="G915"/>
  <c r="H915"/>
  <c r="E916"/>
  <c r="G916"/>
  <c r="H916"/>
  <c r="E917"/>
  <c r="G917"/>
  <c r="H917"/>
  <c r="E918"/>
  <c r="G918"/>
  <c r="H918"/>
  <c r="E9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26"/>
  <c r="G926"/>
  <c r="H926"/>
  <c r="E927"/>
  <c r="G927"/>
  <c r="H927"/>
  <c r="E928"/>
  <c r="G928"/>
  <c r="H928"/>
  <c r="E929"/>
  <c r="G929"/>
  <c r="H929"/>
  <c r="E930"/>
  <c r="G930"/>
  <c r="H930"/>
  <c r="E931"/>
  <c r="G931"/>
  <c r="H931"/>
  <c r="E932"/>
  <c r="G932"/>
  <c r="H932"/>
  <c r="E933"/>
  <c r="G933"/>
  <c r="H933"/>
  <c r="E934"/>
  <c r="G934"/>
  <c r="H934"/>
  <c r="E935"/>
  <c r="G935"/>
  <c r="H935"/>
  <c r="E936"/>
  <c r="G936"/>
  <c r="H936"/>
  <c r="E937"/>
  <c r="G937"/>
  <c r="H937"/>
  <c r="E938"/>
  <c r="G938"/>
  <c r="H938"/>
  <c r="E939"/>
  <c r="G939"/>
  <c r="H939"/>
  <c r="E940"/>
  <c r="G940"/>
  <c r="H940"/>
  <c r="E941"/>
  <c r="G941"/>
  <c r="H941"/>
  <c r="E942"/>
  <c r="G942"/>
  <c r="H942"/>
  <c r="E943"/>
  <c r="G943"/>
  <c r="H943"/>
  <c r="E944"/>
  <c r="G944"/>
  <c r="H944"/>
  <c r="E945"/>
  <c r="G945"/>
  <c r="H945"/>
  <c r="E946"/>
  <c r="G946"/>
  <c r="H946"/>
  <c r="E947"/>
  <c r="G947"/>
  <c r="H947"/>
  <c r="E948"/>
  <c r="G948"/>
  <c r="H948"/>
  <c r="E949"/>
  <c r="G949"/>
  <c r="H949"/>
  <c r="E950"/>
  <c r="G950"/>
  <c r="H950"/>
  <c r="E951"/>
  <c r="G951"/>
  <c r="H951"/>
  <c r="E952"/>
  <c r="G952"/>
  <c r="H952"/>
  <c r="E953"/>
  <c r="G953"/>
  <c r="H953"/>
  <c r="E954"/>
  <c r="G954"/>
  <c r="H954"/>
  <c r="E955"/>
  <c r="G955"/>
  <c r="H955"/>
  <c r="E956"/>
  <c r="G956"/>
  <c r="H956"/>
  <c r="E957"/>
  <c r="G957"/>
  <c r="H957"/>
  <c r="E958"/>
  <c r="G958"/>
  <c r="H958"/>
  <c r="E959"/>
  <c r="G959"/>
  <c r="H959"/>
  <c r="E960"/>
  <c r="G960"/>
  <c r="H960"/>
  <c r="E961"/>
  <c r="G961"/>
  <c r="H961"/>
  <c r="E962"/>
  <c r="G962"/>
  <c r="H962"/>
  <c r="E963"/>
  <c r="G963"/>
  <c r="H963"/>
  <c r="E964"/>
  <c r="G964"/>
  <c r="H964"/>
  <c r="E965"/>
  <c r="G965"/>
  <c r="H965"/>
  <c r="E966"/>
  <c r="G966"/>
  <c r="H966"/>
  <c r="E967"/>
  <c r="G967"/>
  <c r="H967"/>
  <c r="E968"/>
  <c r="G968"/>
  <c r="H968"/>
  <c r="E969"/>
  <c r="G969"/>
  <c r="H969"/>
  <c r="E970"/>
  <c r="G970"/>
  <c r="H970"/>
  <c r="E971"/>
  <c r="G971"/>
  <c r="H971"/>
  <c r="E972"/>
  <c r="G972"/>
  <c r="H972"/>
  <c r="E973"/>
  <c r="G973"/>
  <c r="H973"/>
  <c r="E974"/>
  <c r="G974"/>
  <c r="H974"/>
  <c r="E975"/>
  <c r="G975"/>
  <c r="H975"/>
  <c r="E976"/>
  <c r="G976"/>
  <c r="H976"/>
  <c r="E977"/>
  <c r="G977"/>
  <c r="H977"/>
  <c r="E978"/>
  <c r="G978"/>
  <c r="H978"/>
  <c r="E979"/>
  <c r="G979"/>
  <c r="H979"/>
  <c r="E980"/>
  <c r="G980"/>
  <c r="H980"/>
  <c r="E981"/>
  <c r="G981"/>
  <c r="H981"/>
  <c r="E982"/>
  <c r="G982"/>
  <c r="H982"/>
  <c r="E983"/>
  <c r="G983"/>
  <c r="H983"/>
  <c r="E984"/>
  <c r="G984"/>
  <c r="H984"/>
  <c r="E985"/>
  <c r="G985"/>
  <c r="H985"/>
  <c r="E986"/>
  <c r="G986"/>
  <c r="H986"/>
  <c r="E987"/>
  <c r="G987"/>
  <c r="H987"/>
  <c r="E988"/>
  <c r="G988"/>
  <c r="H988"/>
  <c r="E989"/>
  <c r="G989"/>
  <c r="H989"/>
  <c r="E990"/>
  <c r="G990"/>
  <c r="H990"/>
  <c r="E991"/>
  <c r="G991"/>
  <c r="H991"/>
  <c r="E992"/>
  <c r="G992"/>
  <c r="H992"/>
  <c r="E993"/>
  <c r="G993"/>
  <c r="H993"/>
  <c r="E994"/>
  <c r="G994"/>
  <c r="H994"/>
  <c r="E995"/>
  <c r="G995"/>
  <c r="H995"/>
  <c r="E996"/>
  <c r="G996"/>
  <c r="H996"/>
  <c r="E997"/>
  <c r="G997"/>
  <c r="H997"/>
  <c r="E998"/>
  <c r="G998"/>
  <c r="H998"/>
  <c r="E999"/>
  <c r="G999"/>
  <c r="H999"/>
  <c r="E1000"/>
  <c r="G1000"/>
  <c r="H1000"/>
  <c r="E1001"/>
  <c r="G1001"/>
  <c r="H1001"/>
  <c r="E1002"/>
  <c r="G1002"/>
  <c r="H1002"/>
  <c r="E1003"/>
  <c r="G1003"/>
  <c r="H1003"/>
  <c r="E1004"/>
  <c r="G1004"/>
  <c r="H1004"/>
  <c r="E1005"/>
  <c r="G1005"/>
  <c r="H1005"/>
  <c r="E1006"/>
  <c r="G1006"/>
  <c r="H1006"/>
  <c r="E1007"/>
  <c r="G1007"/>
  <c r="H1007"/>
  <c r="E1008"/>
  <c r="G1008"/>
  <c r="H1008"/>
  <c r="E1009"/>
  <c r="G1009"/>
  <c r="H1009"/>
  <c r="E1010"/>
  <c r="G1010"/>
  <c r="H1010"/>
  <c r="E1011"/>
  <c r="G1011"/>
  <c r="H1011"/>
  <c r="E1012"/>
  <c r="G1012"/>
  <c r="H1012"/>
  <c r="E1013"/>
  <c r="G1013"/>
  <c r="H1013"/>
  <c r="E1014"/>
  <c r="G1014"/>
  <c r="H1014"/>
  <c r="E1015"/>
  <c r="G1015"/>
  <c r="H1015"/>
  <c r="E1016"/>
  <c r="G1016"/>
  <c r="H1016"/>
  <c r="E1017"/>
  <c r="G1017"/>
  <c r="H1017"/>
  <c r="E1018"/>
  <c r="G1018"/>
  <c r="H1018"/>
  <c r="E1019"/>
  <c r="G1019"/>
  <c r="H1019"/>
  <c r="E1020"/>
  <c r="G1020"/>
  <c r="H1020"/>
  <c r="E1021"/>
  <c r="G1021"/>
  <c r="H1021"/>
  <c r="E1022"/>
  <c r="G1022"/>
  <c r="H1022"/>
  <c r="E1023"/>
  <c r="G1023"/>
  <c r="H1023"/>
  <c r="E1024"/>
  <c r="G1024"/>
  <c r="H1024"/>
  <c r="E1025"/>
  <c r="G1025"/>
  <c r="H1025"/>
  <c r="E1026"/>
  <c r="G1026"/>
  <c r="H1026"/>
  <c r="E1027"/>
  <c r="G1027"/>
  <c r="H1027"/>
  <c r="E1028"/>
  <c r="G1028"/>
  <c r="H1028"/>
  <c r="E1029"/>
  <c r="G1029"/>
  <c r="H1029"/>
  <c r="E1030"/>
  <c r="G1030"/>
  <c r="H1030"/>
  <c r="E1031"/>
  <c r="G1031"/>
  <c r="H1031"/>
  <c r="E1032"/>
  <c r="G1032"/>
  <c r="H1032"/>
  <c r="E1033"/>
  <c r="G1033"/>
  <c r="H1033"/>
  <c r="E1034"/>
  <c r="G1034"/>
  <c r="H1034"/>
  <c r="E1035"/>
  <c r="G1035"/>
  <c r="H1035"/>
  <c r="E1036"/>
  <c r="G1036"/>
  <c r="H1036"/>
  <c r="E1037"/>
  <c r="G1037"/>
  <c r="H1037"/>
  <c r="E1038"/>
  <c r="G1038"/>
  <c r="H1038"/>
  <c r="E1039"/>
  <c r="G1039"/>
  <c r="H1039"/>
  <c r="E1040"/>
  <c r="G1040"/>
  <c r="H1040"/>
  <c r="E1041"/>
  <c r="G1041"/>
  <c r="H1041"/>
  <c r="E1042"/>
  <c r="G1042"/>
  <c r="H1042"/>
  <c r="E1043"/>
  <c r="G1043"/>
  <c r="H1043"/>
  <c r="E1044"/>
  <c r="G1044"/>
  <c r="H1044"/>
  <c r="E1045"/>
  <c r="G1045"/>
  <c r="H1045"/>
  <c r="E1046"/>
  <c r="G1046"/>
  <c r="H1046"/>
  <c r="E1047"/>
  <c r="G1047"/>
  <c r="H1047"/>
  <c r="E1048"/>
  <c r="G1048"/>
  <c r="H1048"/>
  <c r="E1049"/>
  <c r="G1049"/>
  <c r="H1049"/>
  <c r="E1050"/>
  <c r="G1050"/>
  <c r="H1050"/>
  <c r="E1051"/>
  <c r="G1051"/>
  <c r="H1051"/>
  <c r="E1052"/>
  <c r="G1052"/>
  <c r="H1052"/>
  <c r="E1053"/>
  <c r="G1053"/>
  <c r="H1053"/>
  <c r="E1054"/>
  <c r="G1054"/>
  <c r="H1054"/>
  <c r="E1055"/>
  <c r="G1055"/>
  <c r="H1055"/>
  <c r="E1056"/>
  <c r="G1056"/>
  <c r="H1056"/>
  <c r="E1057"/>
  <c r="G1057"/>
  <c r="H1057"/>
  <c r="E1058"/>
  <c r="G1058"/>
  <c r="H1058"/>
  <c r="E1059"/>
  <c r="G1059"/>
  <c r="H1059"/>
  <c r="E1060"/>
  <c r="G1060"/>
  <c r="H1060"/>
  <c r="E1061"/>
  <c r="G1061"/>
  <c r="H1061"/>
  <c r="E1062"/>
  <c r="G1062"/>
  <c r="H1062"/>
  <c r="E1063"/>
  <c r="G1063"/>
  <c r="H1063"/>
  <c r="E1064"/>
  <c r="G1064"/>
  <c r="H1064"/>
  <c r="E1065"/>
  <c r="G1065"/>
  <c r="H1065"/>
  <c r="E1066"/>
  <c r="G1066"/>
  <c r="H1066"/>
  <c r="E1067"/>
  <c r="G1067"/>
  <c r="H1067"/>
  <c r="E1068"/>
  <c r="G1068"/>
  <c r="H1068"/>
  <c r="E1069"/>
  <c r="G1069"/>
  <c r="H1069"/>
  <c r="E1070"/>
  <c r="G1070"/>
  <c r="H1070"/>
  <c r="E1071"/>
  <c r="G1071"/>
  <c r="H1071"/>
  <c r="E1072"/>
  <c r="G1072"/>
  <c r="H1072"/>
  <c r="E1073"/>
  <c r="G1073"/>
  <c r="H1073"/>
  <c r="E1074"/>
  <c r="G1074"/>
  <c r="H1074"/>
  <c r="E1075"/>
  <c r="G1075"/>
  <c r="H1075"/>
  <c r="E1076"/>
  <c r="G1076"/>
  <c r="H1076"/>
  <c r="E1077"/>
  <c r="G1077"/>
  <c r="H1077"/>
  <c r="E1078"/>
  <c r="G1078"/>
  <c r="H1078"/>
  <c r="E1079"/>
  <c r="G1079"/>
  <c r="H1079"/>
  <c r="E1080"/>
  <c r="G1080"/>
  <c r="H1080"/>
  <c r="E1081"/>
  <c r="G1081"/>
  <c r="H1081"/>
  <c r="E1082"/>
  <c r="G1082"/>
  <c r="H1082"/>
  <c r="E1083"/>
  <c r="G1083"/>
  <c r="H1083"/>
  <c r="E1084"/>
  <c r="G1084"/>
  <c r="H1084"/>
  <c r="E1085"/>
  <c r="G1085"/>
  <c r="H1085"/>
  <c r="E1086"/>
  <c r="G1086"/>
  <c r="H1086"/>
  <c r="E1087"/>
  <c r="G1087"/>
  <c r="H1087"/>
  <c r="E1088"/>
  <c r="G1088"/>
  <c r="H1088"/>
  <c r="E1089"/>
  <c r="G1089"/>
  <c r="H1089"/>
  <c r="E1090"/>
  <c r="G1090"/>
  <c r="H1090"/>
  <c r="E1091"/>
  <c r="G1091"/>
  <c r="H1091"/>
  <c r="E1092"/>
  <c r="G1092"/>
  <c r="H1092"/>
  <c r="E1093"/>
  <c r="G1093"/>
  <c r="H1093"/>
  <c r="E1094"/>
  <c r="G1094"/>
  <c r="H1094"/>
  <c r="E1095"/>
  <c r="G1095"/>
  <c r="H1095"/>
  <c r="E1096"/>
  <c r="G1096"/>
  <c r="H1096"/>
  <c r="E1097"/>
  <c r="G1097"/>
  <c r="H1097"/>
  <c r="E1098"/>
  <c r="G1098"/>
  <c r="H1098"/>
  <c r="E1099"/>
  <c r="G1099"/>
  <c r="H1099"/>
  <c r="E1100"/>
  <c r="G1100"/>
  <c r="H1100"/>
  <c r="E1101"/>
  <c r="G1101"/>
  <c r="H1101"/>
  <c r="E1102"/>
  <c r="G1102"/>
  <c r="H1102"/>
  <c r="E1103"/>
  <c r="G1103"/>
  <c r="H1103"/>
  <c r="E1104"/>
  <c r="G1104"/>
  <c r="H1104"/>
  <c r="E1105"/>
  <c r="G1105"/>
  <c r="H1105"/>
  <c r="E1106"/>
  <c r="G1106"/>
  <c r="H1106"/>
  <c r="E1107"/>
  <c r="G1107"/>
  <c r="H1107"/>
  <c r="E1108"/>
  <c r="G1108"/>
  <c r="H1108"/>
  <c r="E1109"/>
  <c r="G1109"/>
  <c r="H1109"/>
  <c r="E1110"/>
  <c r="G1110"/>
  <c r="H1110"/>
  <c r="E1111"/>
  <c r="G1111"/>
  <c r="H1111"/>
  <c r="E1112"/>
  <c r="G1112"/>
  <c r="H1112"/>
  <c r="E1113"/>
  <c r="G1113"/>
  <c r="H1113"/>
  <c r="E1114"/>
  <c r="G1114"/>
  <c r="H1114"/>
  <c r="E1115"/>
  <c r="G1115"/>
  <c r="H1115"/>
  <c r="E1116"/>
  <c r="G1116"/>
  <c r="H1116"/>
  <c r="E1117"/>
  <c r="G1117"/>
  <c r="H1117"/>
  <c r="E1118"/>
  <c r="G1118"/>
  <c r="H1118"/>
  <c r="E1119"/>
  <c r="G1119"/>
  <c r="H1119"/>
  <c r="E1120"/>
  <c r="G1120"/>
  <c r="H1120"/>
  <c r="E1121"/>
  <c r="G1121"/>
  <c r="H1121"/>
  <c r="E1122"/>
  <c r="G1122"/>
  <c r="H1122"/>
  <c r="E1123"/>
  <c r="G1123"/>
  <c r="H1123"/>
  <c r="E1124"/>
  <c r="G1124"/>
  <c r="H1124"/>
  <c r="E1125"/>
  <c r="G1125"/>
  <c r="H1125"/>
  <c r="E1126"/>
  <c r="G1126"/>
  <c r="H1126"/>
  <c r="E1127"/>
  <c r="G1127"/>
  <c r="H1127"/>
  <c r="E1128"/>
  <c r="G1128"/>
  <c r="H1128"/>
  <c r="E1129"/>
  <c r="G1129"/>
  <c r="H1129"/>
  <c r="E1130"/>
  <c r="G1130"/>
  <c r="H1130"/>
  <c r="E1131"/>
  <c r="G1131"/>
  <c r="H1131"/>
  <c r="E1132"/>
  <c r="G1132"/>
  <c r="H1132"/>
  <c r="E1133"/>
  <c r="G1133"/>
  <c r="H1133"/>
  <c r="E1134"/>
  <c r="G1134"/>
  <c r="H1134"/>
  <c r="E1135"/>
  <c r="G1135"/>
  <c r="H1135"/>
  <c r="E1136"/>
  <c r="G1136"/>
  <c r="H1136"/>
  <c r="E1137"/>
  <c r="G1137"/>
  <c r="H1137"/>
  <c r="E1138"/>
  <c r="G1138"/>
  <c r="H1138"/>
  <c r="E1139"/>
  <c r="G1139"/>
  <c r="H1139"/>
  <c r="E1140"/>
  <c r="G1140"/>
  <c r="H1140"/>
  <c r="E1141"/>
  <c r="G1141"/>
  <c r="H1141"/>
  <c r="E1142"/>
  <c r="G1142"/>
  <c r="H1142"/>
  <c r="E1143"/>
  <c r="G1143"/>
  <c r="H1143"/>
  <c r="E1144"/>
  <c r="G1144"/>
  <c r="H1144"/>
  <c r="E1145"/>
  <c r="G1145"/>
  <c r="H1145"/>
  <c r="E1146"/>
  <c r="G1146"/>
  <c r="H1146"/>
  <c r="E1147"/>
  <c r="G1147"/>
  <c r="H1147"/>
  <c r="E1148"/>
  <c r="G1148"/>
  <c r="H1148"/>
  <c r="E1149"/>
  <c r="G1149"/>
  <c r="H1149"/>
  <c r="E1150"/>
  <c r="G1150"/>
  <c r="H1150"/>
  <c r="E1151"/>
  <c r="G1151"/>
  <c r="H1151"/>
  <c r="E1152"/>
  <c r="G1152"/>
  <c r="H1152"/>
  <c r="E1153"/>
  <c r="G1153"/>
  <c r="H1153"/>
  <c r="E1154"/>
  <c r="G1154"/>
  <c r="H1154"/>
  <c r="E1155"/>
  <c r="G1155"/>
  <c r="H1155"/>
  <c r="E1156"/>
  <c r="G1156"/>
  <c r="H1156"/>
  <c r="E1157"/>
  <c r="G1157"/>
  <c r="H1157"/>
  <c r="E1158"/>
  <c r="G1158"/>
  <c r="H1158"/>
  <c r="E1159"/>
  <c r="G1159"/>
  <c r="H1159"/>
  <c r="E1160"/>
  <c r="G1160"/>
  <c r="H1160"/>
  <c r="E1161"/>
  <c r="G1161"/>
  <c r="H1161"/>
  <c r="E1162"/>
  <c r="G1162"/>
  <c r="H1162"/>
  <c r="E1163"/>
  <c r="G1163"/>
  <c r="H1163"/>
  <c r="E1164"/>
  <c r="G1164"/>
  <c r="H1164"/>
  <c r="E1165"/>
  <c r="G1165"/>
  <c r="H1165"/>
  <c r="E1166"/>
  <c r="G1166"/>
  <c r="H1166"/>
  <c r="E1167"/>
  <c r="G1167"/>
  <c r="H1167"/>
  <c r="E1168"/>
  <c r="G1168"/>
  <c r="H1168"/>
  <c r="E1169"/>
  <c r="G1169"/>
  <c r="H1169"/>
  <c r="E1170"/>
  <c r="G1170"/>
  <c r="H1170"/>
  <c r="E1171"/>
  <c r="G1171"/>
  <c r="H1171"/>
  <c r="E1172"/>
  <c r="G1172"/>
  <c r="H1172"/>
  <c r="E1173"/>
  <c r="G1173"/>
  <c r="H1173"/>
  <c r="E1174"/>
  <c r="G1174"/>
  <c r="H1174"/>
  <c r="E1175"/>
  <c r="G1175"/>
  <c r="H1175"/>
  <c r="E1176"/>
  <c r="G1176"/>
  <c r="H1176"/>
  <c r="E1177"/>
  <c r="G1177"/>
  <c r="H1177"/>
  <c r="E1178"/>
  <c r="G1178"/>
  <c r="H1178"/>
  <c r="E1179"/>
  <c r="G1179"/>
  <c r="H1179"/>
  <c r="E1180"/>
  <c r="G1180"/>
  <c r="H1180"/>
  <c r="E1181"/>
  <c r="G1181"/>
  <c r="H1181"/>
  <c r="E1182"/>
  <c r="G1182"/>
  <c r="H1182"/>
  <c r="E1183"/>
  <c r="G1183"/>
  <c r="H1183"/>
  <c r="E1184"/>
  <c r="G1184"/>
  <c r="H1184"/>
  <c r="E1185"/>
  <c r="G1185"/>
  <c r="H1185"/>
  <c r="E1186"/>
  <c r="G1186"/>
  <c r="H1186"/>
  <c r="E1187"/>
  <c r="G1187"/>
  <c r="H1187"/>
  <c r="E1188"/>
  <c r="G1188"/>
  <c r="H1188"/>
  <c r="E1189"/>
  <c r="G1189"/>
  <c r="H1189"/>
  <c r="E1190"/>
  <c r="G1190"/>
  <c r="H1190"/>
  <c r="E1191"/>
  <c r="G1191"/>
  <c r="H1191"/>
  <c r="E1192"/>
  <c r="G1192"/>
  <c r="H1192"/>
  <c r="E1193"/>
  <c r="G1193"/>
  <c r="H1193"/>
  <c r="E1194"/>
  <c r="G1194"/>
  <c r="H1194"/>
  <c r="E1195"/>
  <c r="G1195"/>
  <c r="H1195"/>
  <c r="E1196"/>
  <c r="G1196"/>
  <c r="H1196"/>
  <c r="E1197"/>
  <c r="G1197"/>
  <c r="H1197"/>
  <c r="E1198"/>
  <c r="G1198"/>
  <c r="H1198"/>
  <c r="E1199"/>
  <c r="G1199"/>
  <c r="H1199"/>
  <c r="E1200"/>
  <c r="G1200"/>
  <c r="H1200"/>
  <c r="E1201"/>
  <c r="G1201"/>
  <c r="H1201"/>
  <c r="E1202"/>
  <c r="G1202"/>
  <c r="H1202"/>
  <c r="E1203"/>
  <c r="G1203"/>
  <c r="H1203"/>
  <c r="E1204"/>
  <c r="G1204"/>
  <c r="H1204"/>
  <c r="E1205"/>
  <c r="G1205"/>
  <c r="H1205"/>
  <c r="E1206"/>
  <c r="G1206"/>
  <c r="H1206"/>
  <c r="E1207"/>
  <c r="G1207"/>
  <c r="H1207"/>
  <c r="E1208"/>
  <c r="G1208"/>
  <c r="H1208"/>
  <c r="E1209"/>
  <c r="G1209"/>
  <c r="H1209"/>
  <c r="E1210"/>
  <c r="G1210"/>
  <c r="H1210"/>
  <c r="E1211"/>
  <c r="G1211"/>
  <c r="H1211"/>
  <c r="E1212"/>
  <c r="G1212"/>
  <c r="H1212"/>
  <c r="E1213"/>
  <c r="G1213"/>
  <c r="H1213"/>
  <c r="E1214"/>
  <c r="G1214"/>
  <c r="H1214"/>
  <c r="E1215"/>
  <c r="G1215"/>
  <c r="H1215"/>
  <c r="E1216"/>
  <c r="G1216"/>
  <c r="H1216"/>
  <c r="E1217"/>
  <c r="G1217"/>
  <c r="H1217"/>
  <c r="E1218"/>
  <c r="G1218"/>
  <c r="H1218"/>
  <c r="E1219"/>
  <c r="G1219"/>
  <c r="H1219"/>
  <c r="E1220"/>
  <c r="G1220"/>
  <c r="H1220"/>
  <c r="E1221"/>
  <c r="G1221"/>
  <c r="H1221"/>
  <c r="E1222"/>
  <c r="G1222"/>
  <c r="H1222"/>
  <c r="E1223"/>
  <c r="G1223"/>
  <c r="H1223"/>
  <c r="E1224"/>
  <c r="G1224"/>
  <c r="H1224"/>
  <c r="E1225"/>
  <c r="G1225"/>
  <c r="H1225"/>
  <c r="E1226"/>
  <c r="G1226"/>
  <c r="H1226"/>
  <c r="E1227"/>
  <c r="G1227"/>
  <c r="H1227"/>
  <c r="E1228"/>
  <c r="G1228"/>
  <c r="H1228"/>
  <c r="E1229"/>
  <c r="G1229"/>
  <c r="H1229"/>
  <c r="E1230"/>
  <c r="G1230"/>
  <c r="H1230"/>
  <c r="E1231"/>
  <c r="G1231"/>
  <c r="H1231"/>
  <c r="E1232"/>
  <c r="G1232"/>
  <c r="H1232"/>
  <c r="E1233"/>
  <c r="G1233"/>
  <c r="H1233"/>
  <c r="E1234"/>
  <c r="G1234"/>
  <c r="H1234"/>
  <c r="E1235"/>
  <c r="G1235"/>
  <c r="H1235"/>
  <c r="E1236"/>
  <c r="G1236"/>
  <c r="H1236"/>
  <c r="E1237"/>
  <c r="G1237"/>
  <c r="H1237"/>
  <c r="E1238"/>
  <c r="G1238"/>
  <c r="H1238"/>
  <c r="E1239"/>
  <c r="G1239"/>
  <c r="H1239"/>
  <c r="E1240"/>
  <c r="G1240"/>
  <c r="H1240"/>
  <c r="E1241"/>
  <c r="G1241"/>
  <c r="H1241"/>
  <c r="E1242"/>
  <c r="G1242"/>
  <c r="H1242"/>
  <c r="E1243"/>
  <c r="G1243"/>
  <c r="H1243"/>
  <c r="E1244"/>
  <c r="G1244"/>
  <c r="H1244"/>
  <c r="E1245"/>
  <c r="G1245"/>
  <c r="H1245"/>
  <c r="E1246"/>
  <c r="G1246"/>
  <c r="H1246"/>
  <c r="E1247"/>
  <c r="G1247"/>
  <c r="H1247"/>
  <c r="E1248"/>
  <c r="G1248"/>
  <c r="H1248"/>
  <c r="E1249"/>
  <c r="G1249"/>
  <c r="H1249"/>
  <c r="E1250"/>
  <c r="G1250"/>
  <c r="H1250"/>
  <c r="E1251"/>
  <c r="G1251"/>
  <c r="H1251"/>
  <c r="E1252"/>
  <c r="G1252"/>
  <c r="H1252"/>
  <c r="E1253"/>
  <c r="G1253"/>
  <c r="H1253"/>
  <c r="E1254"/>
  <c r="G1254"/>
  <c r="H1254"/>
  <c r="E1255"/>
  <c r="G1255"/>
  <c r="H1255"/>
  <c r="E1256"/>
  <c r="G1256"/>
  <c r="H1256"/>
  <c r="E1257"/>
  <c r="G1257"/>
  <c r="H1257"/>
  <c r="E1258"/>
  <c r="G1258"/>
  <c r="H1258"/>
  <c r="E1259"/>
  <c r="G1259"/>
  <c r="H1259"/>
  <c r="E1260"/>
  <c r="G1260"/>
  <c r="H1260"/>
  <c r="E1261"/>
  <c r="G1261"/>
  <c r="H1261"/>
  <c r="E1262"/>
  <c r="G1262"/>
  <c r="H1262"/>
  <c r="E1263"/>
  <c r="G1263"/>
  <c r="H1263"/>
  <c r="E1264"/>
  <c r="G1264"/>
  <c r="H1264"/>
  <c r="E1265"/>
  <c r="G1265"/>
  <c r="H1265"/>
  <c r="E1266"/>
  <c r="G1266"/>
  <c r="H1266"/>
  <c r="E1267"/>
  <c r="G1267"/>
  <c r="H1267"/>
  <c r="E1268"/>
  <c r="G1268"/>
  <c r="H1268"/>
  <c r="E1269"/>
  <c r="G1269"/>
  <c r="H1269"/>
  <c r="E1270"/>
  <c r="G1270"/>
  <c r="H1270"/>
  <c r="E1271"/>
  <c r="G1271"/>
  <c r="H1271"/>
  <c r="E1272"/>
  <c r="G1272"/>
  <c r="H1272"/>
  <c r="E1273"/>
  <c r="G1273"/>
  <c r="H1273"/>
  <c r="E1274"/>
  <c r="G1274"/>
  <c r="H1274"/>
  <c r="E1275"/>
  <c r="G1275"/>
  <c r="H1275"/>
  <c r="E1276"/>
  <c r="G1276"/>
  <c r="H1276"/>
  <c r="E1277"/>
  <c r="G1277"/>
  <c r="H1277"/>
  <c r="E1278"/>
  <c r="G1278"/>
  <c r="H1278"/>
  <c r="E1279"/>
  <c r="G1279"/>
  <c r="H1279"/>
  <c r="E1280"/>
  <c r="G1280"/>
  <c r="H1280"/>
  <c r="E1281"/>
  <c r="G1281"/>
  <c r="H1281"/>
  <c r="E1282"/>
  <c r="G1282"/>
  <c r="H1282"/>
  <c r="E1283"/>
  <c r="G1283"/>
  <c r="H1283"/>
  <c r="E1284"/>
  <c r="G1284"/>
  <c r="H1284"/>
  <c r="E1285"/>
  <c r="G1285"/>
  <c r="H1285"/>
  <c r="E1286"/>
  <c r="G1286"/>
  <c r="H1286"/>
  <c r="E1287"/>
  <c r="G1287"/>
  <c r="H1287"/>
  <c r="E1288"/>
  <c r="G1288"/>
  <c r="H1288"/>
  <c r="E1289"/>
  <c r="G1289"/>
  <c r="H1289"/>
  <c r="E1290"/>
  <c r="G1290"/>
  <c r="H1290"/>
  <c r="E1291"/>
  <c r="G1291"/>
  <c r="H1291"/>
  <c r="E1292"/>
  <c r="G1292"/>
  <c r="H1292"/>
  <c r="E1293"/>
  <c r="G1293"/>
  <c r="H1293"/>
  <c r="E1294"/>
  <c r="G1294"/>
  <c r="H1294"/>
  <c r="E1295"/>
  <c r="G1295"/>
  <c r="H1295"/>
  <c r="E1296"/>
  <c r="G1296"/>
  <c r="H1296"/>
  <c r="E1297"/>
  <c r="G1297"/>
  <c r="H1297"/>
  <c r="E1298"/>
  <c r="G1298"/>
  <c r="H1298"/>
  <c r="E1299"/>
  <c r="G1299"/>
  <c r="H1299"/>
  <c r="E1300"/>
  <c r="G1300"/>
  <c r="H1300"/>
  <c r="E1301"/>
  <c r="G1301"/>
  <c r="H1301"/>
  <c r="E1302"/>
  <c r="G1302"/>
  <c r="H1302"/>
  <c r="E1303"/>
  <c r="G1303"/>
  <c r="H1303"/>
  <c r="E1304"/>
  <c r="G1304"/>
  <c r="H1304"/>
  <c r="E1305"/>
  <c r="G1305"/>
  <c r="H1305"/>
  <c r="E1306"/>
  <c r="G1306"/>
  <c r="H1306"/>
  <c r="E1307"/>
  <c r="G1307"/>
  <c r="H1307"/>
  <c r="E1308"/>
  <c r="G1308"/>
  <c r="H1308"/>
  <c r="E1309"/>
  <c r="G1309"/>
  <c r="H1309"/>
  <c r="E1310"/>
  <c r="G1310"/>
  <c r="H1310"/>
  <c r="E1311"/>
  <c r="G1311"/>
  <c r="H1311"/>
  <c r="E1312"/>
  <c r="G1312"/>
  <c r="H1312"/>
  <c r="E1313"/>
  <c r="G1313"/>
  <c r="H1313"/>
  <c r="E1314"/>
  <c r="G1314"/>
  <c r="H1314"/>
  <c r="E1315"/>
  <c r="G1315"/>
  <c r="H1315"/>
  <c r="E1316"/>
  <c r="G1316"/>
  <c r="H1316"/>
  <c r="E1317"/>
  <c r="G1317"/>
  <c r="H1317"/>
  <c r="E1318"/>
  <c r="G1318"/>
  <c r="H1318"/>
  <c r="E1319"/>
  <c r="G1319"/>
  <c r="H1319"/>
  <c r="E1320"/>
  <c r="G1320"/>
  <c r="H1320"/>
  <c r="E1321"/>
  <c r="G1321"/>
  <c r="H1321"/>
  <c r="E1322"/>
  <c r="G1322"/>
  <c r="H1322"/>
  <c r="E1323"/>
  <c r="G1323"/>
  <c r="H1323"/>
  <c r="E1324"/>
  <c r="G1324"/>
  <c r="H1324"/>
  <c r="E1325"/>
  <c r="G1325"/>
  <c r="H1325"/>
  <c r="E1326"/>
  <c r="G1326"/>
  <c r="H1326"/>
  <c r="E1327"/>
  <c r="G1327"/>
  <c r="H1327"/>
  <c r="E1328"/>
  <c r="G1328"/>
  <c r="H1328"/>
  <c r="E1329"/>
  <c r="G1329"/>
  <c r="H1329"/>
  <c r="E1330"/>
  <c r="G1330"/>
  <c r="H1330"/>
  <c r="E1331"/>
  <c r="G1331"/>
  <c r="H1331"/>
  <c r="E1332"/>
  <c r="G1332"/>
  <c r="H1332"/>
  <c r="E1333"/>
  <c r="G1333"/>
  <c r="H1333"/>
  <c r="E1334"/>
  <c r="G1334"/>
  <c r="H1334"/>
  <c r="E1335"/>
  <c r="G1335"/>
  <c r="H1335"/>
  <c r="E1336"/>
  <c r="G1336"/>
  <c r="H1336"/>
  <c r="E1337"/>
  <c r="G1337"/>
  <c r="H1337"/>
  <c r="E1338"/>
  <c r="G1338"/>
  <c r="H1338"/>
  <c r="E1339"/>
  <c r="G1339"/>
  <c r="H1339"/>
  <c r="E1340"/>
  <c r="G1340"/>
  <c r="H1340"/>
  <c r="E1341"/>
  <c r="G1341"/>
  <c r="H1341"/>
  <c r="E1342"/>
  <c r="G1342"/>
  <c r="H1342"/>
  <c r="E1343"/>
  <c r="G1343"/>
  <c r="H1343"/>
  <c r="E1344"/>
  <c r="G1344"/>
  <c r="H1344"/>
  <c r="E1345"/>
  <c r="G1345"/>
  <c r="H1345"/>
  <c r="E1346"/>
  <c r="G1346"/>
  <c r="H1346"/>
  <c r="E1347"/>
  <c r="G1347"/>
  <c r="H1347"/>
  <c r="E1348"/>
  <c r="G1348"/>
  <c r="H1348"/>
  <c r="E1349"/>
  <c r="G1349"/>
  <c r="H1349"/>
  <c r="E1350"/>
  <c r="G1350"/>
  <c r="H1350"/>
  <c r="E1351"/>
  <c r="G1351"/>
  <c r="H1351"/>
  <c r="E1352"/>
  <c r="G1352"/>
  <c r="H1352"/>
  <c r="E1353"/>
  <c r="G1353"/>
  <c r="H1353"/>
  <c r="E1354"/>
  <c r="G1354"/>
  <c r="H1354"/>
  <c r="E1355"/>
  <c r="G1355"/>
  <c r="H1355"/>
  <c r="E1356"/>
  <c r="G1356"/>
  <c r="H1356"/>
  <c r="E1357"/>
  <c r="G1357"/>
  <c r="H1357"/>
  <c r="E1358"/>
  <c r="G1358"/>
  <c r="H1358"/>
  <c r="E1359"/>
  <c r="G1359"/>
  <c r="H1359"/>
  <c r="E1360"/>
  <c r="G1360"/>
  <c r="H1360"/>
  <c r="E1361"/>
  <c r="G1361"/>
  <c r="H1361"/>
  <c r="E1362"/>
  <c r="G1362"/>
  <c r="H1362"/>
  <c r="E1363"/>
  <c r="G1363"/>
  <c r="H1363"/>
  <c r="E1364"/>
  <c r="G1364"/>
  <c r="H1364"/>
  <c r="E1365"/>
  <c r="G1365"/>
  <c r="H1365"/>
  <c r="E1366"/>
  <c r="G1366"/>
  <c r="H1366"/>
  <c r="E1367"/>
  <c r="G1367"/>
  <c r="H1367"/>
  <c r="E1368"/>
  <c r="G1368"/>
  <c r="H1368"/>
  <c r="E1369"/>
  <c r="G1369"/>
  <c r="H1369"/>
  <c r="E1370"/>
  <c r="G1370"/>
  <c r="H1370"/>
  <c r="E1371"/>
  <c r="G1371"/>
  <c r="H1371"/>
  <c r="E1372"/>
  <c r="G1372"/>
  <c r="H1372"/>
  <c r="E1373"/>
  <c r="G1373"/>
  <c r="H1373"/>
  <c r="E1374"/>
  <c r="G1374"/>
  <c r="H1374"/>
  <c r="E1375"/>
  <c r="G1375"/>
  <c r="H1375"/>
  <c r="E1376"/>
  <c r="G1376"/>
  <c r="H1376"/>
  <c r="E1377"/>
  <c r="G1377"/>
  <c r="H1377"/>
  <c r="E1378"/>
  <c r="G1378"/>
  <c r="H1378"/>
  <c r="E1379"/>
  <c r="G1379"/>
  <c r="H1379"/>
  <c r="E1380"/>
  <c r="G1380"/>
  <c r="H1380"/>
  <c r="E1381"/>
  <c r="G1381"/>
  <c r="H1381"/>
  <c r="E1382"/>
  <c r="G1382"/>
  <c r="H1382"/>
  <c r="E1383"/>
  <c r="G1383"/>
  <c r="H1383"/>
  <c r="E1384"/>
  <c r="G1384"/>
  <c r="H1384"/>
  <c r="E1385"/>
  <c r="G1385"/>
  <c r="H1385"/>
  <c r="E1386"/>
  <c r="G1386"/>
  <c r="H1386"/>
  <c r="E1387"/>
  <c r="G1387"/>
  <c r="H1387"/>
  <c r="E1388"/>
  <c r="G1388"/>
  <c r="H1388"/>
  <c r="E1389"/>
  <c r="G1389"/>
  <c r="H1389"/>
  <c r="E1390"/>
  <c r="G1390"/>
  <c r="H1390"/>
  <c r="E1391"/>
  <c r="G1391"/>
  <c r="H1391"/>
  <c r="E1392"/>
  <c r="G1392"/>
  <c r="H1392"/>
  <c r="E1393"/>
  <c r="G1393"/>
  <c r="H1393"/>
  <c r="E1394"/>
  <c r="G1394"/>
  <c r="H1394"/>
  <c r="E1395"/>
  <c r="G1395"/>
  <c r="H1395"/>
  <c r="E1396"/>
  <c r="G1396"/>
  <c r="H1396"/>
  <c r="E1397"/>
  <c r="G1397"/>
  <c r="H1397"/>
  <c r="E1398"/>
  <c r="G1398"/>
  <c r="H1398"/>
  <c r="E1399"/>
  <c r="G1399"/>
  <c r="H1399"/>
  <c r="E1400"/>
  <c r="G1400"/>
  <c r="H1400"/>
  <c r="E1401"/>
  <c r="G1401"/>
  <c r="H1401"/>
  <c r="E1402"/>
  <c r="G1402"/>
  <c r="H1402"/>
  <c r="E1403"/>
  <c r="G1403"/>
  <c r="H1403"/>
  <c r="E1404"/>
  <c r="G1404"/>
  <c r="H1404"/>
  <c r="E1405"/>
  <c r="G1405"/>
  <c r="H1405"/>
  <c r="E1406"/>
  <c r="G1406"/>
  <c r="H1406"/>
  <c r="E1407"/>
  <c r="G1407"/>
  <c r="H1407"/>
  <c r="E1408"/>
  <c r="G1408"/>
  <c r="H1408"/>
  <c r="E1409"/>
  <c r="G1409"/>
  <c r="H1409"/>
  <c r="E1410"/>
  <c r="G1410"/>
  <c r="H1410"/>
  <c r="E1411"/>
  <c r="G1411"/>
  <c r="H1411"/>
  <c r="E1412"/>
  <c r="G1412"/>
  <c r="H1412"/>
  <c r="E1413"/>
  <c r="G1413"/>
  <c r="H1413"/>
  <c r="E1414"/>
  <c r="G1414"/>
  <c r="H1414"/>
  <c r="E1415"/>
  <c r="G1415"/>
  <c r="H1415"/>
  <c r="E1416"/>
  <c r="G1416"/>
  <c r="H1416"/>
  <c r="E1417"/>
  <c r="G1417"/>
  <c r="H1417"/>
  <c r="E1418"/>
  <c r="G1418"/>
  <c r="H1418"/>
  <c r="E1419"/>
  <c r="G1419"/>
  <c r="H1419"/>
  <c r="E1420"/>
  <c r="G1420"/>
  <c r="H1420"/>
  <c r="E1421"/>
  <c r="G1421"/>
  <c r="H1421"/>
  <c r="E1422"/>
  <c r="G1422"/>
  <c r="H1422"/>
  <c r="E1423"/>
  <c r="G1423"/>
  <c r="H1423"/>
  <c r="E1424"/>
  <c r="G1424"/>
  <c r="H1424"/>
  <c r="E1425"/>
  <c r="G1425"/>
  <c r="H1425"/>
  <c r="E1426"/>
  <c r="G1426"/>
  <c r="H1426"/>
  <c r="E1427"/>
  <c r="G1427"/>
  <c r="H1427"/>
  <c r="E1428"/>
  <c r="G1428"/>
  <c r="H1428"/>
  <c r="E1429"/>
  <c r="G1429"/>
  <c r="H1429"/>
  <c r="E1430"/>
  <c r="G1430"/>
  <c r="H1430"/>
  <c r="E1431"/>
  <c r="G1431"/>
  <c r="H1431"/>
  <c r="E1432"/>
  <c r="G1432"/>
  <c r="H1432"/>
  <c r="E1433"/>
  <c r="G1433"/>
  <c r="H1433"/>
  <c r="E1434"/>
  <c r="G1434"/>
  <c r="H1434"/>
  <c r="E1435"/>
  <c r="G1435"/>
  <c r="H1435"/>
  <c r="E1436"/>
  <c r="G1436"/>
  <c r="H1436"/>
  <c r="E1437"/>
  <c r="G1437"/>
  <c r="H1437"/>
  <c r="E1438"/>
  <c r="G1438"/>
  <c r="H1438"/>
  <c r="E1439"/>
  <c r="G1439"/>
  <c r="H1439"/>
  <c r="E1440"/>
  <c r="G1440"/>
  <c r="H1440"/>
  <c r="E1441"/>
  <c r="G1441"/>
  <c r="H1441"/>
  <c r="E1442"/>
  <c r="G1442"/>
  <c r="H1442"/>
  <c r="E1443"/>
  <c r="G1443"/>
  <c r="H1443"/>
  <c r="E1444"/>
  <c r="G1444"/>
  <c r="H1444"/>
  <c r="E1445"/>
  <c r="G1445"/>
  <c r="H1445"/>
  <c r="E1446"/>
  <c r="G1446"/>
  <c r="H1446"/>
  <c r="E1447"/>
  <c r="G1447"/>
  <c r="H1447"/>
  <c r="E1448"/>
  <c r="G1448"/>
  <c r="H1448"/>
  <c r="E1449"/>
  <c r="G1449"/>
  <c r="H1449"/>
  <c r="E1450"/>
  <c r="G1450"/>
  <c r="H1450"/>
  <c r="E1451"/>
  <c r="G1451"/>
  <c r="H1451"/>
  <c r="E1452"/>
  <c r="G1452"/>
  <c r="H1452"/>
  <c r="E1453"/>
  <c r="G1453"/>
  <c r="H1453"/>
  <c r="E1454"/>
  <c r="G1454"/>
  <c r="H1454"/>
  <c r="E1455"/>
  <c r="G1455"/>
  <c r="H1455"/>
  <c r="E1456"/>
  <c r="G1456"/>
  <c r="H1456"/>
  <c r="E1457"/>
  <c r="G1457"/>
  <c r="H1457"/>
  <c r="E1458"/>
  <c r="G1458"/>
  <c r="H1458"/>
  <c r="E1459"/>
  <c r="G1459"/>
  <c r="H1459"/>
  <c r="E1460"/>
  <c r="G1460"/>
  <c r="H1460"/>
  <c r="E1461"/>
  <c r="G1461"/>
  <c r="H1461"/>
  <c r="E1462"/>
  <c r="G1462"/>
  <c r="H1462"/>
  <c r="E1463"/>
  <c r="G1463"/>
  <c r="H1463"/>
  <c r="E1464"/>
  <c r="G1464"/>
  <c r="H1464"/>
  <c r="E1465"/>
  <c r="G1465"/>
  <c r="H1465"/>
  <c r="E1466"/>
  <c r="G1466"/>
  <c r="H1466"/>
  <c r="E1467"/>
  <c r="G1467"/>
  <c r="H1467"/>
  <c r="E1468"/>
  <c r="G1468"/>
  <c r="H1468"/>
  <c r="E1469"/>
  <c r="G1469"/>
  <c r="H1469"/>
  <c r="E1470"/>
  <c r="G1470"/>
  <c r="H1470"/>
  <c r="E1471"/>
  <c r="G1471"/>
  <c r="H1471"/>
  <c r="E1472"/>
  <c r="G1472"/>
  <c r="H1472"/>
  <c r="E1473"/>
  <c r="G1473"/>
  <c r="H1473"/>
  <c r="E1474"/>
  <c r="G1474"/>
  <c r="H1474"/>
  <c r="E1475"/>
  <c r="G1475"/>
  <c r="H1475"/>
  <c r="E1476"/>
  <c r="G1476"/>
  <c r="H1476"/>
  <c r="E1477"/>
  <c r="G1477"/>
  <c r="H1477"/>
  <c r="E1478"/>
  <c r="G1478"/>
  <c r="H1478"/>
  <c r="E1479"/>
  <c r="G1479"/>
  <c r="H1479"/>
  <c r="E1480"/>
  <c r="G1480"/>
  <c r="H1480"/>
  <c r="E1481"/>
  <c r="G1481"/>
  <c r="H1481"/>
  <c r="E1482"/>
  <c r="G1482"/>
  <c r="H1482"/>
  <c r="E1483"/>
  <c r="G1483"/>
  <c r="H1483"/>
  <c r="E1484"/>
  <c r="G1484"/>
  <c r="H1484"/>
  <c r="E1485"/>
  <c r="G1485"/>
  <c r="H1485"/>
  <c r="E1486"/>
  <c r="G1486"/>
  <c r="H1486"/>
  <c r="E1487"/>
  <c r="G1487"/>
  <c r="H1487"/>
  <c r="E1488"/>
  <c r="G1488"/>
  <c r="H1488"/>
  <c r="E1489"/>
  <c r="G1489"/>
  <c r="H1489"/>
  <c r="E1490"/>
  <c r="G1490"/>
  <c r="H1490"/>
  <c r="E1491"/>
  <c r="G1491"/>
  <c r="H1491"/>
  <c r="E1492"/>
  <c r="G1492"/>
  <c r="H1492"/>
  <c r="E1493"/>
  <c r="G1493"/>
  <c r="H1493"/>
  <c r="E1494"/>
  <c r="G1494"/>
  <c r="H1494"/>
  <c r="E1495"/>
  <c r="G1495"/>
  <c r="H1495"/>
  <c r="E1496"/>
  <c r="G1496"/>
  <c r="H1496"/>
  <c r="E1497"/>
  <c r="G1497"/>
  <c r="H1497"/>
  <c r="E1498"/>
  <c r="G1498"/>
  <c r="H1498"/>
  <c r="E1499"/>
  <c r="G1499"/>
  <c r="H1499"/>
  <c r="E1500"/>
  <c r="G1500"/>
  <c r="H1500"/>
  <c r="E1501"/>
  <c r="G1501"/>
  <c r="H1501"/>
  <c r="E1502"/>
  <c r="G1502"/>
  <c r="H1502"/>
  <c r="E1503"/>
  <c r="G1503"/>
  <c r="H1503"/>
  <c r="E1504"/>
  <c r="G1504"/>
  <c r="H1504"/>
  <c r="E1505"/>
  <c r="G1505"/>
  <c r="H1505"/>
  <c r="E1506"/>
  <c r="G1506"/>
  <c r="H1506"/>
  <c r="E1507"/>
  <c r="G1507"/>
  <c r="H1507"/>
  <c r="E1508"/>
  <c r="G1508"/>
  <c r="H1508"/>
  <c r="E1509"/>
  <c r="G1509"/>
  <c r="H1509"/>
  <c r="E1510"/>
  <c r="G1510"/>
  <c r="H1510"/>
  <c r="E1511"/>
  <c r="G1511"/>
  <c r="H1511"/>
  <c r="E1512"/>
  <c r="G1512"/>
  <c r="H1512"/>
  <c r="E1513"/>
  <c r="G1513"/>
  <c r="H1513"/>
  <c r="E1514"/>
  <c r="G1514"/>
  <c r="H1514"/>
  <c r="E1515"/>
  <c r="G1515"/>
  <c r="H1515"/>
  <c r="E1516"/>
  <c r="G1516"/>
  <c r="H1516"/>
  <c r="E1517"/>
  <c r="G1517"/>
  <c r="H1517"/>
  <c r="E1518"/>
  <c r="G1518"/>
  <c r="H1518"/>
  <c r="E1519"/>
  <c r="G1519"/>
  <c r="H1519"/>
  <c r="E1520"/>
  <c r="G1520"/>
  <c r="H1520"/>
  <c r="E1521"/>
  <c r="G1521"/>
  <c r="H1521"/>
  <c r="E1522"/>
  <c r="G1522"/>
  <c r="H1522"/>
  <c r="E1523"/>
  <c r="G1523"/>
  <c r="H1523"/>
  <c r="E1524"/>
  <c r="G1524"/>
  <c r="H1524"/>
  <c r="E1525"/>
  <c r="G1525"/>
  <c r="H1525"/>
  <c r="E1526"/>
  <c r="G1526"/>
  <c r="H1526"/>
  <c r="E1527"/>
  <c r="G1527"/>
  <c r="H1527"/>
  <c r="E1528"/>
  <c r="G1528"/>
  <c r="H1528"/>
  <c r="E1529"/>
  <c r="G1529"/>
  <c r="H1529"/>
  <c r="E1530"/>
  <c r="G1530"/>
  <c r="H1530"/>
  <c r="E1531"/>
  <c r="G1531"/>
  <c r="H1531"/>
  <c r="E1532"/>
  <c r="G1532"/>
  <c r="H1532"/>
  <c r="E1533"/>
  <c r="G1533"/>
  <c r="H1533"/>
  <c r="E1534"/>
  <c r="G1534"/>
  <c r="H1534"/>
  <c r="E1535"/>
  <c r="G1535"/>
  <c r="H1535"/>
  <c r="E1536"/>
  <c r="G1536"/>
  <c r="H1536"/>
  <c r="E1537"/>
  <c r="G1537"/>
  <c r="H1537"/>
  <c r="E1538"/>
  <c r="G1538"/>
  <c r="H1538"/>
  <c r="E1539"/>
  <c r="G1539"/>
  <c r="H1539"/>
  <c r="E1540"/>
  <c r="G1540"/>
  <c r="H1540"/>
  <c r="E1541"/>
  <c r="G1541"/>
  <c r="H1541"/>
  <c r="E1542"/>
  <c r="G1542"/>
  <c r="H1542"/>
  <c r="E1543"/>
  <c r="G1543"/>
  <c r="H1543"/>
  <c r="E1544"/>
  <c r="G1544"/>
  <c r="H1544"/>
  <c r="E1545"/>
  <c r="G1545"/>
  <c r="H1545"/>
  <c r="E1546"/>
  <c r="G1546"/>
  <c r="H1546"/>
  <c r="E1547"/>
  <c r="G1547"/>
  <c r="H1547"/>
  <c r="E1548"/>
  <c r="G1548"/>
  <c r="H1548"/>
  <c r="E1549"/>
  <c r="G1549"/>
  <c r="H1549"/>
  <c r="E1550"/>
  <c r="G1550"/>
  <c r="H1550"/>
  <c r="E1551"/>
  <c r="G1551"/>
  <c r="H1551"/>
  <c r="E1552"/>
  <c r="G1552"/>
  <c r="H1552"/>
  <c r="E1553"/>
  <c r="G1553"/>
  <c r="H1553"/>
  <c r="E1554"/>
  <c r="G1554"/>
  <c r="H1554"/>
  <c r="E1555"/>
  <c r="G1555"/>
  <c r="H1555"/>
  <c r="E1556"/>
  <c r="G1556"/>
  <c r="H1556"/>
  <c r="E1557"/>
  <c r="G1557"/>
  <c r="H1557"/>
  <c r="E1558"/>
  <c r="G1558"/>
  <c r="H1558"/>
  <c r="E1559"/>
  <c r="G1559"/>
  <c r="H1559"/>
  <c r="E1560"/>
  <c r="G1560"/>
  <c r="H1560"/>
  <c r="E1561"/>
  <c r="G1561"/>
  <c r="H1561"/>
  <c r="E1562"/>
  <c r="G1562"/>
  <c r="H1562"/>
  <c r="E1563"/>
  <c r="G1563"/>
  <c r="H1563"/>
  <c r="E1564"/>
  <c r="G1564"/>
  <c r="H1564"/>
  <c r="E1565"/>
  <c r="G1565"/>
  <c r="H1565"/>
  <c r="E1566"/>
  <c r="G1566"/>
  <c r="H1566"/>
  <c r="E1567"/>
  <c r="G1567"/>
  <c r="H1567"/>
  <c r="E1568"/>
  <c r="G1568"/>
  <c r="H1568"/>
  <c r="E1569"/>
  <c r="G1569"/>
  <c r="H1569"/>
  <c r="E1570"/>
  <c r="G1570"/>
  <c r="H1570"/>
  <c r="E1571"/>
  <c r="G1571"/>
  <c r="H1571"/>
  <c r="E1572"/>
  <c r="G1572"/>
  <c r="H1572"/>
  <c r="E1573"/>
  <c r="G1573"/>
  <c r="H1573"/>
  <c r="E1574"/>
  <c r="G1574"/>
  <c r="H1574"/>
  <c r="E1575"/>
  <c r="G1575"/>
  <c r="H1575"/>
  <c r="E1576"/>
  <c r="G1576"/>
  <c r="H1576"/>
  <c r="E1577"/>
  <c r="G1577"/>
  <c r="H1577"/>
  <c r="E1578"/>
  <c r="G1578"/>
  <c r="H1578"/>
  <c r="E1579"/>
  <c r="G1579"/>
  <c r="H1579"/>
  <c r="E1580"/>
  <c r="G1580"/>
  <c r="H1580"/>
  <c r="E1581"/>
  <c r="G1581"/>
  <c r="H1581"/>
  <c r="E1582"/>
  <c r="G1582"/>
  <c r="H1582"/>
  <c r="E1583"/>
  <c r="G1583"/>
  <c r="H1583"/>
  <c r="E1584"/>
  <c r="G1584"/>
  <c r="H1584"/>
  <c r="E1585"/>
  <c r="G1585"/>
  <c r="H1585"/>
  <c r="E1586"/>
  <c r="G1586"/>
  <c r="H1586"/>
  <c r="E1587"/>
  <c r="G1587"/>
  <c r="H1587"/>
  <c r="E1588"/>
  <c r="G1588"/>
  <c r="H1588"/>
  <c r="E1589"/>
  <c r="G1589"/>
  <c r="H1589"/>
  <c r="E1590"/>
  <c r="G1590"/>
  <c r="H1590"/>
  <c r="E1591"/>
  <c r="G1591"/>
  <c r="H1591"/>
  <c r="E1592"/>
  <c r="G1592"/>
  <c r="H1592"/>
  <c r="E1593"/>
  <c r="G1593"/>
  <c r="H1593"/>
  <c r="E1594"/>
  <c r="G1594"/>
  <c r="H1594"/>
  <c r="E1595"/>
  <c r="G1595"/>
  <c r="H1595"/>
  <c r="E1596"/>
  <c r="G1596"/>
  <c r="H1596"/>
  <c r="E1597"/>
  <c r="G1597"/>
  <c r="H1597"/>
  <c r="E1598"/>
  <c r="G1598"/>
  <c r="H1598"/>
  <c r="E1599"/>
  <c r="G1599"/>
  <c r="H1599"/>
  <c r="E1600"/>
  <c r="G1600"/>
  <c r="H1600"/>
  <c r="E1601"/>
  <c r="G1601"/>
  <c r="H1601"/>
  <c r="E1602"/>
  <c r="G1602"/>
  <c r="H1602"/>
  <c r="E1603"/>
  <c r="G1603"/>
  <c r="H1603"/>
  <c r="E1604"/>
  <c r="G1604"/>
  <c r="H1604"/>
  <c r="E1605"/>
  <c r="G1605"/>
  <c r="H1605"/>
  <c r="E1606"/>
  <c r="G1606"/>
  <c r="H1606"/>
  <c r="E1607"/>
  <c r="G1607"/>
  <c r="H1607"/>
  <c r="E1608"/>
  <c r="G1608"/>
  <c r="H1608"/>
  <c r="E1609"/>
  <c r="G1609"/>
  <c r="H1609"/>
  <c r="E1610"/>
  <c r="G1610"/>
  <c r="H1610"/>
  <c r="E1611"/>
  <c r="G1611"/>
  <c r="H1611"/>
  <c r="E1612"/>
  <c r="G1612"/>
  <c r="H1612"/>
  <c r="E1613"/>
  <c r="G1613"/>
  <c r="H1613"/>
  <c r="E1614"/>
  <c r="G1614"/>
  <c r="H1614"/>
  <c r="E1615"/>
  <c r="G1615"/>
  <c r="H1615"/>
  <c r="E1616"/>
  <c r="G1616"/>
  <c r="H1616"/>
  <c r="E1617"/>
  <c r="G1617"/>
  <c r="H1617"/>
  <c r="E1618"/>
  <c r="G1618"/>
  <c r="H1618"/>
  <c r="E1619"/>
  <c r="G1619"/>
  <c r="H1619"/>
  <c r="E1620"/>
  <c r="G1620"/>
  <c r="H1620"/>
  <c r="E1621"/>
  <c r="G1621"/>
  <c r="H1621"/>
  <c r="E1622"/>
  <c r="G1622"/>
  <c r="H1622"/>
  <c r="E1623"/>
  <c r="G1623"/>
  <c r="H1623"/>
  <c r="E1624"/>
  <c r="G1624"/>
  <c r="H1624"/>
  <c r="E1625"/>
  <c r="G1625"/>
  <c r="H1625"/>
  <c r="E1626"/>
  <c r="G1626"/>
  <c r="H1626"/>
  <c r="E1627"/>
  <c r="G1627"/>
  <c r="H1627"/>
  <c r="E1628"/>
  <c r="G1628"/>
  <c r="H1628"/>
  <c r="E1629"/>
  <c r="G1629"/>
  <c r="H1629"/>
  <c r="E1630"/>
  <c r="G1630"/>
  <c r="H1630"/>
  <c r="E1631"/>
  <c r="G1631"/>
  <c r="H1631"/>
  <c r="E1632"/>
  <c r="G1632"/>
  <c r="H1632"/>
  <c r="E1633"/>
  <c r="G1633"/>
  <c r="H1633"/>
  <c r="E1634"/>
  <c r="G1634"/>
  <c r="H1634"/>
  <c r="E1635"/>
  <c r="G1635"/>
  <c r="H1635"/>
  <c r="E1636"/>
  <c r="G1636"/>
  <c r="H1636"/>
  <c r="E1637"/>
  <c r="G1637"/>
  <c r="H1637"/>
  <c r="E1638"/>
  <c r="G1638"/>
  <c r="H1638"/>
  <c r="E1639"/>
  <c r="G1639"/>
  <c r="H1639"/>
  <c r="E1640"/>
  <c r="G1640"/>
  <c r="H1640"/>
  <c r="E1641"/>
  <c r="G1641"/>
  <c r="H1641"/>
  <c r="E1642"/>
  <c r="G1642"/>
  <c r="H1642"/>
  <c r="E1643"/>
  <c r="G1643"/>
  <c r="H1643"/>
  <c r="E1644"/>
  <c r="G1644"/>
  <c r="H1644"/>
  <c r="E1645"/>
  <c r="G1645"/>
  <c r="H1645"/>
  <c r="E1646"/>
  <c r="G1646"/>
  <c r="H1646"/>
  <c r="E1647"/>
  <c r="G1647"/>
  <c r="H1647"/>
  <c r="E1648"/>
  <c r="G1648"/>
  <c r="H1648"/>
  <c r="E1649"/>
  <c r="G1649"/>
  <c r="H1649"/>
  <c r="E1650"/>
  <c r="G1650"/>
  <c r="H1650"/>
  <c r="E1651"/>
  <c r="G1651"/>
  <c r="H1651"/>
  <c r="E1652"/>
  <c r="G1652"/>
  <c r="H1652"/>
  <c r="E1653"/>
  <c r="G1653"/>
  <c r="H1653"/>
  <c r="E1654"/>
  <c r="G1654"/>
  <c r="H1654"/>
  <c r="E1655"/>
  <c r="G1655"/>
  <c r="H1655"/>
  <c r="E1656"/>
  <c r="G1656"/>
  <c r="H1656"/>
  <c r="E1657"/>
  <c r="G1657"/>
  <c r="H1657"/>
  <c r="E1658"/>
  <c r="G1658"/>
  <c r="H1658"/>
  <c r="E1659"/>
  <c r="G1659"/>
  <c r="H1659"/>
  <c r="E1660"/>
  <c r="G1660"/>
  <c r="H1660"/>
  <c r="E1661"/>
  <c r="G1661"/>
  <c r="H1661"/>
  <c r="E1662"/>
  <c r="G1662"/>
  <c r="H1662"/>
  <c r="E1663"/>
  <c r="G1663"/>
  <c r="H1663"/>
  <c r="E1664"/>
  <c r="G1664"/>
  <c r="H1664"/>
  <c r="E1665"/>
  <c r="G1665"/>
  <c r="H1665"/>
  <c r="E1666"/>
  <c r="G1666"/>
  <c r="H1666"/>
  <c r="E1667"/>
  <c r="G1667"/>
  <c r="H1667"/>
  <c r="E1668"/>
  <c r="G1668"/>
  <c r="H1668"/>
  <c r="E1669"/>
  <c r="G1669"/>
  <c r="H1669"/>
  <c r="E1670"/>
  <c r="G1670"/>
  <c r="H1670"/>
  <c r="E1671"/>
  <c r="G1671"/>
  <c r="H1671"/>
  <c r="E1672"/>
  <c r="G1672"/>
  <c r="H1672"/>
  <c r="E1673"/>
  <c r="G1673"/>
  <c r="H1673"/>
  <c r="E1674"/>
  <c r="G1674"/>
  <c r="H1674"/>
  <c r="E1675"/>
  <c r="G1675"/>
  <c r="H1675"/>
  <c r="E1676"/>
  <c r="G1676"/>
  <c r="H1676"/>
  <c r="E1677"/>
  <c r="G1677"/>
  <c r="H1677"/>
  <c r="E1678"/>
  <c r="G1678"/>
  <c r="H1678"/>
  <c r="E1679"/>
  <c r="G1679"/>
  <c r="H1679"/>
  <c r="E1680"/>
  <c r="G1680"/>
  <c r="H1680"/>
  <c r="E1681"/>
  <c r="G1681"/>
  <c r="H1681"/>
  <c r="E1682"/>
  <c r="G1682"/>
  <c r="H1682"/>
  <c r="E1683"/>
  <c r="G1683"/>
  <c r="H1683"/>
  <c r="E1684"/>
  <c r="G1684"/>
  <c r="H1684"/>
  <c r="E1685"/>
  <c r="G1685"/>
  <c r="H1685"/>
  <c r="E1686"/>
  <c r="G1686"/>
  <c r="H1686"/>
  <c r="E1687"/>
  <c r="G1687"/>
  <c r="H1687"/>
  <c r="E1688"/>
  <c r="G1688"/>
  <c r="H1688"/>
  <c r="E1689"/>
  <c r="G1689"/>
  <c r="H1689"/>
  <c r="E1690"/>
  <c r="G1690"/>
  <c r="H1690"/>
  <c r="E1691"/>
  <c r="G1691"/>
  <c r="H1691"/>
  <c r="E1692"/>
  <c r="G1692"/>
  <c r="H1692"/>
  <c r="H1693"/>
  <c r="E169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C10"/>
  <c r="E13" i="10"/>
  <c r="G13"/>
  <c r="H13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542"/>
  <c r="G542"/>
  <c r="H542"/>
  <c r="E543"/>
  <c r="G543"/>
  <c r="H543"/>
  <c r="E544"/>
  <c r="G544"/>
  <c r="H544"/>
  <c r="E545"/>
  <c r="G545"/>
  <c r="H545"/>
  <c r="E546"/>
  <c r="G546"/>
  <c r="H546"/>
  <c r="E547"/>
  <c r="G547"/>
  <c r="H547"/>
  <c r="E548"/>
  <c r="G548"/>
  <c r="H548"/>
  <c r="E549"/>
  <c r="G549"/>
  <c r="H549"/>
  <c r="E550"/>
  <c r="G550"/>
  <c r="H550"/>
  <c r="E551"/>
  <c r="G551"/>
  <c r="H551"/>
  <c r="E552"/>
  <c r="G552"/>
  <c r="H552"/>
  <c r="E553"/>
  <c r="G553"/>
  <c r="H553"/>
  <c r="E554"/>
  <c r="G554"/>
  <c r="H554"/>
  <c r="E555"/>
  <c r="G555"/>
  <c r="H555"/>
  <c r="E556"/>
  <c r="G556"/>
  <c r="H556"/>
  <c r="E557"/>
  <c r="G557"/>
  <c r="H557"/>
  <c r="E558"/>
  <c r="G558"/>
  <c r="H558"/>
  <c r="E559"/>
  <c r="G559"/>
  <c r="H559"/>
  <c r="E560"/>
  <c r="G560"/>
  <c r="H560"/>
  <c r="E561"/>
  <c r="G561"/>
  <c r="H561"/>
  <c r="E562"/>
  <c r="G562"/>
  <c r="H562"/>
  <c r="E563"/>
  <c r="G563"/>
  <c r="H563"/>
  <c r="E564"/>
  <c r="G564"/>
  <c r="H564"/>
  <c r="E565"/>
  <c r="G565"/>
  <c r="H565"/>
  <c r="E566"/>
  <c r="G566"/>
  <c r="H566"/>
  <c r="E567"/>
  <c r="G567"/>
  <c r="H567"/>
  <c r="E568"/>
  <c r="G568"/>
  <c r="H568"/>
  <c r="E569"/>
  <c r="G569"/>
  <c r="H569"/>
  <c r="E570"/>
  <c r="G570"/>
  <c r="H570"/>
  <c r="E571"/>
  <c r="G571"/>
  <c r="H571"/>
  <c r="E572"/>
  <c r="G572"/>
  <c r="H572"/>
  <c r="E573"/>
  <c r="G573"/>
  <c r="H573"/>
  <c r="E574"/>
  <c r="G574"/>
  <c r="H574"/>
  <c r="E575"/>
  <c r="G575"/>
  <c r="H575"/>
  <c r="E576"/>
  <c r="G576"/>
  <c r="H576"/>
  <c r="E577"/>
  <c r="G577"/>
  <c r="H577"/>
  <c r="E578"/>
  <c r="G578"/>
  <c r="H578"/>
  <c r="E579"/>
  <c r="G579"/>
  <c r="H579"/>
  <c r="E580"/>
  <c r="G580"/>
  <c r="H580"/>
  <c r="E581"/>
  <c r="G581"/>
  <c r="H581"/>
  <c r="E582"/>
  <c r="G582"/>
  <c r="H582"/>
  <c r="E583"/>
  <c r="G583"/>
  <c r="H583"/>
  <c r="E584"/>
  <c r="G584"/>
  <c r="H584"/>
  <c r="E585"/>
  <c r="G585"/>
  <c r="H585"/>
  <c r="E586"/>
  <c r="G586"/>
  <c r="H586"/>
  <c r="E587"/>
  <c r="G587"/>
  <c r="H587"/>
  <c r="E588"/>
  <c r="G588"/>
  <c r="H588"/>
  <c r="E589"/>
  <c r="G589"/>
  <c r="H589"/>
  <c r="E590"/>
  <c r="G590"/>
  <c r="H590"/>
  <c r="E591"/>
  <c r="G591"/>
  <c r="H591"/>
  <c r="E592"/>
  <c r="G592"/>
  <c r="H592"/>
  <c r="E593"/>
  <c r="G593"/>
  <c r="H593"/>
  <c r="E594"/>
  <c r="G594"/>
  <c r="H594"/>
  <c r="E595"/>
  <c r="G595"/>
  <c r="H595"/>
  <c r="E596"/>
  <c r="G596"/>
  <c r="H596"/>
  <c r="E597"/>
  <c r="G597"/>
  <c r="H597"/>
  <c r="E598"/>
  <c r="G598"/>
  <c r="H598"/>
  <c r="E599"/>
  <c r="G599"/>
  <c r="H599"/>
  <c r="E600"/>
  <c r="G600"/>
  <c r="H600"/>
  <c r="E601"/>
  <c r="G601"/>
  <c r="H601"/>
  <c r="E602"/>
  <c r="G602"/>
  <c r="H602"/>
  <c r="E603"/>
  <c r="G603"/>
  <c r="H603"/>
  <c r="E604"/>
  <c r="G604"/>
  <c r="H604"/>
  <c r="E605"/>
  <c r="G605"/>
  <c r="H605"/>
  <c r="E606"/>
  <c r="G606"/>
  <c r="H606"/>
  <c r="E607"/>
  <c r="G607"/>
  <c r="H607"/>
  <c r="E608"/>
  <c r="G608"/>
  <c r="H608"/>
  <c r="E609"/>
  <c r="G609"/>
  <c r="H609"/>
  <c r="E610"/>
  <c r="G610"/>
  <c r="H610"/>
  <c r="E611"/>
  <c r="G611"/>
  <c r="H611"/>
  <c r="E612"/>
  <c r="G612"/>
  <c r="H612"/>
  <c r="E613"/>
  <c r="G613"/>
  <c r="H613"/>
  <c r="E614"/>
  <c r="G614"/>
  <c r="H614"/>
  <c r="E615"/>
  <c r="G615"/>
  <c r="H615"/>
  <c r="E616"/>
  <c r="G616"/>
  <c r="H616"/>
  <c r="E617"/>
  <c r="G617"/>
  <c r="H617"/>
  <c r="E618"/>
  <c r="G618"/>
  <c r="H618"/>
  <c r="E619"/>
  <c r="G619"/>
  <c r="H619"/>
  <c r="E620"/>
  <c r="G620"/>
  <c r="H620"/>
  <c r="E621"/>
  <c r="G621"/>
  <c r="H621"/>
  <c r="E622"/>
  <c r="G622"/>
  <c r="H622"/>
  <c r="E623"/>
  <c r="G623"/>
  <c r="H623"/>
  <c r="E624"/>
  <c r="G624"/>
  <c r="H624"/>
  <c r="E625"/>
  <c r="G625"/>
  <c r="H625"/>
  <c r="E626"/>
  <c r="G626"/>
  <c r="H626"/>
  <c r="E627"/>
  <c r="G627"/>
  <c r="H627"/>
  <c r="E628"/>
  <c r="G628"/>
  <c r="H628"/>
  <c r="E629"/>
  <c r="G629"/>
  <c r="H629"/>
  <c r="E630"/>
  <c r="G630"/>
  <c r="H630"/>
  <c r="E631"/>
  <c r="G631"/>
  <c r="H631"/>
  <c r="E632"/>
  <c r="G632"/>
  <c r="H632"/>
  <c r="E633"/>
  <c r="G633"/>
  <c r="H633"/>
  <c r="E634"/>
  <c r="G634"/>
  <c r="H634"/>
  <c r="E635"/>
  <c r="G635"/>
  <c r="H635"/>
  <c r="E636"/>
  <c r="G636"/>
  <c r="H636"/>
  <c r="E637"/>
  <c r="G637"/>
  <c r="H637"/>
  <c r="E638"/>
  <c r="G638"/>
  <c r="H638"/>
  <c r="E639"/>
  <c r="G639"/>
  <c r="H639"/>
  <c r="E640"/>
  <c r="G640"/>
  <c r="H640"/>
  <c r="E641"/>
  <c r="G641"/>
  <c r="H641"/>
  <c r="E642"/>
  <c r="G642"/>
  <c r="H642"/>
  <c r="E643"/>
  <c r="G643"/>
  <c r="H643"/>
  <c r="E644"/>
  <c r="G644"/>
  <c r="H644"/>
  <c r="E645"/>
  <c r="G645"/>
  <c r="H645"/>
  <c r="E646"/>
  <c r="G646"/>
  <c r="H646"/>
  <c r="E647"/>
  <c r="G647"/>
  <c r="H647"/>
  <c r="E648"/>
  <c r="G648"/>
  <c r="H648"/>
  <c r="E649"/>
  <c r="G649"/>
  <c r="H649"/>
  <c r="E650"/>
  <c r="G650"/>
  <c r="H650"/>
  <c r="E651"/>
  <c r="G651"/>
  <c r="H651"/>
  <c r="E652"/>
  <c r="G652"/>
  <c r="H652"/>
  <c r="E653"/>
  <c r="G653"/>
  <c r="H653"/>
  <c r="E654"/>
  <c r="G654"/>
  <c r="H654"/>
  <c r="E655"/>
  <c r="G655"/>
  <c r="H655"/>
  <c r="E656"/>
  <c r="G656"/>
  <c r="H656"/>
  <c r="E657"/>
  <c r="G657"/>
  <c r="H657"/>
  <c r="E658"/>
  <c r="G658"/>
  <c r="H658"/>
  <c r="E659"/>
  <c r="G659"/>
  <c r="H659"/>
  <c r="E660"/>
  <c r="G660"/>
  <c r="H660"/>
  <c r="E661"/>
  <c r="G661"/>
  <c r="H661"/>
  <c r="E662"/>
  <c r="G662"/>
  <c r="H662"/>
  <c r="E663"/>
  <c r="G663"/>
  <c r="H663"/>
  <c r="E664"/>
  <c r="G664"/>
  <c r="H664"/>
  <c r="E665"/>
  <c r="G665"/>
  <c r="H665"/>
  <c r="E666"/>
  <c r="G666"/>
  <c r="H666"/>
  <c r="E667"/>
  <c r="G667"/>
  <c r="H667"/>
  <c r="E668"/>
  <c r="G668"/>
  <c r="H668"/>
  <c r="E669"/>
  <c r="G669"/>
  <c r="H669"/>
  <c r="E670"/>
  <c r="G670"/>
  <c r="H670"/>
  <c r="E671"/>
  <c r="G671"/>
  <c r="H671"/>
  <c r="E672"/>
  <c r="G672"/>
  <c r="H672"/>
  <c r="E673"/>
  <c r="G673"/>
  <c r="H673"/>
  <c r="E674"/>
  <c r="G674"/>
  <c r="H674"/>
  <c r="E675"/>
  <c r="G675"/>
  <c r="H675"/>
  <c r="E676"/>
  <c r="G676"/>
  <c r="H676"/>
  <c r="E677"/>
  <c r="G677"/>
  <c r="H677"/>
  <c r="E678"/>
  <c r="G678"/>
  <c r="H678"/>
  <c r="E679"/>
  <c r="G679"/>
  <c r="H679"/>
  <c r="E680"/>
  <c r="G680"/>
  <c r="H680"/>
  <c r="E681"/>
  <c r="G681"/>
  <c r="H681"/>
  <c r="E682"/>
  <c r="G682"/>
  <c r="H682"/>
  <c r="E683"/>
  <c r="G683"/>
  <c r="H683"/>
  <c r="E684"/>
  <c r="G684"/>
  <c r="H684"/>
  <c r="E685"/>
  <c r="G685"/>
  <c r="H685"/>
  <c r="E686"/>
  <c r="G686"/>
  <c r="H686"/>
  <c r="E687"/>
  <c r="G687"/>
  <c r="H687"/>
  <c r="E688"/>
  <c r="G688"/>
  <c r="H688"/>
  <c r="E689"/>
  <c r="G689"/>
  <c r="H689"/>
  <c r="E690"/>
  <c r="G690"/>
  <c r="H690"/>
  <c r="E691"/>
  <c r="G691"/>
  <c r="H691"/>
  <c r="E692"/>
  <c r="G692"/>
  <c r="H692"/>
  <c r="E693"/>
  <c r="G693"/>
  <c r="H693"/>
  <c r="E694"/>
  <c r="G694"/>
  <c r="H694"/>
  <c r="E695"/>
  <c r="G695"/>
  <c r="H695"/>
  <c r="E696"/>
  <c r="G696"/>
  <c r="H696"/>
  <c r="E697"/>
  <c r="G697"/>
  <c r="H697"/>
  <c r="E698"/>
  <c r="G698"/>
  <c r="H698"/>
  <c r="E699"/>
  <c r="G699"/>
  <c r="H699"/>
  <c r="E700"/>
  <c r="G700"/>
  <c r="H700"/>
  <c r="E701"/>
  <c r="G701"/>
  <c r="H701"/>
  <c r="E702"/>
  <c r="G702"/>
  <c r="H702"/>
  <c r="E703"/>
  <c r="G703"/>
  <c r="H703"/>
  <c r="E704"/>
  <c r="G704"/>
  <c r="H704"/>
  <c r="E705"/>
  <c r="G705"/>
  <c r="H705"/>
  <c r="E706"/>
  <c r="G706"/>
  <c r="H706"/>
  <c r="E707"/>
  <c r="G707"/>
  <c r="H707"/>
  <c r="E708"/>
  <c r="G708"/>
  <c r="H708"/>
  <c r="E709"/>
  <c r="G709"/>
  <c r="H709"/>
  <c r="E710"/>
  <c r="G710"/>
  <c r="H710"/>
  <c r="E711"/>
  <c r="G711"/>
  <c r="H711"/>
  <c r="E712"/>
  <c r="G712"/>
  <c r="H712"/>
  <c r="E713"/>
  <c r="G713"/>
  <c r="H713"/>
  <c r="E714"/>
  <c r="G714"/>
  <c r="H714"/>
  <c r="E715"/>
  <c r="G715"/>
  <c r="H715"/>
  <c r="E716"/>
  <c r="G716"/>
  <c r="H716"/>
  <c r="E717"/>
  <c r="G717"/>
  <c r="H717"/>
  <c r="E718"/>
  <c r="G718"/>
  <c r="H718"/>
  <c r="E719"/>
  <c r="G719"/>
  <c r="H719"/>
  <c r="E720"/>
  <c r="G720"/>
  <c r="H720"/>
  <c r="E721"/>
  <c r="G721"/>
  <c r="H721"/>
  <c r="E722"/>
  <c r="G722"/>
  <c r="H722"/>
  <c r="E723"/>
  <c r="G723"/>
  <c r="H723"/>
  <c r="E724"/>
  <c r="G724"/>
  <c r="H724"/>
  <c r="E725"/>
  <c r="G725"/>
  <c r="H725"/>
  <c r="E726"/>
  <c r="G726"/>
  <c r="H726"/>
  <c r="E727"/>
  <c r="G727"/>
  <c r="H727"/>
  <c r="E728"/>
  <c r="G728"/>
  <c r="H728"/>
  <c r="E729"/>
  <c r="G729"/>
  <c r="H729"/>
  <c r="E730"/>
  <c r="G730"/>
  <c r="H730"/>
  <c r="E731"/>
  <c r="G731"/>
  <c r="H731"/>
  <c r="E732"/>
  <c r="G732"/>
  <c r="H732"/>
  <c r="E733"/>
  <c r="G733"/>
  <c r="H733"/>
  <c r="E734"/>
  <c r="G734"/>
  <c r="H734"/>
  <c r="E735"/>
  <c r="G735"/>
  <c r="H735"/>
  <c r="E736"/>
  <c r="G736"/>
  <c r="H736"/>
  <c r="E737"/>
  <c r="G737"/>
  <c r="H737"/>
  <c r="E738"/>
  <c r="G738"/>
  <c r="H738"/>
  <c r="E739"/>
  <c r="G739"/>
  <c r="H739"/>
  <c r="E740"/>
  <c r="G740"/>
  <c r="H740"/>
  <c r="E741"/>
  <c r="G741"/>
  <c r="H741"/>
  <c r="E742"/>
  <c r="G742"/>
  <c r="H742"/>
  <c r="E743"/>
  <c r="G743"/>
  <c r="H743"/>
  <c r="E744"/>
  <c r="G744"/>
  <c r="H744"/>
  <c r="E745"/>
  <c r="G745"/>
  <c r="H745"/>
  <c r="E746"/>
  <c r="G746"/>
  <c r="H746"/>
  <c r="E747"/>
  <c r="G747"/>
  <c r="H747"/>
  <c r="E748"/>
  <c r="G748"/>
  <c r="H748"/>
  <c r="E749"/>
  <c r="G749"/>
  <c r="H749"/>
  <c r="E750"/>
  <c r="G750"/>
  <c r="H750"/>
  <c r="E751"/>
  <c r="G751"/>
  <c r="H751"/>
  <c r="E752"/>
  <c r="G752"/>
  <c r="H752"/>
  <c r="E753"/>
  <c r="G753"/>
  <c r="H753"/>
  <c r="E754"/>
  <c r="G754"/>
  <c r="H754"/>
  <c r="E755"/>
  <c r="G755"/>
  <c r="H755"/>
  <c r="E756"/>
  <c r="G756"/>
  <c r="H756"/>
  <c r="E757"/>
  <c r="G757"/>
  <c r="H757"/>
  <c r="E758"/>
  <c r="G758"/>
  <c r="H758"/>
  <c r="E759"/>
  <c r="G759"/>
  <c r="H759"/>
  <c r="E760"/>
  <c r="G760"/>
  <c r="H760"/>
  <c r="E761"/>
  <c r="G761"/>
  <c r="H761"/>
  <c r="E762"/>
  <c r="G762"/>
  <c r="H762"/>
  <c r="E763"/>
  <c r="G763"/>
  <c r="H763"/>
  <c r="E764"/>
  <c r="G764"/>
  <c r="H764"/>
  <c r="E765"/>
  <c r="G765"/>
  <c r="H765"/>
  <c r="E766"/>
  <c r="G766"/>
  <c r="H766"/>
  <c r="E767"/>
  <c r="G767"/>
  <c r="H767"/>
  <c r="E768"/>
  <c r="G768"/>
  <c r="H768"/>
  <c r="E769"/>
  <c r="G769"/>
  <c r="H769"/>
  <c r="E770"/>
  <c r="G770"/>
  <c r="H770"/>
  <c r="E771"/>
  <c r="G771"/>
  <c r="H771"/>
  <c r="E772"/>
  <c r="G772"/>
  <c r="H772"/>
  <c r="E773"/>
  <c r="G773"/>
  <c r="H773"/>
  <c r="E774"/>
  <c r="G774"/>
  <c r="H774"/>
  <c r="E775"/>
  <c r="G775"/>
  <c r="H775"/>
  <c r="E776"/>
  <c r="G776"/>
  <c r="H776"/>
  <c r="E777"/>
  <c r="G777"/>
  <c r="H777"/>
  <c r="E778"/>
  <c r="G778"/>
  <c r="H778"/>
  <c r="E779"/>
  <c r="G779"/>
  <c r="H779"/>
  <c r="E780"/>
  <c r="G780"/>
  <c r="H780"/>
  <c r="E781"/>
  <c r="G781"/>
  <c r="H781"/>
  <c r="E782"/>
  <c r="G782"/>
  <c r="H782"/>
  <c r="E783"/>
  <c r="G783"/>
  <c r="H783"/>
  <c r="E784"/>
  <c r="G784"/>
  <c r="H784"/>
  <c r="E785"/>
  <c r="G785"/>
  <c r="H785"/>
  <c r="E786"/>
  <c r="G786"/>
  <c r="H786"/>
  <c r="E787"/>
  <c r="G787"/>
  <c r="H787"/>
  <c r="E788"/>
  <c r="G788"/>
  <c r="H788"/>
  <c r="E789"/>
  <c r="G789"/>
  <c r="H789"/>
  <c r="E790"/>
  <c r="G790"/>
  <c r="H790"/>
  <c r="E791"/>
  <c r="G791"/>
  <c r="H791"/>
  <c r="E792"/>
  <c r="G792"/>
  <c r="H792"/>
  <c r="E793"/>
  <c r="G793"/>
  <c r="H793"/>
  <c r="E794"/>
  <c r="G794"/>
  <c r="H794"/>
  <c r="E795"/>
  <c r="G795"/>
  <c r="H795"/>
  <c r="E796"/>
  <c r="G796"/>
  <c r="H796"/>
  <c r="E797"/>
  <c r="G797"/>
  <c r="H797"/>
  <c r="E798"/>
  <c r="G798"/>
  <c r="H798"/>
  <c r="E799"/>
  <c r="G799"/>
  <c r="H799"/>
  <c r="E800"/>
  <c r="G800"/>
  <c r="H800"/>
  <c r="E801"/>
  <c r="G801"/>
  <c r="H801"/>
  <c r="E802"/>
  <c r="G802"/>
  <c r="H802"/>
  <c r="E803"/>
  <c r="G803"/>
  <c r="H803"/>
  <c r="E804"/>
  <c r="G804"/>
  <c r="H804"/>
  <c r="E805"/>
  <c r="G805"/>
  <c r="H805"/>
  <c r="E806"/>
  <c r="G806"/>
  <c r="H806"/>
  <c r="E807"/>
  <c r="G807"/>
  <c r="H807"/>
  <c r="E808"/>
  <c r="G808"/>
  <c r="H808"/>
  <c r="E809"/>
  <c r="G809"/>
  <c r="H809"/>
  <c r="E810"/>
  <c r="G810"/>
  <c r="H810"/>
  <c r="E811"/>
  <c r="G811"/>
  <c r="H811"/>
  <c r="E812"/>
  <c r="G812"/>
  <c r="H812"/>
  <c r="E813"/>
  <c r="G813"/>
  <c r="H813"/>
  <c r="E814"/>
  <c r="G814"/>
  <c r="H814"/>
  <c r="E815"/>
  <c r="G815"/>
  <c r="H815"/>
  <c r="E816"/>
  <c r="G816"/>
  <c r="H816"/>
  <c r="E817"/>
  <c r="G817"/>
  <c r="H817"/>
  <c r="E818"/>
  <c r="G818"/>
  <c r="H818"/>
  <c r="E819"/>
  <c r="G819"/>
  <c r="H819"/>
  <c r="E820"/>
  <c r="G820"/>
  <c r="H820"/>
  <c r="E821"/>
  <c r="G821"/>
  <c r="H821"/>
  <c r="E822"/>
  <c r="G822"/>
  <c r="H822"/>
  <c r="E823"/>
  <c r="G823"/>
  <c r="H823"/>
  <c r="E824"/>
  <c r="G824"/>
  <c r="H824"/>
  <c r="E825"/>
  <c r="G825"/>
  <c r="H825"/>
  <c r="E826"/>
  <c r="G826"/>
  <c r="H826"/>
  <c r="E827"/>
  <c r="G827"/>
  <c r="H827"/>
  <c r="E828"/>
  <c r="G828"/>
  <c r="H828"/>
  <c r="E829"/>
  <c r="G829"/>
  <c r="H829"/>
  <c r="E830"/>
  <c r="G830"/>
  <c r="H830"/>
  <c r="E831"/>
  <c r="G831"/>
  <c r="H831"/>
  <c r="E832"/>
  <c r="G832"/>
  <c r="H832"/>
  <c r="E833"/>
  <c r="G833"/>
  <c r="H833"/>
  <c r="E834"/>
  <c r="G834"/>
  <c r="H834"/>
  <c r="E835"/>
  <c r="G835"/>
  <c r="H835"/>
  <c r="E836"/>
  <c r="G836"/>
  <c r="H836"/>
  <c r="E837"/>
  <c r="G837"/>
  <c r="H837"/>
  <c r="E838"/>
  <c r="G838"/>
  <c r="H838"/>
  <c r="E839"/>
  <c r="G839"/>
  <c r="H839"/>
  <c r="E840"/>
  <c r="G840"/>
  <c r="H840"/>
  <c r="E841"/>
  <c r="G841"/>
  <c r="H841"/>
  <c r="E842"/>
  <c r="G842"/>
  <c r="H842"/>
  <c r="E843"/>
  <c r="G843"/>
  <c r="H843"/>
  <c r="E844"/>
  <c r="G844"/>
  <c r="H844"/>
  <c r="E845"/>
  <c r="G845"/>
  <c r="H845"/>
  <c r="E846"/>
  <c r="G846"/>
  <c r="H846"/>
  <c r="E847"/>
  <c r="G847"/>
  <c r="H847"/>
  <c r="E848"/>
  <c r="G848"/>
  <c r="H848"/>
  <c r="E849"/>
  <c r="G849"/>
  <c r="H849"/>
  <c r="E850"/>
  <c r="G850"/>
  <c r="H850"/>
  <c r="E851"/>
  <c r="G851"/>
  <c r="H851"/>
  <c r="E852"/>
  <c r="G852"/>
  <c r="H852"/>
  <c r="E853"/>
  <c r="G853"/>
  <c r="H853"/>
  <c r="E854"/>
  <c r="G854"/>
  <c r="H854"/>
  <c r="E855"/>
  <c r="G855"/>
  <c r="H855"/>
  <c r="E856"/>
  <c r="G856"/>
  <c r="H856"/>
  <c r="E857"/>
  <c r="G857"/>
  <c r="H857"/>
  <c r="E858"/>
  <c r="G858"/>
  <c r="H858"/>
  <c r="E859"/>
  <c r="G859"/>
  <c r="H859"/>
  <c r="E860"/>
  <c r="G860"/>
  <c r="H860"/>
  <c r="E861"/>
  <c r="G861"/>
  <c r="H861"/>
  <c r="E862"/>
  <c r="G862"/>
  <c r="H862"/>
  <c r="E863"/>
  <c r="G863"/>
  <c r="H863"/>
  <c r="E864"/>
  <c r="G864"/>
  <c r="H864"/>
  <c r="E865"/>
  <c r="G865"/>
  <c r="H865"/>
  <c r="E866"/>
  <c r="G866"/>
  <c r="H866"/>
  <c r="E867"/>
  <c r="G867"/>
  <c r="H867"/>
  <c r="E868"/>
  <c r="G868"/>
  <c r="H868"/>
  <c r="E869"/>
  <c r="G869"/>
  <c r="H869"/>
  <c r="E870"/>
  <c r="G870"/>
  <c r="H870"/>
  <c r="E871"/>
  <c r="G871"/>
  <c r="H871"/>
  <c r="E872"/>
  <c r="G872"/>
  <c r="H872"/>
  <c r="E873"/>
  <c r="G873"/>
  <c r="H873"/>
  <c r="E874"/>
  <c r="G874"/>
  <c r="H874"/>
  <c r="E875"/>
  <c r="G875"/>
  <c r="H875"/>
  <c r="E876"/>
  <c r="G876"/>
  <c r="H876"/>
  <c r="E877"/>
  <c r="G877"/>
  <c r="H877"/>
  <c r="E878"/>
  <c r="G878"/>
  <c r="H878"/>
  <c r="E879"/>
  <c r="G879"/>
  <c r="H879"/>
  <c r="E880"/>
  <c r="G880"/>
  <c r="H880"/>
  <c r="E881"/>
  <c r="G881"/>
  <c r="H881"/>
  <c r="E882"/>
  <c r="G882"/>
  <c r="H882"/>
  <c r="E883"/>
  <c r="G883"/>
  <c r="H883"/>
  <c r="E884"/>
  <c r="G884"/>
  <c r="H884"/>
  <c r="E885"/>
  <c r="G885"/>
  <c r="H885"/>
  <c r="E886"/>
  <c r="G886"/>
  <c r="H886"/>
  <c r="E887"/>
  <c r="G887"/>
  <c r="H887"/>
  <c r="E888"/>
  <c r="G888"/>
  <c r="H888"/>
  <c r="E889"/>
  <c r="G889"/>
  <c r="H889"/>
  <c r="E890"/>
  <c r="G890"/>
  <c r="H890"/>
  <c r="E891"/>
  <c r="G891"/>
  <c r="H891"/>
  <c r="E892"/>
  <c r="G892"/>
  <c r="H892"/>
  <c r="E893"/>
  <c r="G893"/>
  <c r="H893"/>
  <c r="E894"/>
  <c r="G894"/>
  <c r="H894"/>
  <c r="E895"/>
  <c r="G895"/>
  <c r="H895"/>
  <c r="E896"/>
  <c r="G896"/>
  <c r="H896"/>
  <c r="E897"/>
  <c r="G897"/>
  <c r="H897"/>
  <c r="E898"/>
  <c r="G898"/>
  <c r="H898"/>
  <c r="E899"/>
  <c r="G899"/>
  <c r="H899"/>
  <c r="E900"/>
  <c r="G900"/>
  <c r="H900"/>
  <c r="E901"/>
  <c r="G901"/>
  <c r="H901"/>
  <c r="E902"/>
  <c r="G902"/>
  <c r="H902"/>
  <c r="E903"/>
  <c r="G903"/>
  <c r="H903"/>
  <c r="E904"/>
  <c r="G904"/>
  <c r="H904"/>
  <c r="E905"/>
  <c r="G905"/>
  <c r="H905"/>
  <c r="E906"/>
  <c r="G906"/>
  <c r="H906"/>
  <c r="E907"/>
  <c r="G907"/>
  <c r="H907"/>
  <c r="E908"/>
  <c r="G908"/>
  <c r="H908"/>
  <c r="E909"/>
  <c r="G909"/>
  <c r="H909"/>
  <c r="E910"/>
  <c r="G910"/>
  <c r="H910"/>
  <c r="E911"/>
  <c r="G911"/>
  <c r="H911"/>
  <c r="E912"/>
  <c r="G912"/>
  <c r="H912"/>
  <c r="E913"/>
  <c r="G913"/>
  <c r="H913"/>
  <c r="E914"/>
  <c r="G914"/>
  <c r="H914"/>
  <c r="E915"/>
  <c r="G915"/>
  <c r="H915"/>
  <c r="E916"/>
  <c r="G916"/>
  <c r="H916"/>
  <c r="E917"/>
  <c r="G917"/>
  <c r="H917"/>
  <c r="E918"/>
  <c r="G918"/>
  <c r="H918"/>
  <c r="E9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26"/>
  <c r="G926"/>
  <c r="H926"/>
  <c r="E927"/>
  <c r="G927"/>
  <c r="H927"/>
  <c r="E928"/>
  <c r="G928"/>
  <c r="H928"/>
  <c r="E929"/>
  <c r="G929"/>
  <c r="H929"/>
  <c r="E930"/>
  <c r="G930"/>
  <c r="H930"/>
  <c r="E931"/>
  <c r="G931"/>
  <c r="H931"/>
  <c r="E932"/>
  <c r="G932"/>
  <c r="H932"/>
  <c r="E933"/>
  <c r="G933"/>
  <c r="H933"/>
  <c r="E934"/>
  <c r="G934"/>
  <c r="H934"/>
  <c r="E935"/>
  <c r="G935"/>
  <c r="H935"/>
  <c r="E936"/>
  <c r="G936"/>
  <c r="H936"/>
  <c r="E937"/>
  <c r="G937"/>
  <c r="H937"/>
  <c r="E938"/>
  <c r="G938"/>
  <c r="H938"/>
  <c r="E939"/>
  <c r="G939"/>
  <c r="H939"/>
  <c r="E940"/>
  <c r="G940"/>
  <c r="H940"/>
  <c r="E941"/>
  <c r="G941"/>
  <c r="H941"/>
  <c r="E942"/>
  <c r="G942"/>
  <c r="H942"/>
  <c r="E943"/>
  <c r="G943"/>
  <c r="H943"/>
  <c r="E944"/>
  <c r="G944"/>
  <c r="H944"/>
  <c r="E945"/>
  <c r="G945"/>
  <c r="H945"/>
  <c r="E946"/>
  <c r="G946"/>
  <c r="H946"/>
  <c r="E947"/>
  <c r="G947"/>
  <c r="H947"/>
  <c r="E948"/>
  <c r="G948"/>
  <c r="H948"/>
  <c r="E949"/>
  <c r="G949"/>
  <c r="H949"/>
  <c r="E950"/>
  <c r="G950"/>
  <c r="H950"/>
  <c r="E951"/>
  <c r="G951"/>
  <c r="H951"/>
  <c r="E952"/>
  <c r="G952"/>
  <c r="H952"/>
  <c r="E953"/>
  <c r="G953"/>
  <c r="H953"/>
  <c r="E954"/>
  <c r="G954"/>
  <c r="H954"/>
  <c r="E955"/>
  <c r="G955"/>
  <c r="H955"/>
  <c r="E956"/>
  <c r="G956"/>
  <c r="H956"/>
  <c r="E957"/>
  <c r="G957"/>
  <c r="H957"/>
  <c r="E958"/>
  <c r="G958"/>
  <c r="H958"/>
  <c r="E959"/>
  <c r="G959"/>
  <c r="H959"/>
  <c r="E960"/>
  <c r="G960"/>
  <c r="H960"/>
  <c r="E961"/>
  <c r="G961"/>
  <c r="H961"/>
  <c r="E962"/>
  <c r="G962"/>
  <c r="H962"/>
  <c r="E963"/>
  <c r="G963"/>
  <c r="H963"/>
  <c r="E964"/>
  <c r="G964"/>
  <c r="H964"/>
  <c r="E965"/>
  <c r="G965"/>
  <c r="H965"/>
  <c r="E966"/>
  <c r="G966"/>
  <c r="H966"/>
  <c r="E967"/>
  <c r="G967"/>
  <c r="H967"/>
  <c r="E968"/>
  <c r="G968"/>
  <c r="H968"/>
  <c r="E969"/>
  <c r="G969"/>
  <c r="H969"/>
  <c r="E970"/>
  <c r="G970"/>
  <c r="H970"/>
  <c r="E971"/>
  <c r="G971"/>
  <c r="H971"/>
  <c r="E972"/>
  <c r="G972"/>
  <c r="H972"/>
  <c r="E973"/>
  <c r="G973"/>
  <c r="H973"/>
  <c r="E974"/>
  <c r="G974"/>
  <c r="H974"/>
  <c r="E975"/>
  <c r="G975"/>
  <c r="H975"/>
  <c r="E976"/>
  <c r="G976"/>
  <c r="H976"/>
  <c r="E977"/>
  <c r="G977"/>
  <c r="H977"/>
  <c r="E978"/>
  <c r="G978"/>
  <c r="H978"/>
  <c r="E979"/>
  <c r="G979"/>
  <c r="H979"/>
  <c r="E980"/>
  <c r="G980"/>
  <c r="H980"/>
  <c r="E981"/>
  <c r="G981"/>
  <c r="H981"/>
  <c r="E982"/>
  <c r="G982"/>
  <c r="H982"/>
  <c r="E983"/>
  <c r="G983"/>
  <c r="H983"/>
  <c r="E984"/>
  <c r="G984"/>
  <c r="H984"/>
  <c r="E985"/>
  <c r="G985"/>
  <c r="H985"/>
  <c r="E986"/>
  <c r="G986"/>
  <c r="H986"/>
  <c r="E987"/>
  <c r="G987"/>
  <c r="H987"/>
  <c r="E988"/>
  <c r="G988"/>
  <c r="H988"/>
  <c r="E989"/>
  <c r="G989"/>
  <c r="H989"/>
  <c r="E990"/>
  <c r="G990"/>
  <c r="H990"/>
  <c r="E991"/>
  <c r="G991"/>
  <c r="H991"/>
  <c r="E992"/>
  <c r="G992"/>
  <c r="H992"/>
  <c r="E993"/>
  <c r="G993"/>
  <c r="H993"/>
  <c r="E994"/>
  <c r="G994"/>
  <c r="H994"/>
  <c r="E995"/>
  <c r="G995"/>
  <c r="H995"/>
  <c r="E996"/>
  <c r="G996"/>
  <c r="H996"/>
  <c r="E997"/>
  <c r="G997"/>
  <c r="H997"/>
  <c r="E998"/>
  <c r="G998"/>
  <c r="H998"/>
  <c r="E999"/>
  <c r="G999"/>
  <c r="H999"/>
  <c r="E1000"/>
  <c r="G1000"/>
  <c r="H1000"/>
  <c r="E1001"/>
  <c r="G1001"/>
  <c r="H1001"/>
  <c r="E1002"/>
  <c r="G1002"/>
  <c r="H1002"/>
  <c r="E1003"/>
  <c r="G1003"/>
  <c r="H1003"/>
  <c r="E1004"/>
  <c r="G1004"/>
  <c r="H1004"/>
  <c r="E1005"/>
  <c r="G1005"/>
  <c r="H1005"/>
  <c r="E1006"/>
  <c r="G1006"/>
  <c r="H1006"/>
  <c r="E1007"/>
  <c r="G1007"/>
  <c r="H1007"/>
  <c r="E1008"/>
  <c r="G1008"/>
  <c r="H1008"/>
  <c r="E1009"/>
  <c r="G1009"/>
  <c r="H1009"/>
  <c r="E1010"/>
  <c r="G1010"/>
  <c r="H1010"/>
  <c r="E1011"/>
  <c r="G1011"/>
  <c r="H1011"/>
  <c r="E1012"/>
  <c r="G1012"/>
  <c r="H1012"/>
  <c r="E1013"/>
  <c r="G1013"/>
  <c r="H1013"/>
  <c r="E1014"/>
  <c r="G1014"/>
  <c r="H1014"/>
  <c r="E1015"/>
  <c r="G1015"/>
  <c r="H1015"/>
  <c r="E1016"/>
  <c r="G1016"/>
  <c r="H1016"/>
  <c r="E1017"/>
  <c r="G1017"/>
  <c r="H1017"/>
  <c r="E1018"/>
  <c r="G1018"/>
  <c r="H1018"/>
  <c r="E1019"/>
  <c r="G1019"/>
  <c r="H1019"/>
  <c r="E1020"/>
  <c r="G1020"/>
  <c r="H1020"/>
  <c r="E1021"/>
  <c r="G1021"/>
  <c r="H1021"/>
  <c r="E1022"/>
  <c r="G1022"/>
  <c r="H1022"/>
  <c r="E1023"/>
  <c r="G1023"/>
  <c r="H1023"/>
  <c r="E1024"/>
  <c r="G1024"/>
  <c r="H1024"/>
  <c r="E1025"/>
  <c r="G1025"/>
  <c r="H1025"/>
  <c r="E1026"/>
  <c r="G1026"/>
  <c r="H1026"/>
  <c r="E1027"/>
  <c r="G1027"/>
  <c r="H1027"/>
  <c r="E1028"/>
  <c r="G1028"/>
  <c r="H1028"/>
  <c r="E1029"/>
  <c r="G1029"/>
  <c r="H1029"/>
  <c r="E1030"/>
  <c r="G1030"/>
  <c r="H1030"/>
  <c r="E1031"/>
  <c r="G1031"/>
  <c r="H1031"/>
  <c r="E1032"/>
  <c r="G1032"/>
  <c r="H1032"/>
  <c r="E1033"/>
  <c r="G1033"/>
  <c r="H1033"/>
  <c r="E1034"/>
  <c r="G1034"/>
  <c r="H1034"/>
  <c r="E1035"/>
  <c r="G1035"/>
  <c r="H1035"/>
  <c r="E1036"/>
  <c r="G1036"/>
  <c r="H1036"/>
  <c r="E1037"/>
  <c r="G1037"/>
  <c r="H1037"/>
  <c r="E1038"/>
  <c r="G1038"/>
  <c r="H1038"/>
  <c r="E1039"/>
  <c r="G1039"/>
  <c r="H1039"/>
  <c r="E1040"/>
  <c r="G1040"/>
  <c r="H1040"/>
  <c r="E1041"/>
  <c r="G1041"/>
  <c r="H1041"/>
  <c r="E1042"/>
  <c r="G1042"/>
  <c r="H1042"/>
  <c r="E1043"/>
  <c r="G1043"/>
  <c r="H1043"/>
  <c r="E1044"/>
  <c r="G1044"/>
  <c r="H1044"/>
  <c r="E1045"/>
  <c r="G1045"/>
  <c r="H1045"/>
  <c r="E1046"/>
  <c r="G1046"/>
  <c r="H1046"/>
  <c r="E1047"/>
  <c r="G1047"/>
  <c r="H1047"/>
  <c r="E1048"/>
  <c r="G1048"/>
  <c r="H1048"/>
  <c r="E1049"/>
  <c r="G1049"/>
  <c r="H1049"/>
  <c r="E1050"/>
  <c r="G1050"/>
  <c r="H1050"/>
  <c r="E1051"/>
  <c r="G1051"/>
  <c r="H1051"/>
  <c r="E1052"/>
  <c r="G1052"/>
  <c r="H1052"/>
  <c r="E1053"/>
  <c r="G1053"/>
  <c r="H1053"/>
  <c r="E1054"/>
  <c r="G1054"/>
  <c r="H1054"/>
  <c r="E1055"/>
  <c r="G1055"/>
  <c r="H1055"/>
  <c r="E1056"/>
  <c r="G1056"/>
  <c r="H1056"/>
  <c r="E1057"/>
  <c r="G1057"/>
  <c r="H1057"/>
  <c r="E1058"/>
  <c r="G1058"/>
  <c r="H1058"/>
  <c r="E1059"/>
  <c r="G1059"/>
  <c r="H1059"/>
  <c r="E1060"/>
  <c r="G1060"/>
  <c r="H1060"/>
  <c r="E1061"/>
  <c r="G1061"/>
  <c r="H1061"/>
  <c r="E1062"/>
  <c r="G1062"/>
  <c r="H1062"/>
  <c r="E1063"/>
  <c r="G1063"/>
  <c r="H1063"/>
  <c r="E1064"/>
  <c r="G1064"/>
  <c r="H1064"/>
  <c r="E1065"/>
  <c r="G1065"/>
  <c r="H1065"/>
  <c r="E1066"/>
  <c r="G1066"/>
  <c r="H1066"/>
  <c r="E1067"/>
  <c r="G1067"/>
  <c r="H1067"/>
  <c r="E1068"/>
  <c r="G1068"/>
  <c r="H1068"/>
  <c r="E1069"/>
  <c r="G1069"/>
  <c r="H1069"/>
  <c r="E1070"/>
  <c r="G1070"/>
  <c r="H1070"/>
  <c r="E1071"/>
  <c r="G1071"/>
  <c r="H1071"/>
  <c r="E1072"/>
  <c r="G1072"/>
  <c r="H1072"/>
  <c r="E1073"/>
  <c r="G1073"/>
  <c r="H1073"/>
  <c r="E1074"/>
  <c r="G1074"/>
  <c r="H1074"/>
  <c r="E1075"/>
  <c r="G1075"/>
  <c r="H1075"/>
  <c r="E1076"/>
  <c r="G1076"/>
  <c r="H1076"/>
  <c r="E1077"/>
  <c r="G1077"/>
  <c r="H1077"/>
  <c r="E1078"/>
  <c r="G1078"/>
  <c r="H1078"/>
  <c r="E1079"/>
  <c r="G1079"/>
  <c r="H1079"/>
  <c r="E1080"/>
  <c r="G1080"/>
  <c r="H1080"/>
  <c r="E1081"/>
  <c r="G1081"/>
  <c r="H1081"/>
  <c r="E1082"/>
  <c r="G1082"/>
  <c r="H1082"/>
  <c r="E1083"/>
  <c r="G1083"/>
  <c r="H1083"/>
  <c r="E1084"/>
  <c r="G1084"/>
  <c r="H1084"/>
  <c r="E1085"/>
  <c r="G1085"/>
  <c r="H1085"/>
  <c r="E1086"/>
  <c r="G1086"/>
  <c r="H1086"/>
  <c r="E1087"/>
  <c r="G1087"/>
  <c r="H1087"/>
  <c r="E1088"/>
  <c r="G1088"/>
  <c r="H1088"/>
  <c r="E1089"/>
  <c r="G1089"/>
  <c r="H1089"/>
  <c r="E1090"/>
  <c r="G1090"/>
  <c r="H1090"/>
  <c r="E1091"/>
  <c r="G1091"/>
  <c r="H1091"/>
  <c r="E1092"/>
  <c r="G1092"/>
  <c r="H1092"/>
  <c r="E1093"/>
  <c r="G1093"/>
  <c r="H1093"/>
  <c r="E1094"/>
  <c r="G1094"/>
  <c r="H1094"/>
  <c r="E1095"/>
  <c r="G1095"/>
  <c r="H1095"/>
  <c r="E1096"/>
  <c r="G1096"/>
  <c r="H1096"/>
  <c r="E1097"/>
  <c r="G1097"/>
  <c r="H1097"/>
  <c r="E1098"/>
  <c r="G1098"/>
  <c r="H1098"/>
  <c r="E1099"/>
  <c r="G1099"/>
  <c r="H1099"/>
  <c r="E1100"/>
  <c r="G1100"/>
  <c r="H1100"/>
  <c r="E1101"/>
  <c r="G1101"/>
  <c r="H1101"/>
  <c r="E1102"/>
  <c r="G1102"/>
  <c r="H1102"/>
  <c r="E1103"/>
  <c r="G1103"/>
  <c r="H1103"/>
  <c r="E1104"/>
  <c r="G1104"/>
  <c r="H1104"/>
  <c r="E1105"/>
  <c r="G1105"/>
  <c r="H1105"/>
  <c r="E1106"/>
  <c r="G1106"/>
  <c r="H1106"/>
  <c r="E1107"/>
  <c r="G1107"/>
  <c r="H1107"/>
  <c r="E1108"/>
  <c r="G1108"/>
  <c r="H1108"/>
  <c r="E1109"/>
  <c r="G1109"/>
  <c r="H1109"/>
  <c r="E1110"/>
  <c r="G1110"/>
  <c r="H1110"/>
  <c r="E1111"/>
  <c r="G1111"/>
  <c r="H1111"/>
  <c r="E1112"/>
  <c r="G1112"/>
  <c r="H1112"/>
  <c r="E1113"/>
  <c r="G1113"/>
  <c r="H1113"/>
  <c r="E1114"/>
  <c r="G1114"/>
  <c r="H1114"/>
  <c r="E1115"/>
  <c r="G1115"/>
  <c r="H1115"/>
  <c r="E1116"/>
  <c r="G1116"/>
  <c r="H1116"/>
  <c r="E1117"/>
  <c r="G1117"/>
  <c r="H1117"/>
  <c r="E1118"/>
  <c r="G1118"/>
  <c r="H1118"/>
  <c r="E1119"/>
  <c r="G1119"/>
  <c r="H1119"/>
  <c r="E1120"/>
  <c r="G1120"/>
  <c r="H1120"/>
  <c r="E1121"/>
  <c r="G1121"/>
  <c r="H1121"/>
  <c r="E1122"/>
  <c r="G1122"/>
  <c r="H1122"/>
  <c r="E1123"/>
  <c r="G1123"/>
  <c r="H1123"/>
  <c r="E1124"/>
  <c r="G1124"/>
  <c r="H1124"/>
  <c r="E1125"/>
  <c r="G1125"/>
  <c r="H1125"/>
  <c r="E1126"/>
  <c r="G1126"/>
  <c r="H1126"/>
  <c r="E1127"/>
  <c r="G1127"/>
  <c r="H1127"/>
  <c r="E1128"/>
  <c r="G1128"/>
  <c r="H1128"/>
  <c r="E1129"/>
  <c r="G1129"/>
  <c r="H1129"/>
  <c r="E1130"/>
  <c r="G1130"/>
  <c r="H1130"/>
  <c r="E1131"/>
  <c r="G1131"/>
  <c r="H1131"/>
  <c r="E1132"/>
  <c r="G1132"/>
  <c r="H1132"/>
  <c r="E1133"/>
  <c r="G1133"/>
  <c r="H1133"/>
  <c r="E1134"/>
  <c r="G1134"/>
  <c r="H1134"/>
  <c r="E1135"/>
  <c r="G1135"/>
  <c r="H1135"/>
  <c r="E1136"/>
  <c r="G1136"/>
  <c r="H1136"/>
  <c r="E1137"/>
  <c r="G1137"/>
  <c r="H1137"/>
  <c r="E1138"/>
  <c r="G1138"/>
  <c r="H1138"/>
  <c r="E1139"/>
  <c r="G1139"/>
  <c r="H1139"/>
  <c r="E1140"/>
  <c r="G1140"/>
  <c r="H1140"/>
  <c r="E1141"/>
  <c r="G1141"/>
  <c r="H1141"/>
  <c r="E1142"/>
  <c r="G1142"/>
  <c r="H1142"/>
  <c r="E1143"/>
  <c r="G1143"/>
  <c r="H1143"/>
  <c r="E1144"/>
  <c r="G1144"/>
  <c r="H1144"/>
  <c r="E1145"/>
  <c r="G1145"/>
  <c r="H1145"/>
  <c r="E1146"/>
  <c r="G1146"/>
  <c r="H1146"/>
  <c r="E1147"/>
  <c r="G1147"/>
  <c r="H1147"/>
  <c r="E1148"/>
  <c r="G1148"/>
  <c r="H1148"/>
  <c r="E1149"/>
  <c r="G1149"/>
  <c r="H1149"/>
  <c r="E1150"/>
  <c r="G1150"/>
  <c r="H1150"/>
  <c r="E1151"/>
  <c r="G1151"/>
  <c r="H1151"/>
  <c r="E1152"/>
  <c r="G1152"/>
  <c r="H1152"/>
  <c r="E1153"/>
  <c r="G1153"/>
  <c r="H1153"/>
  <c r="E1154"/>
  <c r="G1154"/>
  <c r="H1154"/>
  <c r="E1155"/>
  <c r="G1155"/>
  <c r="H1155"/>
  <c r="E1156"/>
  <c r="G1156"/>
  <c r="H1156"/>
  <c r="E1157"/>
  <c r="G1157"/>
  <c r="H1157"/>
  <c r="E1158"/>
  <c r="G1158"/>
  <c r="H1158"/>
  <c r="E1159"/>
  <c r="G1159"/>
  <c r="H1159"/>
  <c r="E1160"/>
  <c r="G1160"/>
  <c r="H1160"/>
  <c r="E1161"/>
  <c r="G1161"/>
  <c r="H1161"/>
  <c r="E1162"/>
  <c r="G1162"/>
  <c r="H1162"/>
  <c r="E1163"/>
  <c r="G1163"/>
  <c r="H1163"/>
  <c r="E1164"/>
  <c r="G1164"/>
  <c r="H1164"/>
  <c r="E1165"/>
  <c r="G1165"/>
  <c r="H1165"/>
  <c r="E1166"/>
  <c r="G1166"/>
  <c r="H1166"/>
  <c r="E1167"/>
  <c r="G1167"/>
  <c r="H1167"/>
  <c r="E1168"/>
  <c r="G1168"/>
  <c r="H1168"/>
  <c r="E1169"/>
  <c r="G1169"/>
  <c r="H1169"/>
  <c r="E1170"/>
  <c r="G1170"/>
  <c r="H1170"/>
  <c r="E1171"/>
  <c r="G1171"/>
  <c r="H1171"/>
  <c r="E1172"/>
  <c r="G1172"/>
  <c r="H1172"/>
  <c r="E1173"/>
  <c r="G1173"/>
  <c r="H1173"/>
  <c r="E1174"/>
  <c r="G1174"/>
  <c r="H1174"/>
  <c r="E1175"/>
  <c r="G1175"/>
  <c r="H1175"/>
  <c r="E1176"/>
  <c r="G1176"/>
  <c r="H1176"/>
  <c r="E1177"/>
  <c r="G1177"/>
  <c r="H1177"/>
  <c r="E1178"/>
  <c r="G1178"/>
  <c r="H1178"/>
  <c r="E1179"/>
  <c r="G1179"/>
  <c r="H1179"/>
  <c r="E1180"/>
  <c r="G1180"/>
  <c r="H1180"/>
  <c r="E1181"/>
  <c r="G1181"/>
  <c r="H1181"/>
  <c r="E1182"/>
  <c r="G1182"/>
  <c r="H1182"/>
  <c r="E1183"/>
  <c r="G1183"/>
  <c r="H1183"/>
  <c r="E1184"/>
  <c r="G1184"/>
  <c r="H1184"/>
  <c r="E1185"/>
  <c r="G1185"/>
  <c r="H1185"/>
  <c r="E1186"/>
  <c r="G1186"/>
  <c r="H1186"/>
  <c r="E1187"/>
  <c r="G1187"/>
  <c r="H1187"/>
  <c r="E1188"/>
  <c r="G1188"/>
  <c r="H1188"/>
  <c r="E1189"/>
  <c r="G1189"/>
  <c r="H1189"/>
  <c r="E1190"/>
  <c r="G1190"/>
  <c r="H1190"/>
  <c r="E1191"/>
  <c r="G1191"/>
  <c r="H1191"/>
  <c r="E1192"/>
  <c r="G1192"/>
  <c r="H1192"/>
  <c r="E1193"/>
  <c r="G1193"/>
  <c r="H1193"/>
  <c r="E1194"/>
  <c r="G1194"/>
  <c r="H1194"/>
  <c r="E1195"/>
  <c r="G1195"/>
  <c r="H1195"/>
  <c r="E1196"/>
  <c r="G1196"/>
  <c r="H1196"/>
  <c r="E1197"/>
  <c r="G1197"/>
  <c r="H1197"/>
  <c r="E1198"/>
  <c r="G1198"/>
  <c r="H1198"/>
  <c r="E1199"/>
  <c r="G1199"/>
  <c r="H1199"/>
  <c r="E1200"/>
  <c r="G1200"/>
  <c r="H1200"/>
  <c r="E1201"/>
  <c r="G1201"/>
  <c r="H1201"/>
  <c r="E1202"/>
  <c r="G1202"/>
  <c r="H1202"/>
  <c r="E1203"/>
  <c r="G1203"/>
  <c r="H1203"/>
  <c r="E1204"/>
  <c r="G1204"/>
  <c r="H1204"/>
  <c r="E1205"/>
  <c r="G1205"/>
  <c r="H1205"/>
  <c r="E1206"/>
  <c r="G1206"/>
  <c r="H1206"/>
  <c r="E1207"/>
  <c r="G1207"/>
  <c r="H1207"/>
  <c r="E1208"/>
  <c r="G1208"/>
  <c r="H1208"/>
  <c r="E1209"/>
  <c r="G1209"/>
  <c r="H1209"/>
  <c r="E1210"/>
  <c r="G1210"/>
  <c r="H1210"/>
  <c r="E1211"/>
  <c r="G1211"/>
  <c r="H1211"/>
  <c r="E1212"/>
  <c r="G1212"/>
  <c r="H1212"/>
  <c r="E1213"/>
  <c r="G1213"/>
  <c r="H1213"/>
  <c r="E1214"/>
  <c r="G1214"/>
  <c r="H1214"/>
  <c r="E1215"/>
  <c r="G1215"/>
  <c r="H1215"/>
  <c r="E1216"/>
  <c r="G1216"/>
  <c r="H1216"/>
  <c r="E1217"/>
  <c r="G1217"/>
  <c r="H1217"/>
  <c r="E1218"/>
  <c r="G1218"/>
  <c r="H1218"/>
  <c r="E1219"/>
  <c r="G1219"/>
  <c r="H1219"/>
  <c r="E1220"/>
  <c r="G1220"/>
  <c r="H1220"/>
  <c r="E1221"/>
  <c r="G1221"/>
  <c r="H1221"/>
  <c r="E1222"/>
  <c r="G1222"/>
  <c r="H1222"/>
  <c r="E1223"/>
  <c r="G1223"/>
  <c r="H1223"/>
  <c r="E1224"/>
  <c r="G1224"/>
  <c r="H1224"/>
  <c r="E1225"/>
  <c r="G1225"/>
  <c r="H1225"/>
  <c r="E1226"/>
  <c r="G1226"/>
  <c r="H1226"/>
  <c r="E1227"/>
  <c r="G1227"/>
  <c r="H1227"/>
  <c r="E1228"/>
  <c r="G1228"/>
  <c r="H1228"/>
  <c r="E1229"/>
  <c r="G1229"/>
  <c r="H1229"/>
  <c r="E1230"/>
  <c r="G1230"/>
  <c r="H1230"/>
  <c r="E1231"/>
  <c r="G1231"/>
  <c r="H1231"/>
  <c r="E1232"/>
  <c r="G1232"/>
  <c r="H1232"/>
  <c r="E1233"/>
  <c r="G1233"/>
  <c r="H1233"/>
  <c r="E1234"/>
  <c r="G1234"/>
  <c r="H1234"/>
  <c r="E1235"/>
  <c r="G1235"/>
  <c r="H1235"/>
  <c r="E1236"/>
  <c r="G1236"/>
  <c r="H1236"/>
  <c r="E1237"/>
  <c r="G1237"/>
  <c r="H1237"/>
  <c r="E1238"/>
  <c r="G1238"/>
  <c r="H1238"/>
  <c r="E1239"/>
  <c r="G1239"/>
  <c r="H1239"/>
  <c r="E1240"/>
  <c r="G1240"/>
  <c r="H1240"/>
  <c r="E1241"/>
  <c r="G1241"/>
  <c r="H1241"/>
  <c r="E1242"/>
  <c r="G1242"/>
  <c r="H1242"/>
  <c r="E1243"/>
  <c r="G1243"/>
  <c r="H1243"/>
  <c r="E1244"/>
  <c r="G1244"/>
  <c r="H1244"/>
  <c r="E1245"/>
  <c r="G1245"/>
  <c r="H1245"/>
  <c r="E1246"/>
  <c r="G1246"/>
  <c r="H1246"/>
  <c r="E1247"/>
  <c r="G1247"/>
  <c r="H1247"/>
  <c r="E1248"/>
  <c r="G1248"/>
  <c r="H1248"/>
  <c r="E1249"/>
  <c r="G1249"/>
  <c r="H1249"/>
  <c r="E1250"/>
  <c r="G1250"/>
  <c r="H1250"/>
  <c r="E1251"/>
  <c r="G1251"/>
  <c r="H1251"/>
  <c r="E1252"/>
  <c r="G1252"/>
  <c r="H1252"/>
  <c r="E1253"/>
  <c r="G1253"/>
  <c r="H1253"/>
  <c r="E1254"/>
  <c r="G1254"/>
  <c r="H1254"/>
  <c r="E1255"/>
  <c r="G1255"/>
  <c r="H1255"/>
  <c r="E1256"/>
  <c r="G1256"/>
  <c r="H1256"/>
  <c r="E1257"/>
  <c r="G1257"/>
  <c r="H1257"/>
  <c r="E1258"/>
  <c r="G1258"/>
  <c r="H1258"/>
  <c r="E1259"/>
  <c r="G1259"/>
  <c r="H1259"/>
  <c r="E1260"/>
  <c r="G1260"/>
  <c r="H1260"/>
  <c r="E1261"/>
  <c r="G1261"/>
  <c r="H1261"/>
  <c r="E1262"/>
  <c r="G1262"/>
  <c r="H1262"/>
  <c r="E1263"/>
  <c r="G1263"/>
  <c r="H1263"/>
  <c r="E1264"/>
  <c r="G1264"/>
  <c r="H1264"/>
  <c r="E1265"/>
  <c r="G1265"/>
  <c r="H1265"/>
  <c r="E1266"/>
  <c r="G1266"/>
  <c r="H1266"/>
  <c r="E1267"/>
  <c r="G1267"/>
  <c r="H1267"/>
  <c r="E1268"/>
  <c r="G1268"/>
  <c r="H1268"/>
  <c r="E1269"/>
  <c r="G1269"/>
  <c r="H1269"/>
  <c r="E1270"/>
  <c r="G1270"/>
  <c r="H1270"/>
  <c r="E1271"/>
  <c r="G1271"/>
  <c r="H1271"/>
  <c r="E1272"/>
  <c r="G1272"/>
  <c r="H1272"/>
  <c r="E1273"/>
  <c r="G1273"/>
  <c r="H1273"/>
  <c r="E1274"/>
  <c r="G1274"/>
  <c r="H1274"/>
  <c r="E1275"/>
  <c r="G1275"/>
  <c r="H1275"/>
  <c r="E1276"/>
  <c r="G1276"/>
  <c r="H1276"/>
  <c r="E1277"/>
  <c r="G1277"/>
  <c r="H1277"/>
  <c r="E1278"/>
  <c r="G1278"/>
  <c r="H1278"/>
  <c r="E1279"/>
  <c r="G1279"/>
  <c r="H1279"/>
  <c r="E1280"/>
  <c r="G1280"/>
  <c r="H1280"/>
  <c r="E1281"/>
  <c r="G1281"/>
  <c r="H1281"/>
  <c r="E1282"/>
  <c r="G1282"/>
  <c r="H1282"/>
  <c r="E1283"/>
  <c r="G1283"/>
  <c r="H1283"/>
  <c r="E1284"/>
  <c r="G1284"/>
  <c r="H1284"/>
  <c r="E1285"/>
  <c r="G1285"/>
  <c r="H1285"/>
  <c r="E1286"/>
  <c r="G1286"/>
  <c r="H1286"/>
  <c r="E1287"/>
  <c r="G1287"/>
  <c r="H1287"/>
  <c r="E1288"/>
  <c r="G1288"/>
  <c r="H1288"/>
  <c r="E1289"/>
  <c r="G1289"/>
  <c r="H1289"/>
  <c r="E1290"/>
  <c r="G1290"/>
  <c r="H1290"/>
  <c r="E1291"/>
  <c r="G1291"/>
  <c r="H1291"/>
  <c r="E1292"/>
  <c r="G1292"/>
  <c r="H1292"/>
  <c r="E1293"/>
  <c r="G1293"/>
  <c r="H1293"/>
  <c r="E1294"/>
  <c r="G1294"/>
  <c r="H1294"/>
  <c r="E1295"/>
  <c r="G1295"/>
  <c r="H1295"/>
  <c r="E1296"/>
  <c r="G1296"/>
  <c r="H1296"/>
  <c r="E1297"/>
  <c r="G1297"/>
  <c r="H1297"/>
  <c r="E1298"/>
  <c r="G1298"/>
  <c r="H1298"/>
  <c r="E1299"/>
  <c r="G1299"/>
  <c r="H1299"/>
  <c r="E1300"/>
  <c r="G1300"/>
  <c r="H1300"/>
  <c r="E1301"/>
  <c r="G1301"/>
  <c r="H1301"/>
  <c r="E1302"/>
  <c r="G1302"/>
  <c r="H1302"/>
  <c r="E1303"/>
  <c r="G1303"/>
  <c r="H1303"/>
  <c r="E1304"/>
  <c r="G1304"/>
  <c r="H1304"/>
  <c r="E1305"/>
  <c r="G1305"/>
  <c r="H1305"/>
  <c r="E1306"/>
  <c r="G1306"/>
  <c r="H1306"/>
  <c r="E1307"/>
  <c r="G1307"/>
  <c r="H1307"/>
  <c r="E1308"/>
  <c r="G1308"/>
  <c r="H1308"/>
  <c r="E1309"/>
  <c r="G1309"/>
  <c r="H1309"/>
  <c r="E1310"/>
  <c r="G1310"/>
  <c r="H1310"/>
  <c r="E1311"/>
  <c r="G1311"/>
  <c r="H1311"/>
  <c r="E1312"/>
  <c r="G1312"/>
  <c r="H1312"/>
  <c r="E1313"/>
  <c r="G1313"/>
  <c r="H1313"/>
  <c r="E1314"/>
  <c r="G1314"/>
  <c r="H1314"/>
  <c r="E1315"/>
  <c r="G1315"/>
  <c r="H1315"/>
  <c r="E1316"/>
  <c r="G1316"/>
  <c r="H1316"/>
  <c r="E1317"/>
  <c r="G1317"/>
  <c r="H1317"/>
  <c r="E1318"/>
  <c r="G1318"/>
  <c r="H1318"/>
  <c r="E1319"/>
  <c r="G1319"/>
  <c r="H1319"/>
  <c r="E1320"/>
  <c r="G1320"/>
  <c r="H1320"/>
  <c r="E1321"/>
  <c r="G1321"/>
  <c r="H1321"/>
  <c r="E1322"/>
  <c r="G1322"/>
  <c r="H1322"/>
  <c r="E1323"/>
  <c r="G1323"/>
  <c r="H1323"/>
  <c r="E1324"/>
  <c r="G1324"/>
  <c r="H1324"/>
  <c r="E1325"/>
  <c r="G1325"/>
  <c r="H1325"/>
  <c r="E1326"/>
  <c r="G1326"/>
  <c r="H1326"/>
  <c r="E1327"/>
  <c r="G1327"/>
  <c r="H1327"/>
  <c r="E1328"/>
  <c r="G1328"/>
  <c r="H1328"/>
  <c r="E1329"/>
  <c r="G1329"/>
  <c r="H1329"/>
  <c r="E1330"/>
  <c r="G1330"/>
  <c r="H1330"/>
  <c r="E1331"/>
  <c r="G1331"/>
  <c r="H1331"/>
  <c r="E1332"/>
  <c r="G1332"/>
  <c r="H1332"/>
  <c r="E1333"/>
  <c r="G1333"/>
  <c r="H1333"/>
  <c r="E1334"/>
  <c r="G1334"/>
  <c r="H1334"/>
  <c r="E1335"/>
  <c r="G1335"/>
  <c r="H1335"/>
  <c r="E1336"/>
  <c r="G1336"/>
  <c r="H1336"/>
  <c r="E1337"/>
  <c r="G1337"/>
  <c r="H1337"/>
  <c r="E1338"/>
  <c r="G1338"/>
  <c r="H1338"/>
  <c r="E1339"/>
  <c r="G1339"/>
  <c r="H1339"/>
  <c r="E1340"/>
  <c r="G1340"/>
  <c r="H1340"/>
  <c r="E1341"/>
  <c r="G1341"/>
  <c r="H1341"/>
  <c r="E1342"/>
  <c r="G1342"/>
  <c r="H1342"/>
  <c r="E1343"/>
  <c r="G1343"/>
  <c r="H1343"/>
  <c r="E1344"/>
  <c r="G1344"/>
  <c r="H1344"/>
  <c r="E1345"/>
  <c r="G1345"/>
  <c r="H1345"/>
  <c r="E1346"/>
  <c r="G1346"/>
  <c r="H1346"/>
  <c r="E1347"/>
  <c r="G1347"/>
  <c r="H1347"/>
  <c r="E1348"/>
  <c r="G1348"/>
  <c r="H1348"/>
  <c r="E1349"/>
  <c r="G1349"/>
  <c r="H1349"/>
  <c r="E1350"/>
  <c r="G1350"/>
  <c r="H1350"/>
  <c r="E1351"/>
  <c r="G1351"/>
  <c r="H1351"/>
  <c r="E1352"/>
  <c r="G1352"/>
  <c r="H1352"/>
  <c r="E1353"/>
  <c r="G1353"/>
  <c r="H1353"/>
  <c r="E1354"/>
  <c r="G1354"/>
  <c r="H1354"/>
  <c r="E1355"/>
  <c r="G1355"/>
  <c r="H1355"/>
  <c r="E1356"/>
  <c r="G1356"/>
  <c r="H1356"/>
  <c r="H1357"/>
  <c r="E1357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C10"/>
  <c r="G19" i="1"/>
  <c r="M19"/>
  <c r="G18"/>
  <c r="M18"/>
  <c r="G17"/>
  <c r="M17"/>
  <c r="M26"/>
  <c r="E13" i="9"/>
  <c r="G13"/>
  <c r="H13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542"/>
  <c r="G542"/>
  <c r="H542"/>
  <c r="E543"/>
  <c r="G543"/>
  <c r="H543"/>
  <c r="E544"/>
  <c r="G544"/>
  <c r="H544"/>
  <c r="E545"/>
  <c r="G545"/>
  <c r="H545"/>
  <c r="E546"/>
  <c r="G546"/>
  <c r="H546"/>
  <c r="E547"/>
  <c r="G547"/>
  <c r="H547"/>
  <c r="E548"/>
  <c r="G548"/>
  <c r="H548"/>
  <c r="E549"/>
  <c r="G549"/>
  <c r="H549"/>
  <c r="E550"/>
  <c r="G550"/>
  <c r="H550"/>
  <c r="E551"/>
  <c r="G551"/>
  <c r="H551"/>
  <c r="E552"/>
  <c r="G552"/>
  <c r="H552"/>
  <c r="E553"/>
  <c r="G553"/>
  <c r="H553"/>
  <c r="E554"/>
  <c r="G554"/>
  <c r="H554"/>
  <c r="E555"/>
  <c r="G555"/>
  <c r="H555"/>
  <c r="E556"/>
  <c r="G556"/>
  <c r="H556"/>
  <c r="E557"/>
  <c r="G557"/>
  <c r="H557"/>
  <c r="E558"/>
  <c r="G558"/>
  <c r="H558"/>
  <c r="E559"/>
  <c r="G559"/>
  <c r="H559"/>
  <c r="E560"/>
  <c r="G560"/>
  <c r="H560"/>
  <c r="E561"/>
  <c r="G561"/>
  <c r="H561"/>
  <c r="E562"/>
  <c r="G562"/>
  <c r="H562"/>
  <c r="E563"/>
  <c r="G563"/>
  <c r="H563"/>
  <c r="E564"/>
  <c r="G564"/>
  <c r="H564"/>
  <c r="E565"/>
  <c r="G565"/>
  <c r="H565"/>
  <c r="E566"/>
  <c r="G566"/>
  <c r="H566"/>
  <c r="E567"/>
  <c r="G567"/>
  <c r="H567"/>
  <c r="E568"/>
  <c r="G568"/>
  <c r="H568"/>
  <c r="E569"/>
  <c r="G569"/>
  <c r="H569"/>
  <c r="E570"/>
  <c r="G570"/>
  <c r="H570"/>
  <c r="E571"/>
  <c r="G571"/>
  <c r="H571"/>
  <c r="E572"/>
  <c r="G572"/>
  <c r="H572"/>
  <c r="E573"/>
  <c r="G573"/>
  <c r="H573"/>
  <c r="E574"/>
  <c r="G574"/>
  <c r="H574"/>
  <c r="E575"/>
  <c r="G575"/>
  <c r="H575"/>
  <c r="E576"/>
  <c r="G576"/>
  <c r="H576"/>
  <c r="E577"/>
  <c r="G577"/>
  <c r="H577"/>
  <c r="E578"/>
  <c r="G578"/>
  <c r="H578"/>
  <c r="E579"/>
  <c r="G579"/>
  <c r="H579"/>
  <c r="E580"/>
  <c r="G580"/>
  <c r="H580"/>
  <c r="E581"/>
  <c r="G581"/>
  <c r="H581"/>
  <c r="E582"/>
  <c r="G582"/>
  <c r="H582"/>
  <c r="E583"/>
  <c r="G583"/>
  <c r="H583"/>
  <c r="E584"/>
  <c r="G584"/>
  <c r="H584"/>
  <c r="E585"/>
  <c r="G585"/>
  <c r="H585"/>
  <c r="E586"/>
  <c r="G586"/>
  <c r="H586"/>
  <c r="E587"/>
  <c r="G587"/>
  <c r="H587"/>
  <c r="E588"/>
  <c r="G588"/>
  <c r="H588"/>
  <c r="E589"/>
  <c r="G589"/>
  <c r="H589"/>
  <c r="E590"/>
  <c r="G590"/>
  <c r="H590"/>
  <c r="E591"/>
  <c r="G591"/>
  <c r="H591"/>
  <c r="E592"/>
  <c r="G592"/>
  <c r="H592"/>
  <c r="E593"/>
  <c r="G593"/>
  <c r="H593"/>
  <c r="E594"/>
  <c r="G594"/>
  <c r="H594"/>
  <c r="E595"/>
  <c r="G595"/>
  <c r="H595"/>
  <c r="E596"/>
  <c r="G596"/>
  <c r="H596"/>
  <c r="E597"/>
  <c r="G597"/>
  <c r="H597"/>
  <c r="E598"/>
  <c r="G598"/>
  <c r="H598"/>
  <c r="E599"/>
  <c r="G599"/>
  <c r="H599"/>
  <c r="E600"/>
  <c r="G600"/>
  <c r="H600"/>
  <c r="E601"/>
  <c r="G601"/>
  <c r="H601"/>
  <c r="E602"/>
  <c r="G602"/>
  <c r="H602"/>
  <c r="E603"/>
  <c r="G603"/>
  <c r="H603"/>
  <c r="E604"/>
  <c r="G604"/>
  <c r="H604"/>
  <c r="E605"/>
  <c r="G605"/>
  <c r="H605"/>
  <c r="E606"/>
  <c r="G606"/>
  <c r="H606"/>
  <c r="E607"/>
  <c r="G607"/>
  <c r="H607"/>
  <c r="E608"/>
  <c r="G608"/>
  <c r="H608"/>
  <c r="E609"/>
  <c r="G609"/>
  <c r="H609"/>
  <c r="E610"/>
  <c r="G610"/>
  <c r="H610"/>
  <c r="E611"/>
  <c r="G611"/>
  <c r="H611"/>
  <c r="E612"/>
  <c r="G612"/>
  <c r="H612"/>
  <c r="E613"/>
  <c r="G613"/>
  <c r="H613"/>
  <c r="E614"/>
  <c r="G614"/>
  <c r="H614"/>
  <c r="E615"/>
  <c r="G615"/>
  <c r="H615"/>
  <c r="E616"/>
  <c r="G616"/>
  <c r="H616"/>
  <c r="E617"/>
  <c r="G617"/>
  <c r="H617"/>
  <c r="E618"/>
  <c r="G618"/>
  <c r="H618"/>
  <c r="E619"/>
  <c r="G619"/>
  <c r="H619"/>
  <c r="E620"/>
  <c r="G620"/>
  <c r="H620"/>
  <c r="E621"/>
  <c r="G621"/>
  <c r="H621"/>
  <c r="E622"/>
  <c r="G622"/>
  <c r="H622"/>
  <c r="E623"/>
  <c r="G623"/>
  <c r="H623"/>
  <c r="E624"/>
  <c r="G624"/>
  <c r="H624"/>
  <c r="E625"/>
  <c r="G625"/>
  <c r="H625"/>
  <c r="E626"/>
  <c r="G626"/>
  <c r="H626"/>
  <c r="E627"/>
  <c r="G627"/>
  <c r="H627"/>
  <c r="E628"/>
  <c r="G628"/>
  <c r="H628"/>
  <c r="E629"/>
  <c r="G629"/>
  <c r="H629"/>
  <c r="E630"/>
  <c r="G630"/>
  <c r="H630"/>
  <c r="E631"/>
  <c r="G631"/>
  <c r="H631"/>
  <c r="E632"/>
  <c r="G632"/>
  <c r="H632"/>
  <c r="E633"/>
  <c r="G633"/>
  <c r="H633"/>
  <c r="E634"/>
  <c r="G634"/>
  <c r="H634"/>
  <c r="E635"/>
  <c r="G635"/>
  <c r="H635"/>
  <c r="E636"/>
  <c r="G636"/>
  <c r="H636"/>
  <c r="E637"/>
  <c r="G637"/>
  <c r="H637"/>
  <c r="E638"/>
  <c r="G638"/>
  <c r="H638"/>
  <c r="E639"/>
  <c r="G639"/>
  <c r="H639"/>
  <c r="E640"/>
  <c r="G640"/>
  <c r="H640"/>
  <c r="E641"/>
  <c r="G641"/>
  <c r="H641"/>
  <c r="E642"/>
  <c r="G642"/>
  <c r="H642"/>
  <c r="E643"/>
  <c r="G643"/>
  <c r="H643"/>
  <c r="E644"/>
  <c r="G644"/>
  <c r="H644"/>
  <c r="E645"/>
  <c r="G645"/>
  <c r="H645"/>
  <c r="E646"/>
  <c r="G646"/>
  <c r="H646"/>
  <c r="E647"/>
  <c r="G647"/>
  <c r="H647"/>
  <c r="E648"/>
  <c r="G648"/>
  <c r="H648"/>
  <c r="E649"/>
  <c r="G649"/>
  <c r="H649"/>
  <c r="E650"/>
  <c r="G650"/>
  <c r="H650"/>
  <c r="E651"/>
  <c r="G651"/>
  <c r="H651"/>
  <c r="E652"/>
  <c r="G652"/>
  <c r="H652"/>
  <c r="E653"/>
  <c r="G653"/>
  <c r="H653"/>
  <c r="E654"/>
  <c r="G654"/>
  <c r="H654"/>
  <c r="E655"/>
  <c r="G655"/>
  <c r="H655"/>
  <c r="E656"/>
  <c r="G656"/>
  <c r="H656"/>
  <c r="E657"/>
  <c r="G657"/>
  <c r="H657"/>
  <c r="E658"/>
  <c r="G658"/>
  <c r="H658"/>
  <c r="E659"/>
  <c r="G659"/>
  <c r="H659"/>
  <c r="E660"/>
  <c r="G660"/>
  <c r="H660"/>
  <c r="E661"/>
  <c r="G661"/>
  <c r="H661"/>
  <c r="E662"/>
  <c r="G662"/>
  <c r="H662"/>
  <c r="E663"/>
  <c r="G663"/>
  <c r="H663"/>
  <c r="E664"/>
  <c r="G664"/>
  <c r="H664"/>
  <c r="E665"/>
  <c r="G665"/>
  <c r="H665"/>
  <c r="E666"/>
  <c r="G666"/>
  <c r="H666"/>
  <c r="E667"/>
  <c r="G667"/>
  <c r="H667"/>
  <c r="E668"/>
  <c r="G668"/>
  <c r="H668"/>
  <c r="E669"/>
  <c r="G669"/>
  <c r="H669"/>
  <c r="E670"/>
  <c r="G670"/>
  <c r="H670"/>
  <c r="E671"/>
  <c r="G671"/>
  <c r="H671"/>
  <c r="E672"/>
  <c r="G672"/>
  <c r="H672"/>
  <c r="E673"/>
  <c r="G673"/>
  <c r="H673"/>
  <c r="E674"/>
  <c r="G674"/>
  <c r="H674"/>
  <c r="E675"/>
  <c r="G675"/>
  <c r="H675"/>
  <c r="E676"/>
  <c r="G676"/>
  <c r="H676"/>
  <c r="E677"/>
  <c r="G677"/>
  <c r="H677"/>
  <c r="E678"/>
  <c r="G678"/>
  <c r="H678"/>
  <c r="E679"/>
  <c r="G679"/>
  <c r="H679"/>
  <c r="E680"/>
  <c r="G680"/>
  <c r="H680"/>
  <c r="E681"/>
  <c r="G681"/>
  <c r="H681"/>
  <c r="E682"/>
  <c r="G682"/>
  <c r="H682"/>
  <c r="E683"/>
  <c r="G683"/>
  <c r="H683"/>
  <c r="E684"/>
  <c r="G684"/>
  <c r="H684"/>
  <c r="E685"/>
  <c r="G685"/>
  <c r="H685"/>
  <c r="E686"/>
  <c r="G686"/>
  <c r="H686"/>
  <c r="E687"/>
  <c r="G687"/>
  <c r="H687"/>
  <c r="E688"/>
  <c r="G688"/>
  <c r="H688"/>
  <c r="E689"/>
  <c r="G689"/>
  <c r="H689"/>
  <c r="E690"/>
  <c r="G690"/>
  <c r="H690"/>
  <c r="E691"/>
  <c r="G691"/>
  <c r="H691"/>
  <c r="E692"/>
  <c r="G692"/>
  <c r="H692"/>
  <c r="E693"/>
  <c r="G693"/>
  <c r="H693"/>
  <c r="E694"/>
  <c r="G694"/>
  <c r="H694"/>
  <c r="E695"/>
  <c r="G695"/>
  <c r="H695"/>
  <c r="E696"/>
  <c r="G696"/>
  <c r="H696"/>
  <c r="E697"/>
  <c r="G697"/>
  <c r="H697"/>
  <c r="E698"/>
  <c r="G698"/>
  <c r="H698"/>
  <c r="E699"/>
  <c r="G699"/>
  <c r="H699"/>
  <c r="E700"/>
  <c r="G700"/>
  <c r="H700"/>
  <c r="E701"/>
  <c r="G701"/>
  <c r="H701"/>
  <c r="E702"/>
  <c r="G702"/>
  <c r="H702"/>
  <c r="E703"/>
  <c r="G703"/>
  <c r="H703"/>
  <c r="E704"/>
  <c r="G704"/>
  <c r="H704"/>
  <c r="E705"/>
  <c r="G705"/>
  <c r="H705"/>
  <c r="E706"/>
  <c r="G706"/>
  <c r="H706"/>
  <c r="E707"/>
  <c r="G707"/>
  <c r="H707"/>
  <c r="E708"/>
  <c r="G708"/>
  <c r="H708"/>
  <c r="E709"/>
  <c r="G709"/>
  <c r="H709"/>
  <c r="E710"/>
  <c r="G710"/>
  <c r="H710"/>
  <c r="E711"/>
  <c r="G711"/>
  <c r="H711"/>
  <c r="E712"/>
  <c r="G712"/>
  <c r="H712"/>
  <c r="E713"/>
  <c r="G713"/>
  <c r="H713"/>
  <c r="E714"/>
  <c r="G714"/>
  <c r="H714"/>
  <c r="E715"/>
  <c r="G715"/>
  <c r="H715"/>
  <c r="E716"/>
  <c r="G716"/>
  <c r="H716"/>
  <c r="E717"/>
  <c r="G717"/>
  <c r="H717"/>
  <c r="E718"/>
  <c r="G718"/>
  <c r="H718"/>
  <c r="E719"/>
  <c r="G719"/>
  <c r="H719"/>
  <c r="E720"/>
  <c r="G720"/>
  <c r="H720"/>
  <c r="E721"/>
  <c r="G721"/>
  <c r="H721"/>
  <c r="E722"/>
  <c r="G722"/>
  <c r="H722"/>
  <c r="E723"/>
  <c r="G723"/>
  <c r="H723"/>
  <c r="E724"/>
  <c r="G724"/>
  <c r="H724"/>
  <c r="E725"/>
  <c r="G725"/>
  <c r="H725"/>
  <c r="E726"/>
  <c r="G726"/>
  <c r="H726"/>
  <c r="E727"/>
  <c r="G727"/>
  <c r="H727"/>
  <c r="E728"/>
  <c r="G728"/>
  <c r="H728"/>
  <c r="E729"/>
  <c r="G729"/>
  <c r="H729"/>
  <c r="E730"/>
  <c r="G730"/>
  <c r="H730"/>
  <c r="E731"/>
  <c r="G731"/>
  <c r="H731"/>
  <c r="E732"/>
  <c r="G732"/>
  <c r="H732"/>
  <c r="E733"/>
  <c r="G733"/>
  <c r="H733"/>
  <c r="E734"/>
  <c r="G734"/>
  <c r="H734"/>
  <c r="E735"/>
  <c r="G735"/>
  <c r="H735"/>
  <c r="E736"/>
  <c r="G736"/>
  <c r="H736"/>
  <c r="E737"/>
  <c r="G737"/>
  <c r="H737"/>
  <c r="E738"/>
  <c r="G738"/>
  <c r="H738"/>
  <c r="E739"/>
  <c r="G739"/>
  <c r="H739"/>
  <c r="E740"/>
  <c r="G740"/>
  <c r="H740"/>
  <c r="E741"/>
  <c r="G741"/>
  <c r="H741"/>
  <c r="E742"/>
  <c r="G742"/>
  <c r="H742"/>
  <c r="E743"/>
  <c r="G743"/>
  <c r="H743"/>
  <c r="E744"/>
  <c r="G744"/>
  <c r="H744"/>
  <c r="E745"/>
  <c r="G745"/>
  <c r="H745"/>
  <c r="E746"/>
  <c r="G746"/>
  <c r="H746"/>
  <c r="E747"/>
  <c r="G747"/>
  <c r="H747"/>
  <c r="E748"/>
  <c r="G748"/>
  <c r="H748"/>
  <c r="E749"/>
  <c r="G749"/>
  <c r="H749"/>
  <c r="E750"/>
  <c r="G750"/>
  <c r="H750"/>
  <c r="E751"/>
  <c r="G751"/>
  <c r="H751"/>
  <c r="E752"/>
  <c r="G752"/>
  <c r="H752"/>
  <c r="E753"/>
  <c r="G753"/>
  <c r="H753"/>
  <c r="E754"/>
  <c r="G754"/>
  <c r="H754"/>
  <c r="E755"/>
  <c r="G755"/>
  <c r="H755"/>
  <c r="E756"/>
  <c r="G756"/>
  <c r="H756"/>
  <c r="E757"/>
  <c r="G757"/>
  <c r="H757"/>
  <c r="E758"/>
  <c r="G758"/>
  <c r="H758"/>
  <c r="E759"/>
  <c r="G759"/>
  <c r="H759"/>
  <c r="E760"/>
  <c r="G760"/>
  <c r="H760"/>
  <c r="E761"/>
  <c r="G761"/>
  <c r="H761"/>
  <c r="E762"/>
  <c r="G762"/>
  <c r="H762"/>
  <c r="E763"/>
  <c r="G763"/>
  <c r="H763"/>
  <c r="E764"/>
  <c r="G764"/>
  <c r="H764"/>
  <c r="E765"/>
  <c r="G765"/>
  <c r="H765"/>
  <c r="E766"/>
  <c r="G766"/>
  <c r="H766"/>
  <c r="E767"/>
  <c r="G767"/>
  <c r="H767"/>
  <c r="E768"/>
  <c r="G768"/>
  <c r="H768"/>
  <c r="E769"/>
  <c r="G769"/>
  <c r="H769"/>
  <c r="E770"/>
  <c r="G770"/>
  <c r="H770"/>
  <c r="E771"/>
  <c r="G771"/>
  <c r="H771"/>
  <c r="E772"/>
  <c r="G772"/>
  <c r="H772"/>
  <c r="E773"/>
  <c r="G773"/>
  <c r="H773"/>
  <c r="E774"/>
  <c r="G774"/>
  <c r="H774"/>
  <c r="E775"/>
  <c r="G775"/>
  <c r="H775"/>
  <c r="E776"/>
  <c r="G776"/>
  <c r="H776"/>
  <c r="E777"/>
  <c r="G777"/>
  <c r="H777"/>
  <c r="E778"/>
  <c r="G778"/>
  <c r="H778"/>
  <c r="E779"/>
  <c r="G779"/>
  <c r="H779"/>
  <c r="E780"/>
  <c r="G780"/>
  <c r="H780"/>
  <c r="E781"/>
  <c r="G781"/>
  <c r="H781"/>
  <c r="E782"/>
  <c r="G782"/>
  <c r="H782"/>
  <c r="E783"/>
  <c r="G783"/>
  <c r="H783"/>
  <c r="E784"/>
  <c r="G784"/>
  <c r="H784"/>
  <c r="E785"/>
  <c r="G785"/>
  <c r="H785"/>
  <c r="E786"/>
  <c r="G786"/>
  <c r="H786"/>
  <c r="E787"/>
  <c r="G787"/>
  <c r="H787"/>
  <c r="E788"/>
  <c r="G788"/>
  <c r="H788"/>
  <c r="E789"/>
  <c r="G789"/>
  <c r="H789"/>
  <c r="E790"/>
  <c r="G790"/>
  <c r="H790"/>
  <c r="E791"/>
  <c r="G791"/>
  <c r="H791"/>
  <c r="E792"/>
  <c r="G792"/>
  <c r="H792"/>
  <c r="E793"/>
  <c r="G793"/>
  <c r="H793"/>
  <c r="E794"/>
  <c r="G794"/>
  <c r="H794"/>
  <c r="E795"/>
  <c r="G795"/>
  <c r="H795"/>
  <c r="E796"/>
  <c r="G796"/>
  <c r="H796"/>
  <c r="E797"/>
  <c r="G797"/>
  <c r="H797"/>
  <c r="E798"/>
  <c r="G798"/>
  <c r="H798"/>
  <c r="E799"/>
  <c r="G799"/>
  <c r="H799"/>
  <c r="E800"/>
  <c r="G800"/>
  <c r="H800"/>
  <c r="E801"/>
  <c r="G801"/>
  <c r="H801"/>
  <c r="E802"/>
  <c r="G802"/>
  <c r="H802"/>
  <c r="E803"/>
  <c r="G803"/>
  <c r="H803"/>
  <c r="E804"/>
  <c r="G804"/>
  <c r="H804"/>
  <c r="E805"/>
  <c r="G805"/>
  <c r="H805"/>
  <c r="E806"/>
  <c r="G806"/>
  <c r="H806"/>
  <c r="E807"/>
  <c r="G807"/>
  <c r="H807"/>
  <c r="E808"/>
  <c r="G808"/>
  <c r="H808"/>
  <c r="E809"/>
  <c r="G809"/>
  <c r="H809"/>
  <c r="E810"/>
  <c r="G810"/>
  <c r="H810"/>
  <c r="E811"/>
  <c r="G811"/>
  <c r="H811"/>
  <c r="E812"/>
  <c r="G812"/>
  <c r="H812"/>
  <c r="E813"/>
  <c r="G813"/>
  <c r="H813"/>
  <c r="E814"/>
  <c r="G814"/>
  <c r="H814"/>
  <c r="E815"/>
  <c r="G815"/>
  <c r="H815"/>
  <c r="E816"/>
  <c r="G816"/>
  <c r="H816"/>
  <c r="E817"/>
  <c r="G817"/>
  <c r="H817"/>
  <c r="E818"/>
  <c r="G818"/>
  <c r="H818"/>
  <c r="E819"/>
  <c r="G819"/>
  <c r="H819"/>
  <c r="E820"/>
  <c r="G820"/>
  <c r="H820"/>
  <c r="E821"/>
  <c r="G821"/>
  <c r="H821"/>
  <c r="E822"/>
  <c r="G822"/>
  <c r="H822"/>
  <c r="E823"/>
  <c r="G823"/>
  <c r="H823"/>
  <c r="E824"/>
  <c r="G824"/>
  <c r="H824"/>
  <c r="E825"/>
  <c r="G825"/>
  <c r="H825"/>
  <c r="E826"/>
  <c r="G826"/>
  <c r="H826"/>
  <c r="E827"/>
  <c r="G827"/>
  <c r="H827"/>
  <c r="E828"/>
  <c r="G828"/>
  <c r="H828"/>
  <c r="E829"/>
  <c r="G829"/>
  <c r="H829"/>
  <c r="E830"/>
  <c r="G830"/>
  <c r="H830"/>
  <c r="E831"/>
  <c r="G831"/>
  <c r="H831"/>
  <c r="E832"/>
  <c r="G832"/>
  <c r="H832"/>
  <c r="E833"/>
  <c r="G833"/>
  <c r="H833"/>
  <c r="E834"/>
  <c r="G834"/>
  <c r="H834"/>
  <c r="E835"/>
  <c r="G835"/>
  <c r="H835"/>
  <c r="E836"/>
  <c r="G836"/>
  <c r="H836"/>
  <c r="E837"/>
  <c r="G837"/>
  <c r="H837"/>
  <c r="E838"/>
  <c r="G838"/>
  <c r="H838"/>
  <c r="E839"/>
  <c r="G839"/>
  <c r="H839"/>
  <c r="E840"/>
  <c r="G840"/>
  <c r="H840"/>
  <c r="E841"/>
  <c r="G841"/>
  <c r="H841"/>
  <c r="E842"/>
  <c r="G842"/>
  <c r="H842"/>
  <c r="E843"/>
  <c r="G843"/>
  <c r="H843"/>
  <c r="E844"/>
  <c r="G844"/>
  <c r="H844"/>
  <c r="E845"/>
  <c r="G845"/>
  <c r="H845"/>
  <c r="E846"/>
  <c r="G846"/>
  <c r="H846"/>
  <c r="E847"/>
  <c r="G847"/>
  <c r="H847"/>
  <c r="E848"/>
  <c r="G848"/>
  <c r="H848"/>
  <c r="E849"/>
  <c r="G849"/>
  <c r="H849"/>
  <c r="E850"/>
  <c r="G850"/>
  <c r="H850"/>
  <c r="E851"/>
  <c r="G851"/>
  <c r="H851"/>
  <c r="E852"/>
  <c r="G852"/>
  <c r="H852"/>
  <c r="E853"/>
  <c r="G853"/>
  <c r="H853"/>
  <c r="E854"/>
  <c r="G854"/>
  <c r="H854"/>
  <c r="E855"/>
  <c r="G855"/>
  <c r="H855"/>
  <c r="E856"/>
  <c r="G856"/>
  <c r="H856"/>
  <c r="E857"/>
  <c r="G857"/>
  <c r="H857"/>
  <c r="E858"/>
  <c r="G858"/>
  <c r="H858"/>
  <c r="E859"/>
  <c r="G859"/>
  <c r="H859"/>
  <c r="E860"/>
  <c r="G860"/>
  <c r="H860"/>
  <c r="E861"/>
  <c r="G861"/>
  <c r="H861"/>
  <c r="E862"/>
  <c r="G862"/>
  <c r="H862"/>
  <c r="E863"/>
  <c r="G863"/>
  <c r="H863"/>
  <c r="E864"/>
  <c r="G864"/>
  <c r="H864"/>
  <c r="E865"/>
  <c r="G865"/>
  <c r="H865"/>
  <c r="E866"/>
  <c r="G866"/>
  <c r="H866"/>
  <c r="E867"/>
  <c r="G867"/>
  <c r="H867"/>
  <c r="E868"/>
  <c r="G868"/>
  <c r="H868"/>
  <c r="E869"/>
  <c r="G869"/>
  <c r="H869"/>
  <c r="E870"/>
  <c r="G870"/>
  <c r="H870"/>
  <c r="E871"/>
  <c r="G871"/>
  <c r="H871"/>
  <c r="E872"/>
  <c r="G872"/>
  <c r="H872"/>
  <c r="E873"/>
  <c r="G873"/>
  <c r="H873"/>
  <c r="E874"/>
  <c r="G874"/>
  <c r="H874"/>
  <c r="E875"/>
  <c r="G875"/>
  <c r="H875"/>
  <c r="E876"/>
  <c r="G876"/>
  <c r="H876"/>
  <c r="E877"/>
  <c r="G877"/>
  <c r="H877"/>
  <c r="E878"/>
  <c r="G878"/>
  <c r="H878"/>
  <c r="E879"/>
  <c r="G879"/>
  <c r="H879"/>
  <c r="E880"/>
  <c r="G880"/>
  <c r="H880"/>
  <c r="E881"/>
  <c r="G881"/>
  <c r="H881"/>
  <c r="E882"/>
  <c r="G882"/>
  <c r="H882"/>
  <c r="E883"/>
  <c r="G883"/>
  <c r="H883"/>
  <c r="E884"/>
  <c r="G884"/>
  <c r="H884"/>
  <c r="E885"/>
  <c r="G885"/>
  <c r="H885"/>
  <c r="E886"/>
  <c r="G886"/>
  <c r="H886"/>
  <c r="E887"/>
  <c r="G887"/>
  <c r="H887"/>
  <c r="E888"/>
  <c r="G888"/>
  <c r="H888"/>
  <c r="E889"/>
  <c r="G889"/>
  <c r="H889"/>
  <c r="E890"/>
  <c r="G890"/>
  <c r="H890"/>
  <c r="E891"/>
  <c r="G891"/>
  <c r="H891"/>
  <c r="E892"/>
  <c r="G892"/>
  <c r="H892"/>
  <c r="E893"/>
  <c r="G893"/>
  <c r="H893"/>
  <c r="E894"/>
  <c r="G894"/>
  <c r="H894"/>
  <c r="E895"/>
  <c r="G895"/>
  <c r="H895"/>
  <c r="E896"/>
  <c r="G896"/>
  <c r="H896"/>
  <c r="E897"/>
  <c r="G897"/>
  <c r="H897"/>
  <c r="E898"/>
  <c r="G898"/>
  <c r="H898"/>
  <c r="E899"/>
  <c r="G899"/>
  <c r="H899"/>
  <c r="E900"/>
  <c r="G900"/>
  <c r="H900"/>
  <c r="E901"/>
  <c r="G901"/>
  <c r="H901"/>
  <c r="E902"/>
  <c r="G902"/>
  <c r="H902"/>
  <c r="E903"/>
  <c r="G903"/>
  <c r="H903"/>
  <c r="E904"/>
  <c r="G904"/>
  <c r="H904"/>
  <c r="E905"/>
  <c r="G905"/>
  <c r="H905"/>
  <c r="E906"/>
  <c r="G906"/>
  <c r="H906"/>
  <c r="E907"/>
  <c r="G907"/>
  <c r="H907"/>
  <c r="E908"/>
  <c r="G908"/>
  <c r="H908"/>
  <c r="E909"/>
  <c r="G909"/>
  <c r="H909"/>
  <c r="E910"/>
  <c r="G910"/>
  <c r="H910"/>
  <c r="E911"/>
  <c r="G911"/>
  <c r="H911"/>
  <c r="E912"/>
  <c r="G912"/>
  <c r="H912"/>
  <c r="E913"/>
  <c r="G913"/>
  <c r="H913"/>
  <c r="E914"/>
  <c r="G914"/>
  <c r="H914"/>
  <c r="E915"/>
  <c r="G915"/>
  <c r="H915"/>
  <c r="E916"/>
  <c r="G916"/>
  <c r="H916"/>
  <c r="E917"/>
  <c r="G917"/>
  <c r="H917"/>
  <c r="E918"/>
  <c r="G918"/>
  <c r="H918"/>
  <c r="E9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26"/>
  <c r="G926"/>
  <c r="H926"/>
  <c r="E927"/>
  <c r="G927"/>
  <c r="H927"/>
  <c r="E928"/>
  <c r="G928"/>
  <c r="H928"/>
  <c r="E929"/>
  <c r="G929"/>
  <c r="H929"/>
  <c r="E930"/>
  <c r="G930"/>
  <c r="H930"/>
  <c r="E931"/>
  <c r="G931"/>
  <c r="H931"/>
  <c r="E932"/>
  <c r="G932"/>
  <c r="H932"/>
  <c r="E933"/>
  <c r="G933"/>
  <c r="H933"/>
  <c r="E934"/>
  <c r="G934"/>
  <c r="H934"/>
  <c r="E935"/>
  <c r="G935"/>
  <c r="H935"/>
  <c r="E936"/>
  <c r="G936"/>
  <c r="H936"/>
  <c r="E937"/>
  <c r="G937"/>
  <c r="H937"/>
  <c r="E938"/>
  <c r="G938"/>
  <c r="H938"/>
  <c r="E939"/>
  <c r="G939"/>
  <c r="H939"/>
  <c r="E940"/>
  <c r="G940"/>
  <c r="H940"/>
  <c r="E941"/>
  <c r="G941"/>
  <c r="H941"/>
  <c r="E942"/>
  <c r="G942"/>
  <c r="H942"/>
  <c r="E943"/>
  <c r="G943"/>
  <c r="H943"/>
  <c r="E944"/>
  <c r="G944"/>
  <c r="H944"/>
  <c r="E945"/>
  <c r="G945"/>
  <c r="H945"/>
  <c r="E946"/>
  <c r="G946"/>
  <c r="H946"/>
  <c r="E947"/>
  <c r="G947"/>
  <c r="H947"/>
  <c r="E948"/>
  <c r="G948"/>
  <c r="H948"/>
  <c r="E949"/>
  <c r="G949"/>
  <c r="H949"/>
  <c r="E950"/>
  <c r="G950"/>
  <c r="H950"/>
  <c r="E951"/>
  <c r="G951"/>
  <c r="H951"/>
  <c r="E952"/>
  <c r="G952"/>
  <c r="H952"/>
  <c r="E953"/>
  <c r="G953"/>
  <c r="H953"/>
  <c r="E954"/>
  <c r="G954"/>
  <c r="H954"/>
  <c r="E955"/>
  <c r="G955"/>
  <c r="H955"/>
  <c r="E956"/>
  <c r="G956"/>
  <c r="H956"/>
  <c r="E957"/>
  <c r="G957"/>
  <c r="H957"/>
  <c r="E958"/>
  <c r="G958"/>
  <c r="H958"/>
  <c r="E959"/>
  <c r="G959"/>
  <c r="H959"/>
  <c r="E960"/>
  <c r="G960"/>
  <c r="H960"/>
  <c r="E961"/>
  <c r="G961"/>
  <c r="H961"/>
  <c r="E962"/>
  <c r="G962"/>
  <c r="H962"/>
  <c r="E963"/>
  <c r="G963"/>
  <c r="H963"/>
  <c r="E964"/>
  <c r="G964"/>
  <c r="H964"/>
  <c r="E965"/>
  <c r="G965"/>
  <c r="H965"/>
  <c r="E966"/>
  <c r="G966"/>
  <c r="H966"/>
  <c r="E967"/>
  <c r="G967"/>
  <c r="H967"/>
  <c r="E968"/>
  <c r="G968"/>
  <c r="H968"/>
  <c r="E969"/>
  <c r="G969"/>
  <c r="H969"/>
  <c r="E970"/>
  <c r="G970"/>
  <c r="H970"/>
  <c r="E971"/>
  <c r="G971"/>
  <c r="H971"/>
  <c r="E972"/>
  <c r="G972"/>
  <c r="H972"/>
  <c r="E973"/>
  <c r="G973"/>
  <c r="H973"/>
  <c r="E974"/>
  <c r="G974"/>
  <c r="H974"/>
  <c r="E975"/>
  <c r="G975"/>
  <c r="H975"/>
  <c r="E976"/>
  <c r="G976"/>
  <c r="H976"/>
  <c r="E977"/>
  <c r="G977"/>
  <c r="H977"/>
  <c r="E978"/>
  <c r="G978"/>
  <c r="H978"/>
  <c r="E979"/>
  <c r="G979"/>
  <c r="H979"/>
  <c r="E980"/>
  <c r="G980"/>
  <c r="H980"/>
  <c r="E981"/>
  <c r="G981"/>
  <c r="H981"/>
  <c r="E982"/>
  <c r="G982"/>
  <c r="H982"/>
  <c r="E983"/>
  <c r="G983"/>
  <c r="H983"/>
  <c r="E984"/>
  <c r="G984"/>
  <c r="H984"/>
  <c r="E985"/>
  <c r="G985"/>
  <c r="H985"/>
  <c r="E986"/>
  <c r="G986"/>
  <c r="H986"/>
  <c r="E987"/>
  <c r="G987"/>
  <c r="H987"/>
  <c r="E988"/>
  <c r="G988"/>
  <c r="H988"/>
  <c r="E989"/>
  <c r="G989"/>
  <c r="H989"/>
  <c r="E990"/>
  <c r="G990"/>
  <c r="H990"/>
  <c r="E991"/>
  <c r="G991"/>
  <c r="H991"/>
  <c r="E992"/>
  <c r="G992"/>
  <c r="H992"/>
  <c r="E993"/>
  <c r="G993"/>
  <c r="H993"/>
  <c r="E994"/>
  <c r="G994"/>
  <c r="H994"/>
  <c r="E995"/>
  <c r="G995"/>
  <c r="H995"/>
  <c r="E996"/>
  <c r="G996"/>
  <c r="H996"/>
  <c r="E997"/>
  <c r="G997"/>
  <c r="H997"/>
  <c r="E998"/>
  <c r="G998"/>
  <c r="H998"/>
  <c r="E999"/>
  <c r="G999"/>
  <c r="H999"/>
  <c r="E1000"/>
  <c r="G1000"/>
  <c r="H1000"/>
  <c r="E1001"/>
  <c r="G1001"/>
  <c r="H1001"/>
  <c r="E1002"/>
  <c r="G1002"/>
  <c r="H1002"/>
  <c r="E1003"/>
  <c r="G1003"/>
  <c r="H1003"/>
  <c r="E1004"/>
  <c r="G1004"/>
  <c r="H1004"/>
  <c r="E1005"/>
  <c r="G1005"/>
  <c r="H1005"/>
  <c r="E1006"/>
  <c r="G1006"/>
  <c r="H1006"/>
  <c r="E1007"/>
  <c r="G1007"/>
  <c r="H1007"/>
  <c r="E1008"/>
  <c r="G1008"/>
  <c r="H1008"/>
  <c r="E1009"/>
  <c r="G1009"/>
  <c r="H1009"/>
  <c r="E1010"/>
  <c r="G1010"/>
  <c r="H1010"/>
  <c r="E1011"/>
  <c r="G1011"/>
  <c r="H1011"/>
  <c r="E1012"/>
  <c r="G1012"/>
  <c r="H1012"/>
  <c r="E1013"/>
  <c r="G1013"/>
  <c r="H1013"/>
  <c r="E1014"/>
  <c r="G1014"/>
  <c r="H1014"/>
  <c r="E1015"/>
  <c r="G1015"/>
  <c r="H1015"/>
  <c r="E1016"/>
  <c r="G1016"/>
  <c r="H1016"/>
  <c r="E1017"/>
  <c r="G1017"/>
  <c r="H1017"/>
  <c r="E1018"/>
  <c r="G1018"/>
  <c r="H1018"/>
  <c r="E1019"/>
  <c r="G1019"/>
  <c r="H1019"/>
  <c r="E1020"/>
  <c r="G1020"/>
  <c r="H1020"/>
  <c r="E1021"/>
  <c r="G1021"/>
  <c r="H1021"/>
  <c r="E1022"/>
  <c r="G1022"/>
  <c r="H1022"/>
  <c r="E1023"/>
  <c r="G1023"/>
  <c r="H1023"/>
  <c r="E1024"/>
  <c r="G1024"/>
  <c r="H1024"/>
  <c r="E1025"/>
  <c r="G1025"/>
  <c r="H1025"/>
  <c r="E1026"/>
  <c r="G1026"/>
  <c r="H1026"/>
  <c r="E1027"/>
  <c r="G1027"/>
  <c r="H1027"/>
  <c r="E1028"/>
  <c r="G1028"/>
  <c r="H1028"/>
  <c r="E1029"/>
  <c r="G1029"/>
  <c r="H1029"/>
  <c r="E1030"/>
  <c r="G1030"/>
  <c r="H1030"/>
  <c r="E1031"/>
  <c r="G1031"/>
  <c r="H1031"/>
  <c r="E1032"/>
  <c r="G1032"/>
  <c r="H1032"/>
  <c r="E1033"/>
  <c r="G1033"/>
  <c r="H1033"/>
  <c r="E1034"/>
  <c r="G1034"/>
  <c r="H1034"/>
  <c r="E1035"/>
  <c r="G1035"/>
  <c r="H1035"/>
  <c r="E1036"/>
  <c r="G1036"/>
  <c r="H1036"/>
  <c r="E1037"/>
  <c r="G1037"/>
  <c r="H1037"/>
  <c r="E1038"/>
  <c r="G1038"/>
  <c r="H1038"/>
  <c r="E1039"/>
  <c r="G1039"/>
  <c r="H1039"/>
  <c r="E1040"/>
  <c r="G1040"/>
  <c r="H1040"/>
  <c r="E1041"/>
  <c r="G1041"/>
  <c r="H1041"/>
  <c r="E1042"/>
  <c r="G1042"/>
  <c r="H1042"/>
  <c r="E1043"/>
  <c r="G1043"/>
  <c r="H1043"/>
  <c r="E1044"/>
  <c r="G1044"/>
  <c r="H1044"/>
  <c r="E1045"/>
  <c r="G1045"/>
  <c r="H1045"/>
  <c r="E1046"/>
  <c r="G1046"/>
  <c r="H1046"/>
  <c r="E1047"/>
  <c r="G1047"/>
  <c r="H1047"/>
  <c r="E1048"/>
  <c r="G1048"/>
  <c r="H1048"/>
  <c r="E1049"/>
  <c r="G1049"/>
  <c r="H1049"/>
  <c r="E1050"/>
  <c r="G1050"/>
  <c r="H1050"/>
  <c r="E1051"/>
  <c r="G1051"/>
  <c r="H1051"/>
  <c r="E1052"/>
  <c r="G1052"/>
  <c r="H1052"/>
  <c r="E1053"/>
  <c r="G1053"/>
  <c r="H1053"/>
  <c r="E1054"/>
  <c r="G1054"/>
  <c r="H1054"/>
  <c r="E1055"/>
  <c r="G1055"/>
  <c r="H1055"/>
  <c r="E1056"/>
  <c r="G1056"/>
  <c r="H1056"/>
  <c r="E1057"/>
  <c r="G1057"/>
  <c r="H1057"/>
  <c r="E1058"/>
  <c r="G1058"/>
  <c r="H1058"/>
  <c r="E1059"/>
  <c r="G1059"/>
  <c r="H1059"/>
  <c r="E1060"/>
  <c r="G1060"/>
  <c r="H1060"/>
  <c r="E1061"/>
  <c r="G1061"/>
  <c r="H1061"/>
  <c r="E1062"/>
  <c r="G1062"/>
  <c r="H1062"/>
  <c r="E1063"/>
  <c r="G1063"/>
  <c r="H1063"/>
  <c r="E1064"/>
  <c r="G1064"/>
  <c r="H1064"/>
  <c r="E1065"/>
  <c r="G1065"/>
  <c r="H1065"/>
  <c r="E1066"/>
  <c r="G1066"/>
  <c r="H1066"/>
  <c r="E1067"/>
  <c r="G1067"/>
  <c r="H1067"/>
  <c r="E1068"/>
  <c r="G1068"/>
  <c r="H1068"/>
  <c r="E1069"/>
  <c r="G1069"/>
  <c r="H1069"/>
  <c r="E1070"/>
  <c r="G1070"/>
  <c r="H1070"/>
  <c r="E1071"/>
  <c r="G1071"/>
  <c r="H1071"/>
  <c r="E1072"/>
  <c r="G1072"/>
  <c r="H1072"/>
  <c r="E1073"/>
  <c r="G1073"/>
  <c r="H1073"/>
  <c r="E1074"/>
  <c r="G1074"/>
  <c r="H1074"/>
  <c r="E1075"/>
  <c r="G1075"/>
  <c r="H1075"/>
  <c r="E1076"/>
  <c r="G1076"/>
  <c r="H1076"/>
  <c r="E1077"/>
  <c r="G1077"/>
  <c r="H1077"/>
  <c r="E1078"/>
  <c r="G1078"/>
  <c r="H1078"/>
  <c r="E1079"/>
  <c r="G1079"/>
  <c r="H1079"/>
  <c r="E1080"/>
  <c r="G1080"/>
  <c r="H1080"/>
  <c r="E1081"/>
  <c r="G1081"/>
  <c r="H1081"/>
  <c r="E1082"/>
  <c r="G1082"/>
  <c r="H1082"/>
  <c r="E1083"/>
  <c r="G1083"/>
  <c r="H1083"/>
  <c r="E1084"/>
  <c r="G1084"/>
  <c r="H1084"/>
  <c r="E1085"/>
  <c r="G1085"/>
  <c r="H1085"/>
  <c r="E1086"/>
  <c r="G1086"/>
  <c r="H1086"/>
  <c r="E1087"/>
  <c r="G1087"/>
  <c r="H1087"/>
  <c r="E1088"/>
  <c r="G1088"/>
  <c r="H1088"/>
  <c r="E1089"/>
  <c r="G1089"/>
  <c r="H1089"/>
  <c r="E1090"/>
  <c r="G1090"/>
  <c r="H1090"/>
  <c r="E1091"/>
  <c r="G1091"/>
  <c r="H1091"/>
  <c r="E1092"/>
  <c r="G1092"/>
  <c r="H1092"/>
  <c r="E1093"/>
  <c r="G1093"/>
  <c r="H1093"/>
  <c r="E1094"/>
  <c r="G1094"/>
  <c r="H1094"/>
  <c r="E1095"/>
  <c r="G1095"/>
  <c r="H1095"/>
  <c r="E1096"/>
  <c r="G1096"/>
  <c r="H1096"/>
  <c r="E1097"/>
  <c r="G1097"/>
  <c r="H1097"/>
  <c r="E1098"/>
  <c r="G1098"/>
  <c r="H1098"/>
  <c r="E1099"/>
  <c r="G1099"/>
  <c r="H1099"/>
  <c r="E1100"/>
  <c r="G1100"/>
  <c r="H1100"/>
  <c r="E1101"/>
  <c r="G1101"/>
  <c r="H1101"/>
  <c r="E1102"/>
  <c r="G1102"/>
  <c r="H1102"/>
  <c r="E1103"/>
  <c r="G1103"/>
  <c r="H1103"/>
  <c r="E1104"/>
  <c r="G1104"/>
  <c r="H1104"/>
  <c r="E1105"/>
  <c r="G1105"/>
  <c r="H1105"/>
  <c r="E1106"/>
  <c r="G1106"/>
  <c r="H1106"/>
  <c r="E1107"/>
  <c r="G1107"/>
  <c r="H1107"/>
  <c r="E1108"/>
  <c r="G1108"/>
  <c r="H1108"/>
  <c r="E1109"/>
  <c r="G1109"/>
  <c r="H1109"/>
  <c r="E1110"/>
  <c r="G1110"/>
  <c r="H1110"/>
  <c r="E1111"/>
  <c r="G1111"/>
  <c r="H1111"/>
  <c r="E1112"/>
  <c r="G1112"/>
  <c r="H1112"/>
  <c r="E1113"/>
  <c r="G1113"/>
  <c r="H1113"/>
  <c r="E1114"/>
  <c r="G1114"/>
  <c r="H1114"/>
  <c r="E1115"/>
  <c r="G1115"/>
  <c r="H1115"/>
  <c r="E1116"/>
  <c r="G1116"/>
  <c r="H1116"/>
  <c r="E1117"/>
  <c r="G1117"/>
  <c r="H1117"/>
  <c r="E1118"/>
  <c r="G1118"/>
  <c r="H1118"/>
  <c r="E1119"/>
  <c r="G1119"/>
  <c r="H1119"/>
  <c r="E1120"/>
  <c r="G1120"/>
  <c r="H1120"/>
  <c r="E1121"/>
  <c r="G1121"/>
  <c r="H1121"/>
  <c r="E1122"/>
  <c r="G1122"/>
  <c r="H1122"/>
  <c r="E1123"/>
  <c r="G1123"/>
  <c r="H1123"/>
  <c r="E1124"/>
  <c r="G1124"/>
  <c r="H1124"/>
  <c r="E1125"/>
  <c r="G1125"/>
  <c r="H1125"/>
  <c r="E1126"/>
  <c r="G1126"/>
  <c r="H1126"/>
  <c r="E1127"/>
  <c r="G1127"/>
  <c r="H1127"/>
  <c r="E1128"/>
  <c r="G1128"/>
  <c r="H1128"/>
  <c r="E1129"/>
  <c r="G1129"/>
  <c r="H1129"/>
  <c r="E1130"/>
  <c r="G1130"/>
  <c r="H1130"/>
  <c r="E1131"/>
  <c r="G1131"/>
  <c r="H1131"/>
  <c r="E1132"/>
  <c r="G1132"/>
  <c r="H1132"/>
  <c r="E1133"/>
  <c r="G1133"/>
  <c r="H1133"/>
  <c r="E1134"/>
  <c r="G1134"/>
  <c r="H1134"/>
  <c r="E1135"/>
  <c r="G1135"/>
  <c r="H1135"/>
  <c r="E1136"/>
  <c r="G1136"/>
  <c r="H1136"/>
  <c r="E1137"/>
  <c r="G1137"/>
  <c r="H1137"/>
  <c r="E1138"/>
  <c r="G1138"/>
  <c r="H1138"/>
  <c r="E1139"/>
  <c r="G1139"/>
  <c r="H1139"/>
  <c r="E1140"/>
  <c r="G1140"/>
  <c r="H1140"/>
  <c r="E1141"/>
  <c r="G1141"/>
  <c r="H1141"/>
  <c r="E1142"/>
  <c r="G1142"/>
  <c r="H1142"/>
  <c r="E1143"/>
  <c r="G1143"/>
  <c r="H1143"/>
  <c r="E1144"/>
  <c r="G1144"/>
  <c r="H1144"/>
  <c r="E1145"/>
  <c r="G1145"/>
  <c r="H1145"/>
  <c r="E1146"/>
  <c r="G1146"/>
  <c r="H1146"/>
  <c r="E1147"/>
  <c r="G1147"/>
  <c r="H1147"/>
  <c r="E1148"/>
  <c r="G1148"/>
  <c r="H1148"/>
  <c r="E1149"/>
  <c r="G1149"/>
  <c r="H1149"/>
  <c r="E1150"/>
  <c r="G1150"/>
  <c r="H1150"/>
  <c r="E1151"/>
  <c r="G1151"/>
  <c r="H1151"/>
  <c r="E1152"/>
  <c r="G1152"/>
  <c r="H1152"/>
  <c r="E1153"/>
  <c r="G1153"/>
  <c r="H1153"/>
  <c r="E1154"/>
  <c r="G1154"/>
  <c r="H1154"/>
  <c r="E1155"/>
  <c r="G1155"/>
  <c r="H1155"/>
  <c r="E1156"/>
  <c r="G1156"/>
  <c r="H1156"/>
  <c r="E1157"/>
  <c r="G1157"/>
  <c r="H1157"/>
  <c r="E1158"/>
  <c r="G1158"/>
  <c r="H1158"/>
  <c r="E1159"/>
  <c r="G1159"/>
  <c r="H1159"/>
  <c r="E1160"/>
  <c r="G1160"/>
  <c r="H1160"/>
  <c r="E1161"/>
  <c r="G1161"/>
  <c r="H1161"/>
  <c r="E1162"/>
  <c r="G1162"/>
  <c r="H1162"/>
  <c r="E1163"/>
  <c r="G1163"/>
  <c r="H1163"/>
  <c r="E1164"/>
  <c r="G1164"/>
  <c r="H1164"/>
  <c r="E1165"/>
  <c r="G1165"/>
  <c r="H1165"/>
  <c r="E1166"/>
  <c r="G1166"/>
  <c r="H1166"/>
  <c r="E1167"/>
  <c r="G1167"/>
  <c r="H1167"/>
  <c r="E1168"/>
  <c r="G1168"/>
  <c r="H1168"/>
  <c r="E1169"/>
  <c r="G1169"/>
  <c r="H1169"/>
  <c r="E1170"/>
  <c r="G1170"/>
  <c r="H1170"/>
  <c r="E1171"/>
  <c r="G1171"/>
  <c r="H1171"/>
  <c r="E1172"/>
  <c r="G1172"/>
  <c r="H1172"/>
  <c r="E1173"/>
  <c r="G1173"/>
  <c r="H1173"/>
  <c r="E1174"/>
  <c r="G1174"/>
  <c r="H1174"/>
  <c r="E1175"/>
  <c r="G1175"/>
  <c r="H1175"/>
  <c r="E1176"/>
  <c r="G1176"/>
  <c r="H1176"/>
  <c r="E1177"/>
  <c r="G1177"/>
  <c r="H1177"/>
  <c r="E1178"/>
  <c r="G1178"/>
  <c r="H1178"/>
  <c r="E1179"/>
  <c r="G1179"/>
  <c r="H1179"/>
  <c r="E1180"/>
  <c r="G1180"/>
  <c r="H1180"/>
  <c r="E1181"/>
  <c r="G1181"/>
  <c r="H1181"/>
  <c r="E1182"/>
  <c r="G1182"/>
  <c r="H1182"/>
  <c r="E1183"/>
  <c r="G1183"/>
  <c r="H1183"/>
  <c r="E1184"/>
  <c r="G1184"/>
  <c r="H1184"/>
  <c r="E1185"/>
  <c r="G1185"/>
  <c r="H1185"/>
  <c r="E1186"/>
  <c r="G1186"/>
  <c r="H1186"/>
  <c r="E1187"/>
  <c r="G1187"/>
  <c r="H1187"/>
  <c r="E1188"/>
  <c r="G1188"/>
  <c r="H1188"/>
  <c r="E1189"/>
  <c r="G1189"/>
  <c r="H1189"/>
  <c r="E1190"/>
  <c r="G1190"/>
  <c r="H1190"/>
  <c r="E1191"/>
  <c r="G1191"/>
  <c r="H1191"/>
  <c r="E1192"/>
  <c r="G1192"/>
  <c r="H1192"/>
  <c r="E1193"/>
  <c r="G1193"/>
  <c r="H1193"/>
  <c r="E1194"/>
  <c r="G1194"/>
  <c r="H1194"/>
  <c r="E1195"/>
  <c r="G1195"/>
  <c r="H1195"/>
  <c r="E1196"/>
  <c r="G1196"/>
  <c r="H1196"/>
  <c r="E1197"/>
  <c r="G1197"/>
  <c r="H1197"/>
  <c r="E1198"/>
  <c r="G1198"/>
  <c r="H1198"/>
  <c r="E1199"/>
  <c r="G1199"/>
  <c r="H1199"/>
  <c r="E1200"/>
  <c r="G1200"/>
  <c r="H1200"/>
  <c r="E1201"/>
  <c r="G1201"/>
  <c r="H1201"/>
  <c r="E1202"/>
  <c r="G1202"/>
  <c r="H1202"/>
  <c r="E1203"/>
  <c r="G1203"/>
  <c r="H1203"/>
  <c r="E1204"/>
  <c r="G1204"/>
  <c r="H1204"/>
  <c r="E1205"/>
  <c r="G1205"/>
  <c r="H1205"/>
  <c r="E1206"/>
  <c r="G1206"/>
  <c r="H1206"/>
  <c r="E1207"/>
  <c r="G1207"/>
  <c r="H1207"/>
  <c r="E1208"/>
  <c r="G1208"/>
  <c r="H1208"/>
  <c r="E1209"/>
  <c r="G1209"/>
  <c r="H1209"/>
  <c r="E1210"/>
  <c r="G1210"/>
  <c r="H1210"/>
  <c r="E1211"/>
  <c r="G1211"/>
  <c r="H1211"/>
  <c r="E1212"/>
  <c r="G1212"/>
  <c r="H1212"/>
  <c r="E1213"/>
  <c r="G1213"/>
  <c r="H1213"/>
  <c r="E1214"/>
  <c r="G1214"/>
  <c r="H1214"/>
  <c r="E1215"/>
  <c r="G1215"/>
  <c r="H1215"/>
  <c r="E1216"/>
  <c r="G1216"/>
  <c r="H1216"/>
  <c r="E1217"/>
  <c r="G1217"/>
  <c r="H1217"/>
  <c r="E1218"/>
  <c r="G1218"/>
  <c r="H1218"/>
  <c r="E1219"/>
  <c r="G1219"/>
  <c r="H1219"/>
  <c r="E1220"/>
  <c r="G1220"/>
  <c r="H1220"/>
  <c r="E1221"/>
  <c r="G1221"/>
  <c r="H1221"/>
  <c r="E1222"/>
  <c r="G1222"/>
  <c r="H1222"/>
  <c r="E1223"/>
  <c r="G1223"/>
  <c r="H1223"/>
  <c r="E1224"/>
  <c r="G1224"/>
  <c r="H1224"/>
  <c r="E1225"/>
  <c r="G1225"/>
  <c r="H1225"/>
  <c r="E1226"/>
  <c r="G1226"/>
  <c r="H1226"/>
  <c r="E1227"/>
  <c r="G1227"/>
  <c r="H1227"/>
  <c r="E1228"/>
  <c r="G1228"/>
  <c r="H1228"/>
  <c r="E1229"/>
  <c r="G1229"/>
  <c r="H1229"/>
  <c r="E1230"/>
  <c r="G1230"/>
  <c r="H1230"/>
  <c r="E1231"/>
  <c r="G1231"/>
  <c r="H1231"/>
  <c r="E1232"/>
  <c r="G1232"/>
  <c r="H1232"/>
  <c r="E1233"/>
  <c r="G1233"/>
  <c r="H1233"/>
  <c r="E1234"/>
  <c r="G1234"/>
  <c r="H1234"/>
  <c r="E1235"/>
  <c r="G1235"/>
  <c r="H1235"/>
  <c r="E1236"/>
  <c r="G1236"/>
  <c r="H1236"/>
  <c r="E1237"/>
  <c r="G1237"/>
  <c r="H1237"/>
  <c r="E1238"/>
  <c r="G1238"/>
  <c r="H1238"/>
  <c r="E1239"/>
  <c r="G1239"/>
  <c r="H1239"/>
  <c r="E1240"/>
  <c r="G1240"/>
  <c r="H1240"/>
  <c r="E1241"/>
  <c r="G1241"/>
  <c r="H1241"/>
  <c r="E1242"/>
  <c r="G1242"/>
  <c r="H1242"/>
  <c r="E1243"/>
  <c r="G1243"/>
  <c r="H1243"/>
  <c r="E1244"/>
  <c r="G1244"/>
  <c r="H1244"/>
  <c r="E1245"/>
  <c r="G1245"/>
  <c r="H1245"/>
  <c r="E1246"/>
  <c r="G1246"/>
  <c r="H1246"/>
  <c r="E1247"/>
  <c r="G1247"/>
  <c r="H1247"/>
  <c r="E1248"/>
  <c r="G1248"/>
  <c r="H1248"/>
  <c r="E1249"/>
  <c r="G1249"/>
  <c r="H1249"/>
  <c r="E1250"/>
  <c r="G1250"/>
  <c r="H1250"/>
  <c r="E1251"/>
  <c r="G1251"/>
  <c r="H1251"/>
  <c r="E1252"/>
  <c r="G1252"/>
  <c r="H1252"/>
  <c r="E1253"/>
  <c r="G1253"/>
  <c r="H1253"/>
  <c r="E1254"/>
  <c r="G1254"/>
  <c r="H1254"/>
  <c r="E1255"/>
  <c r="G1255"/>
  <c r="H1255"/>
  <c r="E1256"/>
  <c r="G1256"/>
  <c r="H1256"/>
  <c r="E1257"/>
  <c r="G1257"/>
  <c r="H1257"/>
  <c r="E1258"/>
  <c r="G1258"/>
  <c r="H1258"/>
  <c r="E1259"/>
  <c r="G1259"/>
  <c r="H1259"/>
  <c r="E1260"/>
  <c r="G1260"/>
  <c r="H1260"/>
  <c r="E1261"/>
  <c r="G1261"/>
  <c r="H1261"/>
  <c r="E1262"/>
  <c r="G1262"/>
  <c r="H1262"/>
  <c r="E1263"/>
  <c r="G1263"/>
  <c r="H1263"/>
  <c r="E1264"/>
  <c r="G1264"/>
  <c r="H1264"/>
  <c r="E1265"/>
  <c r="G1265"/>
  <c r="H1265"/>
  <c r="E1266"/>
  <c r="G1266"/>
  <c r="H1266"/>
  <c r="E1267"/>
  <c r="G1267"/>
  <c r="H1267"/>
  <c r="E1268"/>
  <c r="G1268"/>
  <c r="H1268"/>
  <c r="E1269"/>
  <c r="G1269"/>
  <c r="H1269"/>
  <c r="E1270"/>
  <c r="G1270"/>
  <c r="H1270"/>
  <c r="E1271"/>
  <c r="G1271"/>
  <c r="H1271"/>
  <c r="E1272"/>
  <c r="G1272"/>
  <c r="H1272"/>
  <c r="E1273"/>
  <c r="G1273"/>
  <c r="H1273"/>
  <c r="E1274"/>
  <c r="G1274"/>
  <c r="H1274"/>
  <c r="E1275"/>
  <c r="G1275"/>
  <c r="H1275"/>
  <c r="E1276"/>
  <c r="G1276"/>
  <c r="H1276"/>
  <c r="E1277"/>
  <c r="G1277"/>
  <c r="H1277"/>
  <c r="E1278"/>
  <c r="G1278"/>
  <c r="H1278"/>
  <c r="E1279"/>
  <c r="G1279"/>
  <c r="H1279"/>
  <c r="E1280"/>
  <c r="G1280"/>
  <c r="H1280"/>
  <c r="E1281"/>
  <c r="G1281"/>
  <c r="H1281"/>
  <c r="E1282"/>
  <c r="G1282"/>
  <c r="H1282"/>
  <c r="E1283"/>
  <c r="G1283"/>
  <c r="H1283"/>
  <c r="E1284"/>
  <c r="G1284"/>
  <c r="H1284"/>
  <c r="E1285"/>
  <c r="G1285"/>
  <c r="H1285"/>
  <c r="E1286"/>
  <c r="G1286"/>
  <c r="H1286"/>
  <c r="E1287"/>
  <c r="G1287"/>
  <c r="H1287"/>
  <c r="E1288"/>
  <c r="G1288"/>
  <c r="H1288"/>
  <c r="E1289"/>
  <c r="G1289"/>
  <c r="H1289"/>
  <c r="E1290"/>
  <c r="G1290"/>
  <c r="H1290"/>
  <c r="E1291"/>
  <c r="G1291"/>
  <c r="H1291"/>
  <c r="E1292"/>
  <c r="G1292"/>
  <c r="H1292"/>
  <c r="E1293"/>
  <c r="G1293"/>
  <c r="H1293"/>
  <c r="E1294"/>
  <c r="G1294"/>
  <c r="H1294"/>
  <c r="E1295"/>
  <c r="G1295"/>
  <c r="H1295"/>
  <c r="E1296"/>
  <c r="G1296"/>
  <c r="H1296"/>
  <c r="E1297"/>
  <c r="G1297"/>
  <c r="H1297"/>
  <c r="E1298"/>
  <c r="G1298"/>
  <c r="H1298"/>
  <c r="E1299"/>
  <c r="G1299"/>
  <c r="H1299"/>
  <c r="E1300"/>
  <c r="G1300"/>
  <c r="H1300"/>
  <c r="E1301"/>
  <c r="G1301"/>
  <c r="H1301"/>
  <c r="E1302"/>
  <c r="G1302"/>
  <c r="H1302"/>
  <c r="E1303"/>
  <c r="G1303"/>
  <c r="H1303"/>
  <c r="E1304"/>
  <c r="G1304"/>
  <c r="H1304"/>
  <c r="E1305"/>
  <c r="G1305"/>
  <c r="H1305"/>
  <c r="E1306"/>
  <c r="G1306"/>
  <c r="H1306"/>
  <c r="E1307"/>
  <c r="G1307"/>
  <c r="H1307"/>
  <c r="E1308"/>
  <c r="G1308"/>
  <c r="H1308"/>
  <c r="E1309"/>
  <c r="G1309"/>
  <c r="H1309"/>
  <c r="E1310"/>
  <c r="G1310"/>
  <c r="H1310"/>
  <c r="E1311"/>
  <c r="G1311"/>
  <c r="H1311"/>
  <c r="E1312"/>
  <c r="G1312"/>
  <c r="H1312"/>
  <c r="E1313"/>
  <c r="G1313"/>
  <c r="H1313"/>
  <c r="E1314"/>
  <c r="G1314"/>
  <c r="H1314"/>
  <c r="E1315"/>
  <c r="G1315"/>
  <c r="H1315"/>
  <c r="E1316"/>
  <c r="G1316"/>
  <c r="H1316"/>
  <c r="E1317"/>
  <c r="G1317"/>
  <c r="H1317"/>
  <c r="E1318"/>
  <c r="G1318"/>
  <c r="H1318"/>
  <c r="E1319"/>
  <c r="G1319"/>
  <c r="H1319"/>
  <c r="E1320"/>
  <c r="G1320"/>
  <c r="H1320"/>
  <c r="E1321"/>
  <c r="G1321"/>
  <c r="H1321"/>
  <c r="E1322"/>
  <c r="G1322"/>
  <c r="H1322"/>
  <c r="E1323"/>
  <c r="G1323"/>
  <c r="H1323"/>
  <c r="E1324"/>
  <c r="G1324"/>
  <c r="H1324"/>
  <c r="E1325"/>
  <c r="G1325"/>
  <c r="H1325"/>
  <c r="E1326"/>
  <c r="G1326"/>
  <c r="H1326"/>
  <c r="E1327"/>
  <c r="G1327"/>
  <c r="H1327"/>
  <c r="E1328"/>
  <c r="G1328"/>
  <c r="H1328"/>
  <c r="E1329"/>
  <c r="G1329"/>
  <c r="H1329"/>
  <c r="E1330"/>
  <c r="G1330"/>
  <c r="H1330"/>
  <c r="E1331"/>
  <c r="G1331"/>
  <c r="H1331"/>
  <c r="E1332"/>
  <c r="G1332"/>
  <c r="H1332"/>
  <c r="E1333"/>
  <c r="G1333"/>
  <c r="H1333"/>
  <c r="E1334"/>
  <c r="G1334"/>
  <c r="H1334"/>
  <c r="E1335"/>
  <c r="G1335"/>
  <c r="H1335"/>
  <c r="E1336"/>
  <c r="G1336"/>
  <c r="H1336"/>
  <c r="E1337"/>
  <c r="G1337"/>
  <c r="H1337"/>
  <c r="E1338"/>
  <c r="G1338"/>
  <c r="H1338"/>
  <c r="E1339"/>
  <c r="G1339"/>
  <c r="H1339"/>
  <c r="E1340"/>
  <c r="G1340"/>
  <c r="H1340"/>
  <c r="E1341"/>
  <c r="G1341"/>
  <c r="H1341"/>
  <c r="E1342"/>
  <c r="G1342"/>
  <c r="H1342"/>
  <c r="E1343"/>
  <c r="G1343"/>
  <c r="H1343"/>
  <c r="E1344"/>
  <c r="G1344"/>
  <c r="H1344"/>
  <c r="E1345"/>
  <c r="G1345"/>
  <c r="H1345"/>
  <c r="E1346"/>
  <c r="G1346"/>
  <c r="H1346"/>
  <c r="E1347"/>
  <c r="G1347"/>
  <c r="H1347"/>
  <c r="E1348"/>
  <c r="G1348"/>
  <c r="H1348"/>
  <c r="E1349"/>
  <c r="G1349"/>
  <c r="H1349"/>
  <c r="E1350"/>
  <c r="G1350"/>
  <c r="H1350"/>
  <c r="E1351"/>
  <c r="G1351"/>
  <c r="H1351"/>
  <c r="E1352"/>
  <c r="G1352"/>
  <c r="H1352"/>
  <c r="E1353"/>
  <c r="G1353"/>
  <c r="H1353"/>
  <c r="E1354"/>
  <c r="G1354"/>
  <c r="H1354"/>
  <c r="E1355"/>
  <c r="G1355"/>
  <c r="H1355"/>
  <c r="E1356"/>
  <c r="G1356"/>
  <c r="H1356"/>
  <c r="H1357"/>
  <c r="E1357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0"/>
  <c r="E14" i="8"/>
  <c r="C15"/>
  <c r="E15"/>
  <c r="C16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C11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H1694"/>
  <c r="F17" i="1"/>
  <c r="F18"/>
  <c r="F19"/>
  <c r="F20"/>
  <c r="B11" i="6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542"/>
  <c r="G542"/>
  <c r="H542"/>
  <c r="E543"/>
  <c r="G543"/>
  <c r="H543"/>
  <c r="E544"/>
  <c r="G544"/>
  <c r="H544"/>
  <c r="E545"/>
  <c r="G545"/>
  <c r="H545"/>
  <c r="E546"/>
  <c r="G546"/>
  <c r="H546"/>
  <c r="E547"/>
  <c r="G547"/>
  <c r="H547"/>
  <c r="E548"/>
  <c r="G548"/>
  <c r="H548"/>
  <c r="E549"/>
  <c r="G549"/>
  <c r="H549"/>
  <c r="E550"/>
  <c r="G550"/>
  <c r="H550"/>
  <c r="E551"/>
  <c r="G551"/>
  <c r="H551"/>
  <c r="E552"/>
  <c r="G552"/>
  <c r="H552"/>
  <c r="E553"/>
  <c r="G553"/>
  <c r="H553"/>
  <c r="E554"/>
  <c r="G554"/>
  <c r="H554"/>
  <c r="E555"/>
  <c r="G555"/>
  <c r="H555"/>
  <c r="E556"/>
  <c r="G556"/>
  <c r="H556"/>
  <c r="E557"/>
  <c r="G557"/>
  <c r="H557"/>
  <c r="E558"/>
  <c r="G558"/>
  <c r="H558"/>
  <c r="E559"/>
  <c r="G559"/>
  <c r="H559"/>
  <c r="E560"/>
  <c r="G560"/>
  <c r="H560"/>
  <c r="E561"/>
  <c r="G561"/>
  <c r="H561"/>
  <c r="E562"/>
  <c r="G562"/>
  <c r="H562"/>
  <c r="E563"/>
  <c r="G563"/>
  <c r="H563"/>
  <c r="E564"/>
  <c r="G564"/>
  <c r="H564"/>
  <c r="E565"/>
  <c r="G565"/>
  <c r="H565"/>
  <c r="E566"/>
  <c r="G566"/>
  <c r="H566"/>
  <c r="E567"/>
  <c r="G567"/>
  <c r="H567"/>
  <c r="E568"/>
  <c r="G568"/>
  <c r="H568"/>
  <c r="E569"/>
  <c r="G569"/>
  <c r="H569"/>
  <c r="E570"/>
  <c r="G570"/>
  <c r="H570"/>
  <c r="E571"/>
  <c r="G571"/>
  <c r="H571"/>
  <c r="E572"/>
  <c r="G572"/>
  <c r="H572"/>
  <c r="E573"/>
  <c r="G573"/>
  <c r="H573"/>
  <c r="E574"/>
  <c r="G574"/>
  <c r="H574"/>
  <c r="E575"/>
  <c r="G575"/>
  <c r="H575"/>
  <c r="E576"/>
  <c r="G576"/>
  <c r="H576"/>
  <c r="E577"/>
  <c r="G577"/>
  <c r="H577"/>
  <c r="E578"/>
  <c r="G578"/>
  <c r="H578"/>
  <c r="E579"/>
  <c r="G579"/>
  <c r="H579"/>
  <c r="E580"/>
  <c r="G580"/>
  <c r="H580"/>
  <c r="E581"/>
  <c r="G581"/>
  <c r="H581"/>
  <c r="E582"/>
  <c r="G582"/>
  <c r="H582"/>
  <c r="E583"/>
  <c r="G583"/>
  <c r="H583"/>
  <c r="E584"/>
  <c r="G584"/>
  <c r="H584"/>
  <c r="E585"/>
  <c r="G585"/>
  <c r="H585"/>
  <c r="E586"/>
  <c r="G586"/>
  <c r="H586"/>
  <c r="E587"/>
  <c r="G587"/>
  <c r="H587"/>
  <c r="E588"/>
  <c r="G588"/>
  <c r="H588"/>
  <c r="E589"/>
  <c r="G589"/>
  <c r="H589"/>
  <c r="E590"/>
  <c r="G590"/>
  <c r="H590"/>
  <c r="E591"/>
  <c r="G591"/>
  <c r="H591"/>
  <c r="E592"/>
  <c r="G592"/>
  <c r="H592"/>
  <c r="E593"/>
  <c r="G593"/>
  <c r="H593"/>
  <c r="E594"/>
  <c r="G594"/>
  <c r="H594"/>
  <c r="E595"/>
  <c r="G595"/>
  <c r="H595"/>
  <c r="E596"/>
  <c r="G596"/>
  <c r="H596"/>
  <c r="E597"/>
  <c r="G597"/>
  <c r="H597"/>
  <c r="E598"/>
  <c r="G598"/>
  <c r="H598"/>
  <c r="E599"/>
  <c r="G599"/>
  <c r="H599"/>
  <c r="E600"/>
  <c r="G600"/>
  <c r="H600"/>
  <c r="E601"/>
  <c r="G601"/>
  <c r="H601"/>
  <c r="E602"/>
  <c r="G602"/>
  <c r="H602"/>
  <c r="E603"/>
  <c r="G603"/>
  <c r="H603"/>
  <c r="E604"/>
  <c r="G604"/>
  <c r="H604"/>
  <c r="E605"/>
  <c r="G605"/>
  <c r="H605"/>
  <c r="E606"/>
  <c r="G606"/>
  <c r="H606"/>
  <c r="E607"/>
  <c r="G607"/>
  <c r="H607"/>
  <c r="E608"/>
  <c r="G608"/>
  <c r="H608"/>
  <c r="E609"/>
  <c r="G609"/>
  <c r="H609"/>
  <c r="E610"/>
  <c r="G610"/>
  <c r="H610"/>
  <c r="E611"/>
  <c r="G611"/>
  <c r="H611"/>
  <c r="E612"/>
  <c r="G612"/>
  <c r="H612"/>
  <c r="E613"/>
  <c r="G613"/>
  <c r="H613"/>
  <c r="E614"/>
  <c r="G614"/>
  <c r="H614"/>
  <c r="E615"/>
  <c r="G615"/>
  <c r="H615"/>
  <c r="E616"/>
  <c r="G616"/>
  <c r="H616"/>
  <c r="E617"/>
  <c r="G617"/>
  <c r="H617"/>
  <c r="E618"/>
  <c r="G618"/>
  <c r="H618"/>
  <c r="E619"/>
  <c r="G619"/>
  <c r="H619"/>
  <c r="E620"/>
  <c r="G620"/>
  <c r="H620"/>
  <c r="E621"/>
  <c r="G621"/>
  <c r="H621"/>
  <c r="E622"/>
  <c r="G622"/>
  <c r="H622"/>
  <c r="E623"/>
  <c r="G623"/>
  <c r="H623"/>
  <c r="E624"/>
  <c r="G624"/>
  <c r="H624"/>
  <c r="E625"/>
  <c r="G625"/>
  <c r="H625"/>
  <c r="E626"/>
  <c r="G626"/>
  <c r="H626"/>
  <c r="E627"/>
  <c r="G627"/>
  <c r="H627"/>
  <c r="E628"/>
  <c r="G628"/>
  <c r="H628"/>
  <c r="E629"/>
  <c r="G629"/>
  <c r="H629"/>
  <c r="E630"/>
  <c r="G630"/>
  <c r="H630"/>
  <c r="E631"/>
  <c r="G631"/>
  <c r="H631"/>
  <c r="E632"/>
  <c r="G632"/>
  <c r="H632"/>
  <c r="E633"/>
  <c r="G633"/>
  <c r="H633"/>
  <c r="E634"/>
  <c r="G634"/>
  <c r="H634"/>
  <c r="E635"/>
  <c r="G635"/>
  <c r="H635"/>
  <c r="E636"/>
  <c r="G636"/>
  <c r="H636"/>
  <c r="E637"/>
  <c r="G637"/>
  <c r="H637"/>
  <c r="E638"/>
  <c r="G638"/>
  <c r="H638"/>
  <c r="E639"/>
  <c r="G639"/>
  <c r="H639"/>
  <c r="E640"/>
  <c r="G640"/>
  <c r="H640"/>
  <c r="E641"/>
  <c r="G641"/>
  <c r="H641"/>
  <c r="E642"/>
  <c r="G642"/>
  <c r="H642"/>
  <c r="E643"/>
  <c r="G643"/>
  <c r="H643"/>
  <c r="E644"/>
  <c r="G644"/>
  <c r="H644"/>
  <c r="E645"/>
  <c r="G645"/>
  <c r="H645"/>
  <c r="E646"/>
  <c r="G646"/>
  <c r="H646"/>
  <c r="E647"/>
  <c r="G647"/>
  <c r="H647"/>
  <c r="E648"/>
  <c r="G648"/>
  <c r="H648"/>
  <c r="E649"/>
  <c r="G649"/>
  <c r="H649"/>
  <c r="E650"/>
  <c r="G650"/>
  <c r="H650"/>
  <c r="E651"/>
  <c r="G651"/>
  <c r="H651"/>
  <c r="E652"/>
  <c r="G652"/>
  <c r="H652"/>
  <c r="E653"/>
  <c r="G653"/>
  <c r="H653"/>
  <c r="E654"/>
  <c r="G654"/>
  <c r="H654"/>
  <c r="E655"/>
  <c r="G655"/>
  <c r="H655"/>
  <c r="E656"/>
  <c r="G656"/>
  <c r="H656"/>
  <c r="E657"/>
  <c r="G657"/>
  <c r="H657"/>
  <c r="E658"/>
  <c r="G658"/>
  <c r="H658"/>
  <c r="E659"/>
  <c r="G659"/>
  <c r="H659"/>
  <c r="E660"/>
  <c r="G660"/>
  <c r="H660"/>
  <c r="E661"/>
  <c r="G661"/>
  <c r="H661"/>
  <c r="E662"/>
  <c r="G662"/>
  <c r="H662"/>
  <c r="E663"/>
  <c r="G663"/>
  <c r="H663"/>
  <c r="E664"/>
  <c r="G664"/>
  <c r="H664"/>
  <c r="E665"/>
  <c r="G665"/>
  <c r="H665"/>
  <c r="E666"/>
  <c r="G666"/>
  <c r="H666"/>
  <c r="E667"/>
  <c r="G667"/>
  <c r="H667"/>
  <c r="E668"/>
  <c r="G668"/>
  <c r="H668"/>
  <c r="E669"/>
  <c r="G669"/>
  <c r="H669"/>
  <c r="E670"/>
  <c r="G670"/>
  <c r="H670"/>
  <c r="E671"/>
  <c r="G671"/>
  <c r="H671"/>
  <c r="E672"/>
  <c r="G672"/>
  <c r="H672"/>
  <c r="E673"/>
  <c r="G673"/>
  <c r="H673"/>
  <c r="E674"/>
  <c r="G674"/>
  <c r="H674"/>
  <c r="E675"/>
  <c r="G675"/>
  <c r="H675"/>
  <c r="E676"/>
  <c r="G676"/>
  <c r="H676"/>
  <c r="E677"/>
  <c r="G677"/>
  <c r="H677"/>
  <c r="E678"/>
  <c r="G678"/>
  <c r="H678"/>
  <c r="E679"/>
  <c r="G679"/>
  <c r="H679"/>
  <c r="E680"/>
  <c r="G680"/>
  <c r="H680"/>
  <c r="E681"/>
  <c r="G681"/>
  <c r="H681"/>
  <c r="E682"/>
  <c r="G682"/>
  <c r="H682"/>
  <c r="E683"/>
  <c r="G683"/>
  <c r="H683"/>
  <c r="E684"/>
  <c r="G684"/>
  <c r="H684"/>
  <c r="E685"/>
  <c r="G685"/>
  <c r="H685"/>
  <c r="E686"/>
  <c r="G686"/>
  <c r="H686"/>
  <c r="E687"/>
  <c r="G687"/>
  <c r="H687"/>
  <c r="E688"/>
  <c r="G688"/>
  <c r="H688"/>
  <c r="E689"/>
  <c r="G689"/>
  <c r="H689"/>
  <c r="E690"/>
  <c r="G690"/>
  <c r="H690"/>
  <c r="E691"/>
  <c r="G691"/>
  <c r="H691"/>
  <c r="E692"/>
  <c r="G692"/>
  <c r="H692"/>
  <c r="E693"/>
  <c r="G693"/>
  <c r="H693"/>
  <c r="E694"/>
  <c r="G694"/>
  <c r="H694"/>
  <c r="E695"/>
  <c r="G695"/>
  <c r="H695"/>
  <c r="E696"/>
  <c r="G696"/>
  <c r="H696"/>
  <c r="E697"/>
  <c r="G697"/>
  <c r="H697"/>
  <c r="E698"/>
  <c r="G698"/>
  <c r="H698"/>
  <c r="E699"/>
  <c r="G699"/>
  <c r="H699"/>
  <c r="E700"/>
  <c r="G700"/>
  <c r="H700"/>
  <c r="E701"/>
  <c r="G701"/>
  <c r="H701"/>
  <c r="E702"/>
  <c r="G702"/>
  <c r="H702"/>
  <c r="E703"/>
  <c r="G703"/>
  <c r="H703"/>
  <c r="E704"/>
  <c r="G704"/>
  <c r="H704"/>
  <c r="E705"/>
  <c r="G705"/>
  <c r="H705"/>
  <c r="E706"/>
  <c r="G706"/>
  <c r="H706"/>
  <c r="E707"/>
  <c r="G707"/>
  <c r="H707"/>
  <c r="E708"/>
  <c r="G708"/>
  <c r="H708"/>
  <c r="E709"/>
  <c r="G709"/>
  <c r="H709"/>
  <c r="E710"/>
  <c r="G710"/>
  <c r="H710"/>
  <c r="E711"/>
  <c r="G711"/>
  <c r="H711"/>
  <c r="E712"/>
  <c r="G712"/>
  <c r="H712"/>
  <c r="E713"/>
  <c r="G713"/>
  <c r="H713"/>
  <c r="E714"/>
  <c r="G714"/>
  <c r="H714"/>
  <c r="E715"/>
  <c r="G715"/>
  <c r="H715"/>
  <c r="E716"/>
  <c r="G716"/>
  <c r="H716"/>
  <c r="E717"/>
  <c r="G717"/>
  <c r="H717"/>
  <c r="E718"/>
  <c r="G718"/>
  <c r="H718"/>
  <c r="E719"/>
  <c r="G719"/>
  <c r="H719"/>
  <c r="E720"/>
  <c r="G720"/>
  <c r="H720"/>
  <c r="E721"/>
  <c r="G721"/>
  <c r="H721"/>
  <c r="E722"/>
  <c r="G722"/>
  <c r="H722"/>
  <c r="E723"/>
  <c r="G723"/>
  <c r="H723"/>
  <c r="E724"/>
  <c r="G724"/>
  <c r="H724"/>
  <c r="E725"/>
  <c r="G725"/>
  <c r="H725"/>
  <c r="E726"/>
  <c r="G726"/>
  <c r="H726"/>
  <c r="E727"/>
  <c r="G727"/>
  <c r="H727"/>
  <c r="E728"/>
  <c r="G728"/>
  <c r="H728"/>
  <c r="E729"/>
  <c r="G729"/>
  <c r="H729"/>
  <c r="E730"/>
  <c r="G730"/>
  <c r="H730"/>
  <c r="E731"/>
  <c r="G731"/>
  <c r="H731"/>
  <c r="E732"/>
  <c r="G732"/>
  <c r="H732"/>
  <c r="E733"/>
  <c r="G733"/>
  <c r="H733"/>
  <c r="E734"/>
  <c r="G734"/>
  <c r="H734"/>
  <c r="E735"/>
  <c r="G735"/>
  <c r="H735"/>
  <c r="E736"/>
  <c r="G736"/>
  <c r="H736"/>
  <c r="E737"/>
  <c r="G737"/>
  <c r="H737"/>
  <c r="E738"/>
  <c r="G738"/>
  <c r="H738"/>
  <c r="E739"/>
  <c r="G739"/>
  <c r="H739"/>
  <c r="E740"/>
  <c r="G740"/>
  <c r="H740"/>
  <c r="E741"/>
  <c r="G741"/>
  <c r="H741"/>
  <c r="E742"/>
  <c r="G742"/>
  <c r="H742"/>
  <c r="E743"/>
  <c r="G743"/>
  <c r="H743"/>
  <c r="E744"/>
  <c r="G744"/>
  <c r="H744"/>
  <c r="E745"/>
  <c r="G745"/>
  <c r="H745"/>
  <c r="E746"/>
  <c r="G746"/>
  <c r="H746"/>
  <c r="E747"/>
  <c r="G747"/>
  <c r="H747"/>
  <c r="E748"/>
  <c r="G748"/>
  <c r="H748"/>
  <c r="E749"/>
  <c r="G749"/>
  <c r="H749"/>
  <c r="E750"/>
  <c r="G750"/>
  <c r="H750"/>
  <c r="E751"/>
  <c r="G751"/>
  <c r="H751"/>
  <c r="E752"/>
  <c r="G752"/>
  <c r="H752"/>
  <c r="E753"/>
  <c r="G753"/>
  <c r="H753"/>
  <c r="E754"/>
  <c r="G754"/>
  <c r="H754"/>
  <c r="E755"/>
  <c r="G755"/>
  <c r="H755"/>
  <c r="E756"/>
  <c r="G756"/>
  <c r="H756"/>
  <c r="E757"/>
  <c r="G757"/>
  <c r="H757"/>
  <c r="E758"/>
  <c r="G758"/>
  <c r="H758"/>
  <c r="E759"/>
  <c r="G759"/>
  <c r="H759"/>
  <c r="E760"/>
  <c r="G760"/>
  <c r="H760"/>
  <c r="E761"/>
  <c r="G761"/>
  <c r="H761"/>
  <c r="E762"/>
  <c r="G762"/>
  <c r="H762"/>
  <c r="E763"/>
  <c r="G763"/>
  <c r="H763"/>
  <c r="E764"/>
  <c r="G764"/>
  <c r="H764"/>
  <c r="E765"/>
  <c r="G765"/>
  <c r="H765"/>
  <c r="E766"/>
  <c r="G766"/>
  <c r="H766"/>
  <c r="E767"/>
  <c r="G767"/>
  <c r="H767"/>
  <c r="E768"/>
  <c r="G768"/>
  <c r="H768"/>
  <c r="E769"/>
  <c r="G769"/>
  <c r="H769"/>
  <c r="E770"/>
  <c r="G770"/>
  <c r="H770"/>
  <c r="E771"/>
  <c r="G771"/>
  <c r="H771"/>
  <c r="E772"/>
  <c r="G772"/>
  <c r="H772"/>
  <c r="E773"/>
  <c r="G773"/>
  <c r="H773"/>
  <c r="E774"/>
  <c r="G774"/>
  <c r="H774"/>
  <c r="E775"/>
  <c r="G775"/>
  <c r="H775"/>
  <c r="E776"/>
  <c r="G776"/>
  <c r="H776"/>
  <c r="E777"/>
  <c r="G777"/>
  <c r="H777"/>
  <c r="E778"/>
  <c r="G778"/>
  <c r="H778"/>
  <c r="E779"/>
  <c r="G779"/>
  <c r="H779"/>
  <c r="E780"/>
  <c r="G780"/>
  <c r="H780"/>
  <c r="E781"/>
  <c r="G781"/>
  <c r="H781"/>
  <c r="E782"/>
  <c r="G782"/>
  <c r="H782"/>
  <c r="E783"/>
  <c r="G783"/>
  <c r="H783"/>
  <c r="E784"/>
  <c r="G784"/>
  <c r="H784"/>
  <c r="E785"/>
  <c r="G785"/>
  <c r="H785"/>
  <c r="E786"/>
  <c r="G786"/>
  <c r="H786"/>
  <c r="E787"/>
  <c r="G787"/>
  <c r="H787"/>
  <c r="E788"/>
  <c r="G788"/>
  <c r="H788"/>
  <c r="E789"/>
  <c r="G789"/>
  <c r="H789"/>
  <c r="E790"/>
  <c r="G790"/>
  <c r="H790"/>
  <c r="E791"/>
  <c r="G791"/>
  <c r="H791"/>
  <c r="E792"/>
  <c r="G792"/>
  <c r="H792"/>
  <c r="E793"/>
  <c r="G793"/>
  <c r="H793"/>
  <c r="E794"/>
  <c r="G794"/>
  <c r="H794"/>
  <c r="E795"/>
  <c r="G795"/>
  <c r="H795"/>
  <c r="E796"/>
  <c r="G796"/>
  <c r="H796"/>
  <c r="E797"/>
  <c r="G797"/>
  <c r="H797"/>
  <c r="E798"/>
  <c r="G798"/>
  <c r="H798"/>
  <c r="E799"/>
  <c r="G799"/>
  <c r="H799"/>
  <c r="E800"/>
  <c r="G800"/>
  <c r="H800"/>
  <c r="E801"/>
  <c r="G801"/>
  <c r="H801"/>
  <c r="E802"/>
  <c r="G802"/>
  <c r="H802"/>
  <c r="E803"/>
  <c r="G803"/>
  <c r="H803"/>
  <c r="E804"/>
  <c r="G804"/>
  <c r="H804"/>
  <c r="E805"/>
  <c r="G805"/>
  <c r="H805"/>
  <c r="E806"/>
  <c r="G806"/>
  <c r="H806"/>
  <c r="E807"/>
  <c r="G807"/>
  <c r="H807"/>
  <c r="E808"/>
  <c r="G808"/>
  <c r="H808"/>
  <c r="E809"/>
  <c r="G809"/>
  <c r="H809"/>
  <c r="E810"/>
  <c r="G810"/>
  <c r="H810"/>
  <c r="E811"/>
  <c r="G811"/>
  <c r="H811"/>
  <c r="E812"/>
  <c r="G812"/>
  <c r="H812"/>
  <c r="E813"/>
  <c r="G813"/>
  <c r="H813"/>
  <c r="E814"/>
  <c r="G814"/>
  <c r="H814"/>
  <c r="E815"/>
  <c r="G815"/>
  <c r="H815"/>
  <c r="E816"/>
  <c r="G816"/>
  <c r="H816"/>
  <c r="E817"/>
  <c r="G817"/>
  <c r="H817"/>
  <c r="E818"/>
  <c r="G818"/>
  <c r="H818"/>
  <c r="E819"/>
  <c r="G819"/>
  <c r="H819"/>
  <c r="E820"/>
  <c r="G820"/>
  <c r="H820"/>
  <c r="E821"/>
  <c r="G821"/>
  <c r="H821"/>
  <c r="E822"/>
  <c r="G822"/>
  <c r="H822"/>
  <c r="E823"/>
  <c r="G823"/>
  <c r="H823"/>
  <c r="E824"/>
  <c r="G824"/>
  <c r="H824"/>
  <c r="E825"/>
  <c r="G825"/>
  <c r="H825"/>
  <c r="E826"/>
  <c r="G826"/>
  <c r="H826"/>
  <c r="E827"/>
  <c r="G827"/>
  <c r="H827"/>
  <c r="E828"/>
  <c r="G828"/>
  <c r="H828"/>
  <c r="E829"/>
  <c r="G829"/>
  <c r="H829"/>
  <c r="E830"/>
  <c r="G830"/>
  <c r="H830"/>
  <c r="E831"/>
  <c r="G831"/>
  <c r="H831"/>
  <c r="E832"/>
  <c r="G832"/>
  <c r="H832"/>
  <c r="E833"/>
  <c r="G833"/>
  <c r="H833"/>
  <c r="E834"/>
  <c r="G834"/>
  <c r="H834"/>
  <c r="E835"/>
  <c r="G835"/>
  <c r="H835"/>
  <c r="E836"/>
  <c r="G836"/>
  <c r="H836"/>
  <c r="E837"/>
  <c r="G837"/>
  <c r="H837"/>
  <c r="E838"/>
  <c r="G838"/>
  <c r="H838"/>
  <c r="E839"/>
  <c r="G839"/>
  <c r="H839"/>
  <c r="E840"/>
  <c r="G840"/>
  <c r="H840"/>
  <c r="E841"/>
  <c r="G841"/>
  <c r="H841"/>
  <c r="E842"/>
  <c r="G842"/>
  <c r="H842"/>
  <c r="E843"/>
  <c r="G843"/>
  <c r="H843"/>
  <c r="E844"/>
  <c r="G844"/>
  <c r="H844"/>
  <c r="E845"/>
  <c r="G845"/>
  <c r="H845"/>
  <c r="E846"/>
  <c r="G846"/>
  <c r="H846"/>
  <c r="E847"/>
  <c r="G847"/>
  <c r="H847"/>
  <c r="E848"/>
  <c r="G848"/>
  <c r="H848"/>
  <c r="E849"/>
  <c r="G849"/>
  <c r="H849"/>
  <c r="E850"/>
  <c r="G850"/>
  <c r="H850"/>
  <c r="E851"/>
  <c r="G851"/>
  <c r="H851"/>
  <c r="E852"/>
  <c r="G852"/>
  <c r="H852"/>
  <c r="E853"/>
  <c r="G853"/>
  <c r="H853"/>
  <c r="E854"/>
  <c r="G854"/>
  <c r="H854"/>
  <c r="E855"/>
  <c r="G855"/>
  <c r="H855"/>
  <c r="E856"/>
  <c r="G856"/>
  <c r="H856"/>
  <c r="E857"/>
  <c r="G857"/>
  <c r="H857"/>
  <c r="E858"/>
  <c r="G858"/>
  <c r="H858"/>
  <c r="E859"/>
  <c r="G859"/>
  <c r="H859"/>
  <c r="E860"/>
  <c r="G860"/>
  <c r="H860"/>
  <c r="E861"/>
  <c r="G861"/>
  <c r="H861"/>
  <c r="E862"/>
  <c r="G862"/>
  <c r="H862"/>
  <c r="E863"/>
  <c r="G863"/>
  <c r="H863"/>
  <c r="E864"/>
  <c r="G864"/>
  <c r="H864"/>
  <c r="E865"/>
  <c r="G865"/>
  <c r="H865"/>
  <c r="E866"/>
  <c r="G866"/>
  <c r="H866"/>
  <c r="E867"/>
  <c r="G867"/>
  <c r="H867"/>
  <c r="E868"/>
  <c r="G868"/>
  <c r="H868"/>
  <c r="E869"/>
  <c r="G869"/>
  <c r="H869"/>
  <c r="E870"/>
  <c r="G870"/>
  <c r="H870"/>
  <c r="E871"/>
  <c r="G871"/>
  <c r="H871"/>
  <c r="E872"/>
  <c r="G872"/>
  <c r="H872"/>
  <c r="E873"/>
  <c r="G873"/>
  <c r="H873"/>
  <c r="E874"/>
  <c r="G874"/>
  <c r="H874"/>
  <c r="E875"/>
  <c r="G875"/>
  <c r="H875"/>
  <c r="E876"/>
  <c r="G876"/>
  <c r="H876"/>
  <c r="E877"/>
  <c r="G877"/>
  <c r="H877"/>
  <c r="E878"/>
  <c r="G878"/>
  <c r="H878"/>
  <c r="E879"/>
  <c r="G879"/>
  <c r="H879"/>
  <c r="E880"/>
  <c r="G880"/>
  <c r="H880"/>
  <c r="E881"/>
  <c r="G881"/>
  <c r="H881"/>
  <c r="E882"/>
  <c r="G882"/>
  <c r="H882"/>
  <c r="E883"/>
  <c r="G883"/>
  <c r="H883"/>
  <c r="E884"/>
  <c r="G884"/>
  <c r="H884"/>
  <c r="E885"/>
  <c r="G885"/>
  <c r="H885"/>
  <c r="E886"/>
  <c r="G886"/>
  <c r="H886"/>
  <c r="E887"/>
  <c r="G887"/>
  <c r="H887"/>
  <c r="E888"/>
  <c r="G888"/>
  <c r="H888"/>
  <c r="E889"/>
  <c r="G889"/>
  <c r="H889"/>
  <c r="E890"/>
  <c r="G890"/>
  <c r="H890"/>
  <c r="E891"/>
  <c r="G891"/>
  <c r="H891"/>
  <c r="E892"/>
  <c r="G892"/>
  <c r="H892"/>
  <c r="E893"/>
  <c r="G893"/>
  <c r="H893"/>
  <c r="E894"/>
  <c r="G894"/>
  <c r="H894"/>
  <c r="E895"/>
  <c r="G895"/>
  <c r="H895"/>
  <c r="E896"/>
  <c r="G896"/>
  <c r="H896"/>
  <c r="E897"/>
  <c r="G897"/>
  <c r="H897"/>
  <c r="E898"/>
  <c r="G898"/>
  <c r="H898"/>
  <c r="E899"/>
  <c r="G899"/>
  <c r="H899"/>
  <c r="E900"/>
  <c r="G900"/>
  <c r="H900"/>
  <c r="E901"/>
  <c r="G901"/>
  <c r="H901"/>
  <c r="E902"/>
  <c r="G902"/>
  <c r="H902"/>
  <c r="E903"/>
  <c r="G903"/>
  <c r="H903"/>
  <c r="E904"/>
  <c r="G904"/>
  <c r="H904"/>
  <c r="E905"/>
  <c r="G905"/>
  <c r="H905"/>
  <c r="E906"/>
  <c r="G906"/>
  <c r="H906"/>
  <c r="E907"/>
  <c r="G907"/>
  <c r="H907"/>
  <c r="E908"/>
  <c r="G908"/>
  <c r="H908"/>
  <c r="E909"/>
  <c r="G909"/>
  <c r="H909"/>
  <c r="E910"/>
  <c r="G910"/>
  <c r="H910"/>
  <c r="E911"/>
  <c r="G911"/>
  <c r="H911"/>
  <c r="E912"/>
  <c r="G912"/>
  <c r="H912"/>
  <c r="E913"/>
  <c r="G913"/>
  <c r="H913"/>
  <c r="E914"/>
  <c r="G914"/>
  <c r="H914"/>
  <c r="E915"/>
  <c r="G915"/>
  <c r="H915"/>
  <c r="E916"/>
  <c r="G916"/>
  <c r="H916"/>
  <c r="E917"/>
  <c r="G917"/>
  <c r="H917"/>
  <c r="E918"/>
  <c r="G918"/>
  <c r="H918"/>
  <c r="E9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26"/>
  <c r="G926"/>
  <c r="H926"/>
  <c r="E927"/>
  <c r="G927"/>
  <c r="H927"/>
  <c r="E928"/>
  <c r="G928"/>
  <c r="H928"/>
  <c r="E929"/>
  <c r="G929"/>
  <c r="H929"/>
  <c r="E930"/>
  <c r="G930"/>
  <c r="H930"/>
  <c r="E931"/>
  <c r="G931"/>
  <c r="H931"/>
  <c r="E932"/>
  <c r="G932"/>
  <c r="H932"/>
  <c r="E933"/>
  <c r="G933"/>
  <c r="H933"/>
  <c r="E934"/>
  <c r="G934"/>
  <c r="H934"/>
  <c r="E935"/>
  <c r="G935"/>
  <c r="H935"/>
  <c r="E936"/>
  <c r="G936"/>
  <c r="H936"/>
  <c r="E937"/>
  <c r="G937"/>
  <c r="H937"/>
  <c r="E938"/>
  <c r="G938"/>
  <c r="H938"/>
  <c r="E939"/>
  <c r="G939"/>
  <c r="H939"/>
  <c r="E940"/>
  <c r="G940"/>
  <c r="H940"/>
  <c r="E941"/>
  <c r="G941"/>
  <c r="H941"/>
  <c r="E942"/>
  <c r="G942"/>
  <c r="H942"/>
  <c r="E943"/>
  <c r="G943"/>
  <c r="H943"/>
  <c r="E944"/>
  <c r="G944"/>
  <c r="H944"/>
  <c r="E945"/>
  <c r="G945"/>
  <c r="H945"/>
  <c r="E946"/>
  <c r="G946"/>
  <c r="H946"/>
  <c r="E947"/>
  <c r="G947"/>
  <c r="H947"/>
  <c r="E948"/>
  <c r="G948"/>
  <c r="H948"/>
  <c r="E949"/>
  <c r="G949"/>
  <c r="H949"/>
  <c r="E950"/>
  <c r="G950"/>
  <c r="H950"/>
  <c r="E951"/>
  <c r="G951"/>
  <c r="H951"/>
  <c r="E952"/>
  <c r="G952"/>
  <c r="H952"/>
  <c r="E953"/>
  <c r="G953"/>
  <c r="H953"/>
  <c r="E954"/>
  <c r="G954"/>
  <c r="H954"/>
  <c r="E955"/>
  <c r="G955"/>
  <c r="H955"/>
  <c r="E956"/>
  <c r="G956"/>
  <c r="H956"/>
  <c r="E957"/>
  <c r="G957"/>
  <c r="H957"/>
  <c r="E958"/>
  <c r="G958"/>
  <c r="H958"/>
  <c r="E959"/>
  <c r="G959"/>
  <c r="H959"/>
  <c r="E960"/>
  <c r="G960"/>
  <c r="H960"/>
  <c r="E961"/>
  <c r="G961"/>
  <c r="H961"/>
  <c r="E962"/>
  <c r="G962"/>
  <c r="H962"/>
  <c r="E963"/>
  <c r="G963"/>
  <c r="H963"/>
  <c r="E964"/>
  <c r="G964"/>
  <c r="H964"/>
  <c r="E965"/>
  <c r="G965"/>
  <c r="H965"/>
  <c r="E966"/>
  <c r="G966"/>
  <c r="H966"/>
  <c r="E967"/>
  <c r="G967"/>
  <c r="H967"/>
  <c r="E968"/>
  <c r="G968"/>
  <c r="H968"/>
  <c r="E969"/>
  <c r="G969"/>
  <c r="H969"/>
  <c r="E970"/>
  <c r="G970"/>
  <c r="H970"/>
  <c r="E971"/>
  <c r="G971"/>
  <c r="H971"/>
  <c r="E972"/>
  <c r="G972"/>
  <c r="H972"/>
  <c r="E973"/>
  <c r="G973"/>
  <c r="H973"/>
  <c r="E974"/>
  <c r="G974"/>
  <c r="H974"/>
  <c r="E975"/>
  <c r="G975"/>
  <c r="H975"/>
  <c r="E976"/>
  <c r="G976"/>
  <c r="H976"/>
  <c r="E977"/>
  <c r="G977"/>
  <c r="H977"/>
  <c r="E978"/>
  <c r="G978"/>
  <c r="H978"/>
  <c r="E979"/>
  <c r="G979"/>
  <c r="H979"/>
  <c r="E980"/>
  <c r="G980"/>
  <c r="H980"/>
  <c r="E981"/>
  <c r="G981"/>
  <c r="H981"/>
  <c r="E982"/>
  <c r="G982"/>
  <c r="H982"/>
  <c r="E983"/>
  <c r="G983"/>
  <c r="H983"/>
  <c r="E984"/>
  <c r="G984"/>
  <c r="H984"/>
  <c r="E985"/>
  <c r="G985"/>
  <c r="H985"/>
  <c r="E986"/>
  <c r="G986"/>
  <c r="H986"/>
  <c r="E987"/>
  <c r="G987"/>
  <c r="H987"/>
  <c r="E988"/>
  <c r="G988"/>
  <c r="H988"/>
  <c r="E989"/>
  <c r="G989"/>
  <c r="H989"/>
  <c r="E990"/>
  <c r="G990"/>
  <c r="H990"/>
  <c r="E991"/>
  <c r="G991"/>
  <c r="H991"/>
  <c r="E992"/>
  <c r="G992"/>
  <c r="H992"/>
  <c r="E993"/>
  <c r="G993"/>
  <c r="H993"/>
  <c r="E994"/>
  <c r="G994"/>
  <c r="H994"/>
  <c r="E995"/>
  <c r="G995"/>
  <c r="H995"/>
  <c r="E996"/>
  <c r="G996"/>
  <c r="H996"/>
  <c r="E997"/>
  <c r="G997"/>
  <c r="H997"/>
  <c r="E998"/>
  <c r="G998"/>
  <c r="H998"/>
  <c r="E999"/>
  <c r="G999"/>
  <c r="H999"/>
  <c r="E1000"/>
  <c r="G1000"/>
  <c r="H1000"/>
  <c r="E1001"/>
  <c r="G1001"/>
  <c r="H1001"/>
  <c r="E1002"/>
  <c r="G1002"/>
  <c r="H1002"/>
  <c r="E1003"/>
  <c r="G1003"/>
  <c r="H1003"/>
  <c r="E1004"/>
  <c r="G1004"/>
  <c r="H1004"/>
  <c r="E1005"/>
  <c r="G1005"/>
  <c r="H1005"/>
  <c r="E1006"/>
  <c r="G1006"/>
  <c r="H1006"/>
  <c r="E1007"/>
  <c r="G1007"/>
  <c r="H1007"/>
  <c r="E1008"/>
  <c r="G1008"/>
  <c r="H1008"/>
  <c r="E1009"/>
  <c r="G1009"/>
  <c r="H1009"/>
  <c r="E1010"/>
  <c r="G1010"/>
  <c r="H1010"/>
  <c r="E1011"/>
  <c r="G1011"/>
  <c r="H1011"/>
  <c r="E1012"/>
  <c r="G1012"/>
  <c r="H1012"/>
  <c r="E1013"/>
  <c r="G1013"/>
  <c r="H1013"/>
  <c r="E1014"/>
  <c r="G1014"/>
  <c r="H1014"/>
  <c r="E1015"/>
  <c r="G1015"/>
  <c r="H1015"/>
  <c r="E1016"/>
  <c r="G1016"/>
  <c r="H1016"/>
  <c r="E1017"/>
  <c r="G1017"/>
  <c r="H1017"/>
  <c r="E1018"/>
  <c r="G1018"/>
  <c r="H1018"/>
  <c r="E1019"/>
  <c r="G1019"/>
  <c r="H1019"/>
  <c r="E1020"/>
  <c r="G1020"/>
  <c r="H1020"/>
  <c r="E1021"/>
  <c r="G1021"/>
  <c r="H1021"/>
  <c r="E1022"/>
  <c r="G1022"/>
  <c r="H1022"/>
  <c r="E1023"/>
  <c r="G1023"/>
  <c r="H1023"/>
  <c r="E1024"/>
  <c r="G1024"/>
  <c r="H1024"/>
  <c r="E1025"/>
  <c r="G1025"/>
  <c r="H1025"/>
  <c r="E1026"/>
  <c r="G1026"/>
  <c r="H1026"/>
  <c r="E1027"/>
  <c r="G1027"/>
  <c r="H1027"/>
  <c r="E1028"/>
  <c r="G1028"/>
  <c r="H1028"/>
  <c r="E1029"/>
  <c r="G1029"/>
  <c r="H1029"/>
  <c r="E1030"/>
  <c r="G1030"/>
  <c r="H1030"/>
  <c r="E1031"/>
  <c r="G1031"/>
  <c r="H1031"/>
  <c r="E1032"/>
  <c r="G1032"/>
  <c r="H1032"/>
  <c r="E1033"/>
  <c r="G1033"/>
  <c r="H1033"/>
  <c r="E1034"/>
  <c r="G1034"/>
  <c r="H1034"/>
  <c r="E1035"/>
  <c r="G1035"/>
  <c r="H1035"/>
  <c r="E1036"/>
  <c r="G1036"/>
  <c r="H1036"/>
  <c r="E1037"/>
  <c r="G1037"/>
  <c r="H1037"/>
  <c r="E1038"/>
  <c r="G1038"/>
  <c r="H1038"/>
  <c r="E1039"/>
  <c r="G1039"/>
  <c r="H1039"/>
  <c r="E1040"/>
  <c r="G1040"/>
  <c r="H1040"/>
  <c r="E1041"/>
  <c r="G1041"/>
  <c r="H1041"/>
  <c r="E1042"/>
  <c r="G1042"/>
  <c r="H1042"/>
  <c r="E1043"/>
  <c r="G1043"/>
  <c r="H1043"/>
  <c r="E1044"/>
  <c r="G1044"/>
  <c r="H1044"/>
  <c r="E1045"/>
  <c r="G1045"/>
  <c r="H1045"/>
  <c r="E1046"/>
  <c r="G1046"/>
  <c r="H1046"/>
  <c r="E1047"/>
  <c r="G1047"/>
  <c r="H1047"/>
  <c r="E1048"/>
  <c r="G1048"/>
  <c r="H1048"/>
  <c r="E1049"/>
  <c r="G1049"/>
  <c r="H1049"/>
  <c r="E1050"/>
  <c r="G1050"/>
  <c r="H1050"/>
  <c r="E1051"/>
  <c r="G1051"/>
  <c r="H1051"/>
  <c r="E1052"/>
  <c r="G1052"/>
  <c r="H1052"/>
  <c r="E1053"/>
  <c r="G1053"/>
  <c r="H1053"/>
  <c r="E1054"/>
  <c r="G1054"/>
  <c r="H1054"/>
  <c r="E1055"/>
  <c r="G1055"/>
  <c r="H1055"/>
  <c r="E1056"/>
  <c r="G1056"/>
  <c r="H1056"/>
  <c r="E1057"/>
  <c r="G1057"/>
  <c r="H1057"/>
  <c r="E1058"/>
  <c r="G1058"/>
  <c r="H1058"/>
  <c r="E1059"/>
  <c r="G1059"/>
  <c r="H1059"/>
  <c r="E1060"/>
  <c r="G1060"/>
  <c r="H1060"/>
  <c r="E1061"/>
  <c r="G1061"/>
  <c r="H1061"/>
  <c r="E1062"/>
  <c r="G1062"/>
  <c r="H1062"/>
  <c r="E1063"/>
  <c r="G1063"/>
  <c r="H1063"/>
  <c r="E1064"/>
  <c r="G1064"/>
  <c r="H1064"/>
  <c r="E1065"/>
  <c r="G1065"/>
  <c r="H1065"/>
  <c r="E1066"/>
  <c r="G1066"/>
  <c r="H1066"/>
  <c r="E1067"/>
  <c r="G1067"/>
  <c r="H1067"/>
  <c r="E1068"/>
  <c r="G1068"/>
  <c r="H1068"/>
  <c r="E1069"/>
  <c r="G1069"/>
  <c r="H1069"/>
  <c r="E1070"/>
  <c r="G1070"/>
  <c r="H1070"/>
  <c r="E1071"/>
  <c r="G1071"/>
  <c r="H1071"/>
  <c r="E1072"/>
  <c r="G1072"/>
  <c r="H1072"/>
  <c r="E1073"/>
  <c r="G1073"/>
  <c r="H1073"/>
  <c r="E1074"/>
  <c r="G1074"/>
  <c r="H1074"/>
  <c r="E1075"/>
  <c r="G1075"/>
  <c r="H1075"/>
  <c r="E1076"/>
  <c r="G1076"/>
  <c r="H1076"/>
  <c r="E1077"/>
  <c r="G1077"/>
  <c r="H1077"/>
  <c r="E1078"/>
  <c r="G1078"/>
  <c r="H1078"/>
  <c r="E1079"/>
  <c r="G1079"/>
  <c r="H1079"/>
  <c r="E1080"/>
  <c r="G1080"/>
  <c r="H1080"/>
  <c r="E1081"/>
  <c r="G1081"/>
  <c r="H1081"/>
  <c r="E1082"/>
  <c r="G1082"/>
  <c r="H1082"/>
  <c r="E1083"/>
  <c r="G1083"/>
  <c r="H1083"/>
  <c r="E1084"/>
  <c r="G1084"/>
  <c r="H1084"/>
  <c r="E1085"/>
  <c r="G1085"/>
  <c r="H1085"/>
  <c r="E1086"/>
  <c r="G1086"/>
  <c r="H1086"/>
  <c r="E1087"/>
  <c r="G1087"/>
  <c r="H1087"/>
  <c r="E1088"/>
  <c r="G1088"/>
  <c r="H1088"/>
  <c r="E1089"/>
  <c r="G1089"/>
  <c r="H1089"/>
  <c r="E1090"/>
  <c r="G1090"/>
  <c r="H1090"/>
  <c r="E1091"/>
  <c r="G1091"/>
  <c r="H1091"/>
  <c r="E1092"/>
  <c r="G1092"/>
  <c r="H1092"/>
  <c r="E1093"/>
  <c r="G1093"/>
  <c r="H1093"/>
  <c r="E1094"/>
  <c r="G1094"/>
  <c r="H1094"/>
  <c r="E1095"/>
  <c r="G1095"/>
  <c r="H1095"/>
  <c r="E1096"/>
  <c r="G1096"/>
  <c r="H1096"/>
  <c r="E1097"/>
  <c r="G1097"/>
  <c r="H1097"/>
  <c r="E1098"/>
  <c r="G1098"/>
  <c r="H1098"/>
  <c r="E1099"/>
  <c r="G1099"/>
  <c r="H1099"/>
  <c r="E1100"/>
  <c r="G1100"/>
  <c r="H1100"/>
  <c r="E1101"/>
  <c r="G1101"/>
  <c r="H1101"/>
  <c r="E1102"/>
  <c r="G1102"/>
  <c r="H1102"/>
  <c r="E1103"/>
  <c r="G1103"/>
  <c r="H1103"/>
  <c r="E1104"/>
  <c r="G1104"/>
  <c r="H1104"/>
  <c r="E1105"/>
  <c r="G1105"/>
  <c r="H1105"/>
  <c r="E1106"/>
  <c r="G1106"/>
  <c r="H1106"/>
  <c r="E1107"/>
  <c r="G1107"/>
  <c r="H1107"/>
  <c r="E1108"/>
  <c r="G1108"/>
  <c r="H1108"/>
  <c r="E1109"/>
  <c r="G1109"/>
  <c r="H1109"/>
  <c r="E1110"/>
  <c r="G1110"/>
  <c r="H1110"/>
  <c r="E1111"/>
  <c r="G1111"/>
  <c r="H1111"/>
  <c r="E1112"/>
  <c r="G1112"/>
  <c r="H1112"/>
  <c r="E1113"/>
  <c r="G1113"/>
  <c r="H1113"/>
  <c r="E1114"/>
  <c r="G1114"/>
  <c r="H1114"/>
  <c r="E1115"/>
  <c r="G1115"/>
  <c r="H1115"/>
  <c r="E1116"/>
  <c r="G1116"/>
  <c r="H1116"/>
  <c r="E1117"/>
  <c r="G1117"/>
  <c r="H1117"/>
  <c r="E1118"/>
  <c r="G1118"/>
  <c r="H1118"/>
  <c r="E1119"/>
  <c r="G1119"/>
  <c r="H1119"/>
  <c r="E1120"/>
  <c r="G1120"/>
  <c r="H1120"/>
  <c r="E1121"/>
  <c r="G1121"/>
  <c r="H1121"/>
  <c r="E1122"/>
  <c r="G1122"/>
  <c r="H1122"/>
  <c r="E1123"/>
  <c r="G1123"/>
  <c r="H1123"/>
  <c r="E1124"/>
  <c r="G1124"/>
  <c r="H1124"/>
  <c r="E1125"/>
  <c r="G1125"/>
  <c r="H1125"/>
  <c r="E1126"/>
  <c r="G1126"/>
  <c r="H1126"/>
  <c r="E1127"/>
  <c r="G1127"/>
  <c r="H1127"/>
  <c r="E1128"/>
  <c r="G1128"/>
  <c r="H1128"/>
  <c r="E1129"/>
  <c r="G1129"/>
  <c r="H1129"/>
  <c r="E1130"/>
  <c r="G1130"/>
  <c r="H1130"/>
  <c r="E1131"/>
  <c r="G1131"/>
  <c r="H1131"/>
  <c r="E1132"/>
  <c r="G1132"/>
  <c r="H1132"/>
  <c r="E1133"/>
  <c r="G1133"/>
  <c r="H1133"/>
  <c r="E1134"/>
  <c r="G1134"/>
  <c r="H1134"/>
  <c r="E1135"/>
  <c r="G1135"/>
  <c r="H1135"/>
  <c r="E1136"/>
  <c r="G1136"/>
  <c r="H1136"/>
  <c r="E1137"/>
  <c r="G1137"/>
  <c r="H1137"/>
  <c r="E1138"/>
  <c r="G1138"/>
  <c r="H1138"/>
  <c r="E1139"/>
  <c r="G1139"/>
  <c r="H1139"/>
  <c r="E1140"/>
  <c r="G1140"/>
  <c r="H1140"/>
  <c r="E1141"/>
  <c r="G1141"/>
  <c r="H1141"/>
  <c r="E1142"/>
  <c r="G1142"/>
  <c r="H1142"/>
  <c r="E1143"/>
  <c r="G1143"/>
  <c r="H1143"/>
  <c r="E1144"/>
  <c r="G1144"/>
  <c r="H1144"/>
  <c r="E1145"/>
  <c r="G1145"/>
  <c r="H1145"/>
  <c r="E1146"/>
  <c r="G1146"/>
  <c r="H1146"/>
  <c r="E1147"/>
  <c r="G1147"/>
  <c r="H1147"/>
  <c r="E1148"/>
  <c r="G1148"/>
  <c r="H1148"/>
  <c r="E1149"/>
  <c r="G1149"/>
  <c r="H1149"/>
  <c r="E1150"/>
  <c r="G1150"/>
  <c r="H1150"/>
  <c r="E1151"/>
  <c r="G1151"/>
  <c r="H1151"/>
  <c r="E1152"/>
  <c r="G1152"/>
  <c r="H1152"/>
  <c r="E1153"/>
  <c r="G1153"/>
  <c r="H1153"/>
  <c r="E1154"/>
  <c r="G1154"/>
  <c r="H1154"/>
  <c r="E1155"/>
  <c r="G1155"/>
  <c r="H1155"/>
  <c r="E1156"/>
  <c r="G1156"/>
  <c r="H1156"/>
  <c r="E1157"/>
  <c r="G1157"/>
  <c r="H1157"/>
  <c r="E1158"/>
  <c r="G1158"/>
  <c r="H1158"/>
  <c r="E1159"/>
  <c r="G1159"/>
  <c r="H1159"/>
  <c r="E1160"/>
  <c r="G1160"/>
  <c r="H1160"/>
  <c r="E1161"/>
  <c r="G1161"/>
  <c r="H1161"/>
  <c r="E1162"/>
  <c r="G1162"/>
  <c r="H1162"/>
  <c r="E1163"/>
  <c r="G1163"/>
  <c r="H1163"/>
  <c r="E1164"/>
  <c r="G1164"/>
  <c r="H1164"/>
  <c r="E1165"/>
  <c r="G1165"/>
  <c r="H1165"/>
  <c r="E1166"/>
  <c r="G1166"/>
  <c r="H1166"/>
  <c r="E1167"/>
  <c r="G1167"/>
  <c r="H1167"/>
  <c r="E1168"/>
  <c r="G1168"/>
  <c r="H1168"/>
  <c r="E1169"/>
  <c r="G1169"/>
  <c r="H1169"/>
  <c r="E1170"/>
  <c r="G1170"/>
  <c r="H1170"/>
  <c r="E1171"/>
  <c r="G1171"/>
  <c r="H1171"/>
  <c r="E1172"/>
  <c r="G1172"/>
  <c r="H1172"/>
  <c r="E1173"/>
  <c r="G1173"/>
  <c r="H1173"/>
  <c r="E1174"/>
  <c r="G1174"/>
  <c r="H1174"/>
  <c r="E1175"/>
  <c r="G1175"/>
  <c r="H1175"/>
  <c r="E1176"/>
  <c r="G1176"/>
  <c r="H1176"/>
  <c r="E1177"/>
  <c r="G1177"/>
  <c r="H1177"/>
  <c r="E1178"/>
  <c r="G1178"/>
  <c r="H1178"/>
  <c r="E1179"/>
  <c r="G1179"/>
  <c r="H1179"/>
  <c r="E1180"/>
  <c r="G1180"/>
  <c r="H1180"/>
  <c r="E1181"/>
  <c r="G1181"/>
  <c r="H1181"/>
  <c r="E1182"/>
  <c r="G1182"/>
  <c r="H1182"/>
  <c r="E1183"/>
  <c r="G1183"/>
  <c r="H1183"/>
  <c r="E1184"/>
  <c r="G1184"/>
  <c r="H1184"/>
  <c r="E1185"/>
  <c r="G1185"/>
  <c r="H1185"/>
  <c r="E1186"/>
  <c r="G1186"/>
  <c r="H1186"/>
  <c r="E1187"/>
  <c r="G1187"/>
  <c r="H1187"/>
  <c r="E1188"/>
  <c r="G1188"/>
  <c r="H1188"/>
  <c r="E1189"/>
  <c r="G1189"/>
  <c r="H1189"/>
  <c r="E1190"/>
  <c r="G1190"/>
  <c r="H1190"/>
  <c r="E1191"/>
  <c r="G1191"/>
  <c r="H1191"/>
  <c r="E1192"/>
  <c r="G1192"/>
  <c r="H1192"/>
  <c r="E1193"/>
  <c r="G1193"/>
  <c r="H1193"/>
  <c r="E1194"/>
  <c r="G1194"/>
  <c r="H1194"/>
  <c r="E1195"/>
  <c r="G1195"/>
  <c r="H1195"/>
  <c r="E1196"/>
  <c r="G1196"/>
  <c r="H1196"/>
  <c r="E1197"/>
  <c r="G1197"/>
  <c r="H1197"/>
  <c r="E1198"/>
  <c r="G1198"/>
  <c r="H1198"/>
  <c r="E1199"/>
  <c r="G1199"/>
  <c r="H1199"/>
  <c r="E1200"/>
  <c r="G1200"/>
  <c r="H1200"/>
  <c r="E1201"/>
  <c r="G1201"/>
  <c r="H1201"/>
  <c r="E1202"/>
  <c r="G1202"/>
  <c r="H1202"/>
  <c r="E1203"/>
  <c r="G1203"/>
  <c r="H1203"/>
  <c r="E1204"/>
  <c r="G1204"/>
  <c r="H1204"/>
  <c r="E1205"/>
  <c r="G1205"/>
  <c r="H1205"/>
  <c r="E1206"/>
  <c r="G1206"/>
  <c r="H1206"/>
  <c r="E1207"/>
  <c r="G1207"/>
  <c r="H1207"/>
  <c r="E1208"/>
  <c r="G1208"/>
  <c r="H1208"/>
  <c r="E1209"/>
  <c r="G1209"/>
  <c r="H1209"/>
  <c r="E1210"/>
  <c r="G1210"/>
  <c r="H1210"/>
  <c r="E1211"/>
  <c r="G1211"/>
  <c r="H1211"/>
  <c r="E1212"/>
  <c r="G1212"/>
  <c r="H1212"/>
  <c r="E1213"/>
  <c r="G1213"/>
  <c r="H1213"/>
  <c r="E1214"/>
  <c r="G1214"/>
  <c r="H1214"/>
  <c r="E1215"/>
  <c r="G1215"/>
  <c r="H1215"/>
  <c r="E1216"/>
  <c r="G1216"/>
  <c r="H1216"/>
  <c r="E1217"/>
  <c r="G1217"/>
  <c r="H1217"/>
  <c r="E1218"/>
  <c r="G1218"/>
  <c r="H1218"/>
  <c r="E1219"/>
  <c r="G1219"/>
  <c r="H1219"/>
  <c r="E1220"/>
  <c r="G1220"/>
  <c r="H1220"/>
  <c r="E1221"/>
  <c r="G1221"/>
  <c r="H1221"/>
  <c r="E1222"/>
  <c r="G1222"/>
  <c r="H1222"/>
  <c r="E1223"/>
  <c r="G1223"/>
  <c r="H1223"/>
  <c r="E1224"/>
  <c r="G1224"/>
  <c r="H1224"/>
  <c r="E1225"/>
  <c r="G1225"/>
  <c r="H1225"/>
  <c r="E1226"/>
  <c r="G1226"/>
  <c r="H1226"/>
  <c r="E1227"/>
  <c r="G1227"/>
  <c r="H1227"/>
  <c r="E1228"/>
  <c r="G1228"/>
  <c r="H1228"/>
  <c r="E1229"/>
  <c r="G1229"/>
  <c r="H1229"/>
  <c r="E1230"/>
  <c r="G1230"/>
  <c r="H1230"/>
  <c r="E1231"/>
  <c r="G1231"/>
  <c r="H1231"/>
  <c r="E1232"/>
  <c r="G1232"/>
  <c r="H1232"/>
  <c r="E1233"/>
  <c r="G1233"/>
  <c r="H1233"/>
  <c r="E1234"/>
  <c r="G1234"/>
  <c r="H1234"/>
  <c r="E1235"/>
  <c r="G1235"/>
  <c r="H1235"/>
  <c r="E1236"/>
  <c r="G1236"/>
  <c r="H1236"/>
  <c r="E1237"/>
  <c r="G1237"/>
  <c r="H1237"/>
  <c r="E1238"/>
  <c r="G1238"/>
  <c r="H1238"/>
  <c r="E1239"/>
  <c r="G1239"/>
  <c r="H1239"/>
  <c r="E1240"/>
  <c r="G1240"/>
  <c r="H1240"/>
  <c r="E1241"/>
  <c r="G1241"/>
  <c r="H1241"/>
  <c r="E1242"/>
  <c r="G1242"/>
  <c r="H1242"/>
  <c r="E1243"/>
  <c r="G1243"/>
  <c r="H1243"/>
  <c r="E1244"/>
  <c r="G1244"/>
  <c r="H1244"/>
  <c r="E1245"/>
  <c r="G1245"/>
  <c r="H1245"/>
  <c r="E1246"/>
  <c r="G1246"/>
  <c r="H1246"/>
  <c r="E1247"/>
  <c r="G1247"/>
  <c r="H1247"/>
  <c r="E1248"/>
  <c r="G1248"/>
  <c r="H1248"/>
  <c r="E1249"/>
  <c r="G1249"/>
  <c r="H1249"/>
  <c r="E1250"/>
  <c r="G1250"/>
  <c r="H1250"/>
  <c r="E1251"/>
  <c r="G1251"/>
  <c r="H1251"/>
  <c r="E1252"/>
  <c r="G1252"/>
  <c r="H1252"/>
  <c r="E1253"/>
  <c r="G1253"/>
  <c r="H1253"/>
  <c r="E1254"/>
  <c r="G1254"/>
  <c r="H1254"/>
  <c r="E1255"/>
  <c r="G1255"/>
  <c r="H1255"/>
  <c r="E1256"/>
  <c r="G1256"/>
  <c r="H1256"/>
  <c r="E1257"/>
  <c r="G1257"/>
  <c r="H1257"/>
  <c r="E1258"/>
  <c r="G1258"/>
  <c r="H1258"/>
  <c r="E1259"/>
  <c r="G1259"/>
  <c r="H1259"/>
  <c r="E1260"/>
  <c r="G1260"/>
  <c r="H1260"/>
  <c r="E1261"/>
  <c r="G1261"/>
  <c r="H1261"/>
  <c r="E1262"/>
  <c r="G1262"/>
  <c r="H1262"/>
  <c r="E1263"/>
  <c r="G1263"/>
  <c r="H1263"/>
  <c r="E1264"/>
  <c r="G1264"/>
  <c r="H1264"/>
  <c r="E1265"/>
  <c r="G1265"/>
  <c r="H1265"/>
  <c r="E1266"/>
  <c r="G1266"/>
  <c r="H1266"/>
  <c r="E1267"/>
  <c r="G1267"/>
  <c r="H1267"/>
  <c r="E1268"/>
  <c r="G1268"/>
  <c r="H1268"/>
  <c r="E1269"/>
  <c r="G1269"/>
  <c r="H1269"/>
  <c r="E1270"/>
  <c r="G1270"/>
  <c r="H1270"/>
  <c r="E1271"/>
  <c r="G1271"/>
  <c r="H1271"/>
  <c r="E1272"/>
  <c r="G1272"/>
  <c r="H1272"/>
  <c r="E1273"/>
  <c r="G1273"/>
  <c r="H1273"/>
  <c r="E1274"/>
  <c r="G1274"/>
  <c r="H1274"/>
  <c r="E1275"/>
  <c r="G1275"/>
  <c r="H1275"/>
  <c r="E1276"/>
  <c r="G1276"/>
  <c r="H1276"/>
  <c r="E1277"/>
  <c r="G1277"/>
  <c r="H1277"/>
  <c r="E1278"/>
  <c r="G1278"/>
  <c r="H1278"/>
  <c r="E1279"/>
  <c r="G1279"/>
  <c r="H1279"/>
  <c r="E1280"/>
  <c r="G1280"/>
  <c r="H1280"/>
  <c r="E1281"/>
  <c r="G1281"/>
  <c r="H1281"/>
  <c r="E1282"/>
  <c r="G1282"/>
  <c r="H1282"/>
  <c r="E1283"/>
  <c r="G1283"/>
  <c r="H1283"/>
  <c r="E1284"/>
  <c r="G1284"/>
  <c r="H1284"/>
  <c r="E1285"/>
  <c r="G1285"/>
  <c r="H1285"/>
  <c r="E1286"/>
  <c r="G1286"/>
  <c r="H1286"/>
  <c r="E1287"/>
  <c r="G1287"/>
  <c r="H1287"/>
  <c r="E1288"/>
  <c r="G1288"/>
  <c r="H1288"/>
  <c r="E1289"/>
  <c r="G1289"/>
  <c r="H1289"/>
  <c r="E1290"/>
  <c r="G1290"/>
  <c r="H1290"/>
  <c r="E1291"/>
  <c r="G1291"/>
  <c r="H1291"/>
  <c r="E1292"/>
  <c r="G1292"/>
  <c r="H1292"/>
  <c r="E1293"/>
  <c r="G1293"/>
  <c r="H1293"/>
  <c r="E1294"/>
  <c r="G1294"/>
  <c r="H1294"/>
  <c r="E1295"/>
  <c r="G1295"/>
  <c r="H1295"/>
  <c r="E1296"/>
  <c r="G1296"/>
  <c r="H1296"/>
  <c r="E1297"/>
  <c r="G1297"/>
  <c r="H1297"/>
  <c r="E1298"/>
  <c r="G1298"/>
  <c r="H1298"/>
  <c r="E1299"/>
  <c r="G1299"/>
  <c r="H1299"/>
  <c r="E1300"/>
  <c r="G1300"/>
  <c r="H1300"/>
  <c r="E1301"/>
  <c r="G1301"/>
  <c r="H1301"/>
  <c r="E1302"/>
  <c r="G1302"/>
  <c r="H1302"/>
  <c r="E1303"/>
  <c r="G1303"/>
  <c r="H1303"/>
  <c r="E1304"/>
  <c r="G1304"/>
  <c r="H1304"/>
  <c r="E1305"/>
  <c r="G1305"/>
  <c r="H1305"/>
  <c r="E1306"/>
  <c r="G1306"/>
  <c r="H1306"/>
  <c r="E1307"/>
  <c r="G1307"/>
  <c r="H1307"/>
  <c r="E1308"/>
  <c r="G1308"/>
  <c r="H1308"/>
  <c r="E1309"/>
  <c r="G1309"/>
  <c r="H1309"/>
  <c r="E1310"/>
  <c r="G1310"/>
  <c r="H1310"/>
  <c r="E1311"/>
  <c r="G1311"/>
  <c r="H1311"/>
  <c r="E1312"/>
  <c r="G1312"/>
  <c r="H1312"/>
  <c r="E1313"/>
  <c r="G1313"/>
  <c r="H1313"/>
  <c r="E1314"/>
  <c r="G1314"/>
  <c r="H1314"/>
  <c r="E1315"/>
  <c r="G1315"/>
  <c r="H1315"/>
  <c r="E1316"/>
  <c r="G1316"/>
  <c r="H1316"/>
  <c r="E1317"/>
  <c r="G1317"/>
  <c r="H1317"/>
  <c r="E1318"/>
  <c r="G1318"/>
  <c r="H1318"/>
  <c r="E1319"/>
  <c r="G1319"/>
  <c r="H1319"/>
  <c r="E1320"/>
  <c r="G1320"/>
  <c r="H1320"/>
  <c r="E1321"/>
  <c r="G1321"/>
  <c r="H1321"/>
  <c r="E1322"/>
  <c r="G1322"/>
  <c r="H1322"/>
  <c r="E1323"/>
  <c r="G1323"/>
  <c r="H1323"/>
  <c r="E1324"/>
  <c r="G1324"/>
  <c r="H1324"/>
  <c r="E1325"/>
  <c r="G1325"/>
  <c r="H1325"/>
  <c r="E1326"/>
  <c r="G1326"/>
  <c r="H1326"/>
  <c r="E1327"/>
  <c r="G1327"/>
  <c r="H1327"/>
  <c r="E1328"/>
  <c r="G1328"/>
  <c r="H1328"/>
  <c r="E1329"/>
  <c r="G1329"/>
  <c r="H1329"/>
  <c r="E1330"/>
  <c r="G1330"/>
  <c r="H1330"/>
  <c r="E1331"/>
  <c r="G1331"/>
  <c r="H1331"/>
  <c r="E1332"/>
  <c r="G1332"/>
  <c r="H1332"/>
  <c r="E1333"/>
  <c r="G1333"/>
  <c r="H1333"/>
  <c r="E1334"/>
  <c r="G1334"/>
  <c r="H1334"/>
  <c r="E1335"/>
  <c r="G1335"/>
  <c r="H1335"/>
  <c r="E1336"/>
  <c r="G1336"/>
  <c r="H1336"/>
  <c r="E1337"/>
  <c r="G1337"/>
  <c r="H1337"/>
  <c r="E1338"/>
  <c r="G1338"/>
  <c r="H1338"/>
  <c r="E1339"/>
  <c r="G1339"/>
  <c r="H1339"/>
  <c r="E1340"/>
  <c r="G1340"/>
  <c r="H1340"/>
  <c r="E1341"/>
  <c r="G1341"/>
  <c r="H1341"/>
  <c r="E1342"/>
  <c r="G1342"/>
  <c r="H1342"/>
  <c r="E1343"/>
  <c r="G1343"/>
  <c r="H1343"/>
  <c r="E1344"/>
  <c r="G1344"/>
  <c r="H1344"/>
  <c r="E1345"/>
  <c r="G1345"/>
  <c r="H1345"/>
  <c r="E1346"/>
  <c r="G1346"/>
  <c r="H1346"/>
  <c r="E1347"/>
  <c r="G1347"/>
  <c r="H1347"/>
  <c r="E1348"/>
  <c r="G1348"/>
  <c r="H1348"/>
  <c r="E1349"/>
  <c r="G1349"/>
  <c r="H1349"/>
  <c r="E1350"/>
  <c r="G1350"/>
  <c r="H1350"/>
  <c r="E1351"/>
  <c r="G1351"/>
  <c r="H1351"/>
  <c r="E1352"/>
  <c r="G1352"/>
  <c r="H1352"/>
  <c r="E1353"/>
  <c r="G1353"/>
  <c r="H1353"/>
  <c r="E1354"/>
  <c r="G1354"/>
  <c r="H1354"/>
  <c r="E1355"/>
  <c r="G1355"/>
  <c r="H1355"/>
  <c r="E1356"/>
  <c r="G1356"/>
  <c r="H1356"/>
  <c r="E1357"/>
  <c r="G1357"/>
  <c r="H1357"/>
  <c r="E1358"/>
  <c r="G1358"/>
  <c r="H1358"/>
  <c r="E1359"/>
  <c r="G1359"/>
  <c r="H1359"/>
  <c r="E1360"/>
  <c r="G1360"/>
  <c r="H1360"/>
  <c r="E1361"/>
  <c r="G1361"/>
  <c r="H1361"/>
  <c r="E1362"/>
  <c r="G1362"/>
  <c r="H1362"/>
  <c r="E1363"/>
  <c r="G1363"/>
  <c r="H1363"/>
  <c r="E1364"/>
  <c r="G1364"/>
  <c r="H1364"/>
  <c r="E1365"/>
  <c r="G1365"/>
  <c r="H1365"/>
  <c r="E1366"/>
  <c r="G1366"/>
  <c r="H1366"/>
  <c r="E1367"/>
  <c r="G1367"/>
  <c r="H1367"/>
  <c r="E1368"/>
  <c r="G1368"/>
  <c r="H1368"/>
  <c r="E1369"/>
  <c r="G1369"/>
  <c r="H1369"/>
  <c r="E1370"/>
  <c r="G1370"/>
  <c r="H1370"/>
  <c r="E1371"/>
  <c r="G1371"/>
  <c r="H1371"/>
  <c r="E1372"/>
  <c r="G1372"/>
  <c r="H1372"/>
  <c r="E1373"/>
  <c r="G1373"/>
  <c r="H1373"/>
  <c r="E1374"/>
  <c r="G1374"/>
  <c r="H1374"/>
  <c r="E1375"/>
  <c r="G1375"/>
  <c r="H1375"/>
  <c r="E1376"/>
  <c r="G1376"/>
  <c r="H1376"/>
  <c r="E1377"/>
  <c r="G1377"/>
  <c r="H1377"/>
  <c r="E1378"/>
  <c r="G1378"/>
  <c r="H1378"/>
  <c r="E1379"/>
  <c r="G1379"/>
  <c r="H1379"/>
  <c r="E1380"/>
  <c r="G1380"/>
  <c r="H1380"/>
  <c r="E1381"/>
  <c r="G1381"/>
  <c r="H1381"/>
  <c r="E1382"/>
  <c r="G1382"/>
  <c r="H1382"/>
  <c r="E1383"/>
  <c r="G1383"/>
  <c r="H1383"/>
  <c r="E1384"/>
  <c r="G1384"/>
  <c r="H1384"/>
  <c r="E1385"/>
  <c r="G1385"/>
  <c r="H1385"/>
  <c r="E1386"/>
  <c r="G1386"/>
  <c r="H1386"/>
  <c r="E1387"/>
  <c r="G1387"/>
  <c r="H1387"/>
  <c r="E1388"/>
  <c r="G1388"/>
  <c r="H1388"/>
  <c r="E1389"/>
  <c r="G1389"/>
  <c r="H1389"/>
  <c r="E1390"/>
  <c r="G1390"/>
  <c r="H1390"/>
  <c r="E1391"/>
  <c r="G1391"/>
  <c r="H1391"/>
  <c r="E1392"/>
  <c r="G1392"/>
  <c r="H1392"/>
  <c r="E1393"/>
  <c r="G1393"/>
  <c r="H1393"/>
  <c r="E1394"/>
  <c r="G1394"/>
  <c r="H1394"/>
  <c r="E1395"/>
  <c r="G1395"/>
  <c r="H1395"/>
  <c r="E1396"/>
  <c r="G1396"/>
  <c r="H1396"/>
  <c r="E1397"/>
  <c r="G1397"/>
  <c r="H1397"/>
  <c r="E1398"/>
  <c r="G1398"/>
  <c r="H1398"/>
  <c r="E1399"/>
  <c r="G1399"/>
  <c r="H1399"/>
  <c r="E1400"/>
  <c r="G1400"/>
  <c r="H1400"/>
  <c r="E1401"/>
  <c r="G1401"/>
  <c r="H1401"/>
  <c r="E1402"/>
  <c r="G1402"/>
  <c r="H1402"/>
  <c r="E1403"/>
  <c r="G1403"/>
  <c r="H1403"/>
  <c r="E1404"/>
  <c r="G1404"/>
  <c r="H1404"/>
  <c r="E1405"/>
  <c r="G1405"/>
  <c r="H1405"/>
  <c r="E1406"/>
  <c r="G1406"/>
  <c r="H1406"/>
  <c r="E1407"/>
  <c r="G1407"/>
  <c r="H1407"/>
  <c r="E1408"/>
  <c r="G1408"/>
  <c r="H1408"/>
  <c r="E1409"/>
  <c r="G1409"/>
  <c r="H1409"/>
  <c r="E1410"/>
  <c r="G1410"/>
  <c r="H1410"/>
  <c r="E1411"/>
  <c r="G1411"/>
  <c r="H1411"/>
  <c r="E1412"/>
  <c r="G1412"/>
  <c r="H1412"/>
  <c r="E1413"/>
  <c r="G1413"/>
  <c r="H1413"/>
  <c r="E1414"/>
  <c r="G1414"/>
  <c r="H1414"/>
  <c r="E1415"/>
  <c r="G1415"/>
  <c r="H1415"/>
  <c r="E1416"/>
  <c r="G1416"/>
  <c r="H1416"/>
  <c r="E1417"/>
  <c r="G1417"/>
  <c r="H1417"/>
  <c r="E1418"/>
  <c r="G1418"/>
  <c r="H1418"/>
  <c r="E1419"/>
  <c r="G1419"/>
  <c r="H1419"/>
  <c r="E1420"/>
  <c r="G1420"/>
  <c r="H1420"/>
  <c r="E1421"/>
  <c r="G1421"/>
  <c r="H1421"/>
  <c r="E1422"/>
  <c r="G1422"/>
  <c r="H1422"/>
  <c r="E1423"/>
  <c r="G1423"/>
  <c r="H1423"/>
  <c r="E1424"/>
  <c r="G1424"/>
  <c r="H1424"/>
  <c r="E1425"/>
  <c r="G1425"/>
  <c r="H1425"/>
  <c r="E1426"/>
  <c r="G1426"/>
  <c r="H1426"/>
  <c r="E1427"/>
  <c r="G1427"/>
  <c r="H1427"/>
  <c r="E1428"/>
  <c r="G1428"/>
  <c r="H1428"/>
  <c r="E1429"/>
  <c r="G1429"/>
  <c r="H1429"/>
  <c r="E1430"/>
  <c r="G1430"/>
  <c r="H1430"/>
  <c r="E1431"/>
  <c r="G1431"/>
  <c r="H1431"/>
  <c r="E1432"/>
  <c r="G1432"/>
  <c r="H1432"/>
  <c r="E1433"/>
  <c r="G1433"/>
  <c r="H1433"/>
  <c r="E1434"/>
  <c r="G1434"/>
  <c r="H1434"/>
  <c r="E1435"/>
  <c r="G1435"/>
  <c r="H1435"/>
  <c r="E1436"/>
  <c r="G1436"/>
  <c r="H1436"/>
  <c r="E1437"/>
  <c r="G1437"/>
  <c r="H1437"/>
  <c r="E1438"/>
  <c r="G1438"/>
  <c r="H1438"/>
  <c r="E1439"/>
  <c r="G1439"/>
  <c r="H1439"/>
  <c r="E1440"/>
  <c r="G1440"/>
  <c r="H1440"/>
  <c r="E1441"/>
  <c r="G1441"/>
  <c r="H1441"/>
  <c r="E1442"/>
  <c r="G1442"/>
  <c r="H1442"/>
  <c r="E1443"/>
  <c r="G1443"/>
  <c r="H1443"/>
  <c r="E1444"/>
  <c r="G1444"/>
  <c r="H1444"/>
  <c r="E1445"/>
  <c r="G1445"/>
  <c r="H1445"/>
  <c r="E1446"/>
  <c r="G1446"/>
  <c r="H1446"/>
  <c r="E1447"/>
  <c r="G1447"/>
  <c r="H1447"/>
  <c r="E1448"/>
  <c r="G1448"/>
  <c r="H1448"/>
  <c r="E1449"/>
  <c r="G1449"/>
  <c r="H1449"/>
  <c r="E1450"/>
  <c r="G1450"/>
  <c r="H1450"/>
  <c r="E1451"/>
  <c r="G1451"/>
  <c r="H1451"/>
  <c r="E1452"/>
  <c r="G1452"/>
  <c r="H1452"/>
  <c r="E1453"/>
  <c r="G1453"/>
  <c r="H1453"/>
  <c r="E1454"/>
  <c r="G1454"/>
  <c r="H1454"/>
  <c r="E1455"/>
  <c r="G1455"/>
  <c r="H1455"/>
  <c r="E1456"/>
  <c r="G1456"/>
  <c r="H1456"/>
  <c r="E1457"/>
  <c r="G1457"/>
  <c r="H1457"/>
  <c r="E1458"/>
  <c r="G1458"/>
  <c r="H1458"/>
  <c r="E1459"/>
  <c r="G1459"/>
  <c r="H1459"/>
  <c r="E1460"/>
  <c r="G1460"/>
  <c r="H1460"/>
  <c r="E1461"/>
  <c r="G1461"/>
  <c r="H1461"/>
  <c r="E1462"/>
  <c r="G1462"/>
  <c r="H1462"/>
  <c r="E1463"/>
  <c r="G1463"/>
  <c r="H1463"/>
  <c r="E1464"/>
  <c r="G1464"/>
  <c r="H1464"/>
  <c r="E1465"/>
  <c r="G1465"/>
  <c r="H1465"/>
  <c r="E1466"/>
  <c r="G1466"/>
  <c r="H1466"/>
  <c r="E1467"/>
  <c r="G1467"/>
  <c r="H1467"/>
  <c r="E1468"/>
  <c r="G1468"/>
  <c r="H1468"/>
  <c r="E1469"/>
  <c r="G1469"/>
  <c r="H1469"/>
  <c r="E1470"/>
  <c r="G1470"/>
  <c r="H1470"/>
  <c r="E1471"/>
  <c r="G1471"/>
  <c r="H1471"/>
  <c r="E1472"/>
  <c r="G1472"/>
  <c r="H1472"/>
  <c r="E1473"/>
  <c r="G1473"/>
  <c r="H1473"/>
  <c r="E1474"/>
  <c r="G1474"/>
  <c r="H1474"/>
  <c r="E1475"/>
  <c r="G1475"/>
  <c r="H1475"/>
  <c r="E1476"/>
  <c r="G1476"/>
  <c r="H1476"/>
  <c r="E1477"/>
  <c r="G1477"/>
  <c r="H1477"/>
  <c r="E1478"/>
  <c r="G1478"/>
  <c r="H1478"/>
  <c r="E1479"/>
  <c r="G1479"/>
  <c r="H1479"/>
  <c r="E1480"/>
  <c r="G1480"/>
  <c r="H1480"/>
  <c r="E1481"/>
  <c r="G1481"/>
  <c r="H1481"/>
  <c r="E1482"/>
  <c r="G1482"/>
  <c r="H1482"/>
  <c r="E1483"/>
  <c r="G1483"/>
  <c r="H1483"/>
  <c r="E1484"/>
  <c r="G1484"/>
  <c r="H1484"/>
  <c r="E1485"/>
  <c r="G1485"/>
  <c r="H1485"/>
  <c r="E1486"/>
  <c r="G1486"/>
  <c r="H1486"/>
  <c r="E1487"/>
  <c r="G1487"/>
  <c r="H1487"/>
  <c r="E1488"/>
  <c r="G1488"/>
  <c r="H1488"/>
  <c r="E1489"/>
  <c r="G1489"/>
  <c r="H1489"/>
  <c r="E1490"/>
  <c r="G1490"/>
  <c r="H1490"/>
  <c r="E1491"/>
  <c r="G1491"/>
  <c r="H1491"/>
  <c r="E1492"/>
  <c r="G1492"/>
  <c r="H1492"/>
  <c r="E1493"/>
  <c r="G1493"/>
  <c r="H1493"/>
  <c r="E1494"/>
  <c r="G1494"/>
  <c r="H1494"/>
  <c r="E1495"/>
  <c r="G1495"/>
  <c r="H1495"/>
  <c r="E1496"/>
  <c r="G1496"/>
  <c r="H1496"/>
  <c r="E1497"/>
  <c r="G1497"/>
  <c r="H1497"/>
  <c r="E1498"/>
  <c r="G1498"/>
  <c r="H1498"/>
  <c r="E1499"/>
  <c r="G1499"/>
  <c r="H1499"/>
  <c r="E1500"/>
  <c r="G1500"/>
  <c r="H1500"/>
  <c r="E1501"/>
  <c r="G1501"/>
  <c r="H1501"/>
  <c r="H1502"/>
  <c r="G1502"/>
  <c r="F1502"/>
  <c r="E1502"/>
  <c r="D1502"/>
  <c r="L16"/>
  <c r="L15"/>
  <c r="C11"/>
  <c r="F1502" i="5"/>
  <c r="G1502"/>
  <c r="H1502"/>
  <c r="D1502"/>
  <c r="E1502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454"/>
  <c r="B11"/>
  <c r="E14"/>
  <c r="G14"/>
  <c r="H14"/>
  <c r="E15"/>
  <c r="G15"/>
  <c r="H15"/>
  <c r="E16"/>
  <c r="G16"/>
  <c r="H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542"/>
  <c r="G542"/>
  <c r="H542"/>
  <c r="E543"/>
  <c r="G543"/>
  <c r="H543"/>
  <c r="E544"/>
  <c r="G544"/>
  <c r="H544"/>
  <c r="E545"/>
  <c r="G545"/>
  <c r="H545"/>
  <c r="E546"/>
  <c r="G546"/>
  <c r="H546"/>
  <c r="E547"/>
  <c r="G547"/>
  <c r="H547"/>
  <c r="E548"/>
  <c r="G548"/>
  <c r="H548"/>
  <c r="E549"/>
  <c r="G549"/>
  <c r="H549"/>
  <c r="E550"/>
  <c r="G550"/>
  <c r="H550"/>
  <c r="E551"/>
  <c r="G551"/>
  <c r="H551"/>
  <c r="E552"/>
  <c r="G552"/>
  <c r="H552"/>
  <c r="E553"/>
  <c r="G553"/>
  <c r="H553"/>
  <c r="E554"/>
  <c r="G554"/>
  <c r="H554"/>
  <c r="E555"/>
  <c r="G555"/>
  <c r="H555"/>
  <c r="E556"/>
  <c r="G556"/>
  <c r="H556"/>
  <c r="E557"/>
  <c r="G557"/>
  <c r="H557"/>
  <c r="E558"/>
  <c r="G558"/>
  <c r="H558"/>
  <c r="E559"/>
  <c r="G559"/>
  <c r="H559"/>
  <c r="E560"/>
  <c r="G560"/>
  <c r="H560"/>
  <c r="E561"/>
  <c r="G561"/>
  <c r="H561"/>
  <c r="E562"/>
  <c r="G562"/>
  <c r="H562"/>
  <c r="E563"/>
  <c r="G563"/>
  <c r="H563"/>
  <c r="E564"/>
  <c r="G564"/>
  <c r="H564"/>
  <c r="E565"/>
  <c r="G565"/>
  <c r="H565"/>
  <c r="E566"/>
  <c r="G566"/>
  <c r="H566"/>
  <c r="E567"/>
  <c r="G567"/>
  <c r="H567"/>
  <c r="E568"/>
  <c r="G568"/>
  <c r="H568"/>
  <c r="E569"/>
  <c r="G569"/>
  <c r="H569"/>
  <c r="E570"/>
  <c r="G570"/>
  <c r="H570"/>
  <c r="E571"/>
  <c r="G571"/>
  <c r="H571"/>
  <c r="E572"/>
  <c r="G572"/>
  <c r="H572"/>
  <c r="E573"/>
  <c r="G573"/>
  <c r="H573"/>
  <c r="E574"/>
  <c r="G574"/>
  <c r="H574"/>
  <c r="E575"/>
  <c r="G575"/>
  <c r="H575"/>
  <c r="E576"/>
  <c r="G576"/>
  <c r="H576"/>
  <c r="E577"/>
  <c r="G577"/>
  <c r="H577"/>
  <c r="E578"/>
  <c r="G578"/>
  <c r="H578"/>
  <c r="E579"/>
  <c r="G579"/>
  <c r="H579"/>
  <c r="E580"/>
  <c r="G580"/>
  <c r="H580"/>
  <c r="E581"/>
  <c r="G581"/>
  <c r="H581"/>
  <c r="E582"/>
  <c r="G582"/>
  <c r="H582"/>
  <c r="E583"/>
  <c r="G583"/>
  <c r="H583"/>
  <c r="E584"/>
  <c r="G584"/>
  <c r="H584"/>
  <c r="E585"/>
  <c r="G585"/>
  <c r="H585"/>
  <c r="E586"/>
  <c r="G586"/>
  <c r="H586"/>
  <c r="E587"/>
  <c r="G587"/>
  <c r="H587"/>
  <c r="E588"/>
  <c r="G588"/>
  <c r="H588"/>
  <c r="E589"/>
  <c r="G589"/>
  <c r="H589"/>
  <c r="E590"/>
  <c r="G590"/>
  <c r="H590"/>
  <c r="E591"/>
  <c r="G591"/>
  <c r="H591"/>
  <c r="E592"/>
  <c r="G592"/>
  <c r="H592"/>
  <c r="E593"/>
  <c r="G593"/>
  <c r="H593"/>
  <c r="E594"/>
  <c r="G594"/>
  <c r="H594"/>
  <c r="E595"/>
  <c r="G595"/>
  <c r="H595"/>
  <c r="E596"/>
  <c r="G596"/>
  <c r="H596"/>
  <c r="E597"/>
  <c r="G597"/>
  <c r="H597"/>
  <c r="E598"/>
  <c r="G598"/>
  <c r="H598"/>
  <c r="E599"/>
  <c r="G599"/>
  <c r="H599"/>
  <c r="E600"/>
  <c r="G600"/>
  <c r="H600"/>
  <c r="E601"/>
  <c r="G601"/>
  <c r="H601"/>
  <c r="E602"/>
  <c r="G602"/>
  <c r="H602"/>
  <c r="E603"/>
  <c r="G603"/>
  <c r="H603"/>
  <c r="E604"/>
  <c r="G604"/>
  <c r="H604"/>
  <c r="E605"/>
  <c r="G605"/>
  <c r="H605"/>
  <c r="E606"/>
  <c r="G606"/>
  <c r="H606"/>
  <c r="E607"/>
  <c r="G607"/>
  <c r="H607"/>
  <c r="E608"/>
  <c r="G608"/>
  <c r="H608"/>
  <c r="E609"/>
  <c r="G609"/>
  <c r="H609"/>
  <c r="E610"/>
  <c r="G610"/>
  <c r="H610"/>
  <c r="E611"/>
  <c r="G611"/>
  <c r="H611"/>
  <c r="E612"/>
  <c r="G612"/>
  <c r="H612"/>
  <c r="E613"/>
  <c r="G613"/>
  <c r="H613"/>
  <c r="E614"/>
  <c r="G614"/>
  <c r="H614"/>
  <c r="E615"/>
  <c r="G615"/>
  <c r="H615"/>
  <c r="E616"/>
  <c r="G616"/>
  <c r="H616"/>
  <c r="E617"/>
  <c r="G617"/>
  <c r="H617"/>
  <c r="E618"/>
  <c r="G618"/>
  <c r="H618"/>
  <c r="E619"/>
  <c r="G619"/>
  <c r="H619"/>
  <c r="E620"/>
  <c r="G620"/>
  <c r="H620"/>
  <c r="E621"/>
  <c r="G621"/>
  <c r="H621"/>
  <c r="E622"/>
  <c r="G622"/>
  <c r="H622"/>
  <c r="E623"/>
  <c r="G623"/>
  <c r="H623"/>
  <c r="E624"/>
  <c r="G624"/>
  <c r="H624"/>
  <c r="E625"/>
  <c r="G625"/>
  <c r="H625"/>
  <c r="E626"/>
  <c r="G626"/>
  <c r="H626"/>
  <c r="E627"/>
  <c r="G627"/>
  <c r="H627"/>
  <c r="E628"/>
  <c r="G628"/>
  <c r="H628"/>
  <c r="E629"/>
  <c r="G629"/>
  <c r="H629"/>
  <c r="E630"/>
  <c r="G630"/>
  <c r="H630"/>
  <c r="E631"/>
  <c r="G631"/>
  <c r="H631"/>
  <c r="E632"/>
  <c r="G632"/>
  <c r="H632"/>
  <c r="E633"/>
  <c r="G633"/>
  <c r="H633"/>
  <c r="E634"/>
  <c r="G634"/>
  <c r="H634"/>
  <c r="E635"/>
  <c r="G635"/>
  <c r="H635"/>
  <c r="E636"/>
  <c r="G636"/>
  <c r="H636"/>
  <c r="E637"/>
  <c r="G637"/>
  <c r="H637"/>
  <c r="E638"/>
  <c r="G638"/>
  <c r="H638"/>
  <c r="E639"/>
  <c r="G639"/>
  <c r="H639"/>
  <c r="E640"/>
  <c r="G640"/>
  <c r="H640"/>
  <c r="E641"/>
  <c r="G641"/>
  <c r="H641"/>
  <c r="E642"/>
  <c r="G642"/>
  <c r="H642"/>
  <c r="E643"/>
  <c r="G643"/>
  <c r="H643"/>
  <c r="E644"/>
  <c r="G644"/>
  <c r="H644"/>
  <c r="E645"/>
  <c r="G645"/>
  <c r="H645"/>
  <c r="E646"/>
  <c r="G646"/>
  <c r="H646"/>
  <c r="E647"/>
  <c r="G647"/>
  <c r="H647"/>
  <c r="E648"/>
  <c r="G648"/>
  <c r="H648"/>
  <c r="E649"/>
  <c r="G649"/>
  <c r="H649"/>
  <c r="E650"/>
  <c r="G650"/>
  <c r="H650"/>
  <c r="E651"/>
  <c r="G651"/>
  <c r="H651"/>
  <c r="E652"/>
  <c r="G652"/>
  <c r="H652"/>
  <c r="E653"/>
  <c r="G653"/>
  <c r="H653"/>
  <c r="E654"/>
  <c r="G654"/>
  <c r="H654"/>
  <c r="E655"/>
  <c r="G655"/>
  <c r="H655"/>
  <c r="E656"/>
  <c r="G656"/>
  <c r="H656"/>
  <c r="E657"/>
  <c r="G657"/>
  <c r="H657"/>
  <c r="E658"/>
  <c r="G658"/>
  <c r="H658"/>
  <c r="E659"/>
  <c r="G659"/>
  <c r="H659"/>
  <c r="E660"/>
  <c r="G660"/>
  <c r="H660"/>
  <c r="E661"/>
  <c r="G661"/>
  <c r="H661"/>
  <c r="E662"/>
  <c r="G662"/>
  <c r="H662"/>
  <c r="E663"/>
  <c r="G663"/>
  <c r="H663"/>
  <c r="E664"/>
  <c r="G664"/>
  <c r="H664"/>
  <c r="E665"/>
  <c r="G665"/>
  <c r="H665"/>
  <c r="E666"/>
  <c r="G666"/>
  <c r="H666"/>
  <c r="E667"/>
  <c r="G667"/>
  <c r="H667"/>
  <c r="E668"/>
  <c r="G668"/>
  <c r="H668"/>
  <c r="E669"/>
  <c r="G669"/>
  <c r="H669"/>
  <c r="E670"/>
  <c r="G670"/>
  <c r="H670"/>
  <c r="E671"/>
  <c r="G671"/>
  <c r="H671"/>
  <c r="E672"/>
  <c r="G672"/>
  <c r="H672"/>
  <c r="E673"/>
  <c r="G673"/>
  <c r="H673"/>
  <c r="E674"/>
  <c r="G674"/>
  <c r="H674"/>
  <c r="E675"/>
  <c r="G675"/>
  <c r="H675"/>
  <c r="E676"/>
  <c r="G676"/>
  <c r="H676"/>
  <c r="E677"/>
  <c r="G677"/>
  <c r="H677"/>
  <c r="E678"/>
  <c r="G678"/>
  <c r="H678"/>
  <c r="E679"/>
  <c r="G679"/>
  <c r="H679"/>
  <c r="E680"/>
  <c r="G680"/>
  <c r="H680"/>
  <c r="E681"/>
  <c r="G681"/>
  <c r="H681"/>
  <c r="E682"/>
  <c r="G682"/>
  <c r="H682"/>
  <c r="E683"/>
  <c r="G683"/>
  <c r="H683"/>
  <c r="E684"/>
  <c r="G684"/>
  <c r="H684"/>
  <c r="E685"/>
  <c r="G685"/>
  <c r="H685"/>
  <c r="E686"/>
  <c r="G686"/>
  <c r="H686"/>
  <c r="E687"/>
  <c r="G687"/>
  <c r="H687"/>
  <c r="E688"/>
  <c r="G688"/>
  <c r="H688"/>
  <c r="E689"/>
  <c r="G689"/>
  <c r="H689"/>
  <c r="E690"/>
  <c r="G690"/>
  <c r="H690"/>
  <c r="E691"/>
  <c r="G691"/>
  <c r="H691"/>
  <c r="E692"/>
  <c r="G692"/>
  <c r="H692"/>
  <c r="E693"/>
  <c r="G693"/>
  <c r="H693"/>
  <c r="E694"/>
  <c r="G694"/>
  <c r="H694"/>
  <c r="E695"/>
  <c r="G695"/>
  <c r="H695"/>
  <c r="E696"/>
  <c r="G696"/>
  <c r="H696"/>
  <c r="E697"/>
  <c r="G697"/>
  <c r="H697"/>
  <c r="E698"/>
  <c r="G698"/>
  <c r="H698"/>
  <c r="E699"/>
  <c r="G699"/>
  <c r="H699"/>
  <c r="E700"/>
  <c r="G700"/>
  <c r="H700"/>
  <c r="E701"/>
  <c r="G701"/>
  <c r="H701"/>
  <c r="E702"/>
  <c r="G702"/>
  <c r="H702"/>
  <c r="E703"/>
  <c r="G703"/>
  <c r="H703"/>
  <c r="E704"/>
  <c r="G704"/>
  <c r="H704"/>
  <c r="E705"/>
  <c r="G705"/>
  <c r="H705"/>
  <c r="E706"/>
  <c r="G706"/>
  <c r="H706"/>
  <c r="E707"/>
  <c r="G707"/>
  <c r="H707"/>
  <c r="E708"/>
  <c r="G708"/>
  <c r="H708"/>
  <c r="E709"/>
  <c r="G709"/>
  <c r="H709"/>
  <c r="E710"/>
  <c r="G710"/>
  <c r="H710"/>
  <c r="E711"/>
  <c r="G711"/>
  <c r="H711"/>
  <c r="E712"/>
  <c r="G712"/>
  <c r="H712"/>
  <c r="E713"/>
  <c r="G713"/>
  <c r="H713"/>
  <c r="E714"/>
  <c r="G714"/>
  <c r="H714"/>
  <c r="E715"/>
  <c r="G715"/>
  <c r="H715"/>
  <c r="E716"/>
  <c r="G716"/>
  <c r="H716"/>
  <c r="E717"/>
  <c r="G717"/>
  <c r="H717"/>
  <c r="E718"/>
  <c r="G718"/>
  <c r="H718"/>
  <c r="E719"/>
  <c r="G719"/>
  <c r="H719"/>
  <c r="E720"/>
  <c r="G720"/>
  <c r="H720"/>
  <c r="E721"/>
  <c r="G721"/>
  <c r="H721"/>
  <c r="E722"/>
  <c r="G722"/>
  <c r="H722"/>
  <c r="E723"/>
  <c r="G723"/>
  <c r="H723"/>
  <c r="E724"/>
  <c r="G724"/>
  <c r="H724"/>
  <c r="E725"/>
  <c r="G725"/>
  <c r="H725"/>
  <c r="E726"/>
  <c r="G726"/>
  <c r="H726"/>
  <c r="E727"/>
  <c r="G727"/>
  <c r="H727"/>
  <c r="E728"/>
  <c r="G728"/>
  <c r="H728"/>
  <c r="E729"/>
  <c r="G729"/>
  <c r="H729"/>
  <c r="E730"/>
  <c r="G730"/>
  <c r="H730"/>
  <c r="E731"/>
  <c r="G731"/>
  <c r="H731"/>
  <c r="E732"/>
  <c r="G732"/>
  <c r="H732"/>
  <c r="E733"/>
  <c r="G733"/>
  <c r="H733"/>
  <c r="E734"/>
  <c r="G734"/>
  <c r="H734"/>
  <c r="E735"/>
  <c r="G735"/>
  <c r="H735"/>
  <c r="E736"/>
  <c r="G736"/>
  <c r="H736"/>
  <c r="E737"/>
  <c r="G737"/>
  <c r="H737"/>
  <c r="E738"/>
  <c r="G738"/>
  <c r="H738"/>
  <c r="E739"/>
  <c r="G739"/>
  <c r="H739"/>
  <c r="E740"/>
  <c r="G740"/>
  <c r="H740"/>
  <c r="E741"/>
  <c r="G741"/>
  <c r="H741"/>
  <c r="E742"/>
  <c r="G742"/>
  <c r="H742"/>
  <c r="E743"/>
  <c r="G743"/>
  <c r="H743"/>
  <c r="E744"/>
  <c r="G744"/>
  <c r="H744"/>
  <c r="E745"/>
  <c r="G745"/>
  <c r="H745"/>
  <c r="E746"/>
  <c r="G746"/>
  <c r="H746"/>
  <c r="E747"/>
  <c r="G747"/>
  <c r="H747"/>
  <c r="E748"/>
  <c r="G748"/>
  <c r="H748"/>
  <c r="E749"/>
  <c r="G749"/>
  <c r="H749"/>
  <c r="E750"/>
  <c r="G750"/>
  <c r="H750"/>
  <c r="E751"/>
  <c r="G751"/>
  <c r="H751"/>
  <c r="E752"/>
  <c r="G752"/>
  <c r="H752"/>
  <c r="E753"/>
  <c r="G753"/>
  <c r="H753"/>
  <c r="E754"/>
  <c r="G754"/>
  <c r="H754"/>
  <c r="E755"/>
  <c r="G755"/>
  <c r="H755"/>
  <c r="E756"/>
  <c r="G756"/>
  <c r="H756"/>
  <c r="E757"/>
  <c r="G757"/>
  <c r="H757"/>
  <c r="E758"/>
  <c r="G758"/>
  <c r="H758"/>
  <c r="E759"/>
  <c r="G759"/>
  <c r="H759"/>
  <c r="E760"/>
  <c r="G760"/>
  <c r="H760"/>
  <c r="E761"/>
  <c r="G761"/>
  <c r="H761"/>
  <c r="E762"/>
  <c r="G762"/>
  <c r="H762"/>
  <c r="E763"/>
  <c r="G763"/>
  <c r="H763"/>
  <c r="E764"/>
  <c r="G764"/>
  <c r="H764"/>
  <c r="E765"/>
  <c r="G765"/>
  <c r="H765"/>
  <c r="E766"/>
  <c r="G766"/>
  <c r="H766"/>
  <c r="E767"/>
  <c r="G767"/>
  <c r="H767"/>
  <c r="E768"/>
  <c r="G768"/>
  <c r="H768"/>
  <c r="E769"/>
  <c r="G769"/>
  <c r="H769"/>
  <c r="E770"/>
  <c r="G770"/>
  <c r="H770"/>
  <c r="E771"/>
  <c r="G771"/>
  <c r="H771"/>
  <c r="E772"/>
  <c r="G772"/>
  <c r="H772"/>
  <c r="E773"/>
  <c r="G773"/>
  <c r="H773"/>
  <c r="E774"/>
  <c r="G774"/>
  <c r="H774"/>
  <c r="E775"/>
  <c r="G775"/>
  <c r="H775"/>
  <c r="E776"/>
  <c r="G776"/>
  <c r="H776"/>
  <c r="E777"/>
  <c r="G777"/>
  <c r="H777"/>
  <c r="E778"/>
  <c r="G778"/>
  <c r="H778"/>
  <c r="E779"/>
  <c r="G779"/>
  <c r="H779"/>
  <c r="E780"/>
  <c r="G780"/>
  <c r="H780"/>
  <c r="E781"/>
  <c r="G781"/>
  <c r="H781"/>
  <c r="E782"/>
  <c r="G782"/>
  <c r="H782"/>
  <c r="E783"/>
  <c r="G783"/>
  <c r="H783"/>
  <c r="E784"/>
  <c r="G784"/>
  <c r="H784"/>
  <c r="E785"/>
  <c r="G785"/>
  <c r="H785"/>
  <c r="E786"/>
  <c r="G786"/>
  <c r="H786"/>
  <c r="E787"/>
  <c r="G787"/>
  <c r="H787"/>
  <c r="E788"/>
  <c r="G788"/>
  <c r="H788"/>
  <c r="E789"/>
  <c r="G789"/>
  <c r="H789"/>
  <c r="E790"/>
  <c r="G790"/>
  <c r="H790"/>
  <c r="E791"/>
  <c r="G791"/>
  <c r="H791"/>
  <c r="E792"/>
  <c r="G792"/>
  <c r="H792"/>
  <c r="E793"/>
  <c r="G793"/>
  <c r="H793"/>
  <c r="E794"/>
  <c r="G794"/>
  <c r="H794"/>
  <c r="E795"/>
  <c r="G795"/>
  <c r="H795"/>
  <c r="E796"/>
  <c r="G796"/>
  <c r="H796"/>
  <c r="E797"/>
  <c r="G797"/>
  <c r="H797"/>
  <c r="E798"/>
  <c r="G798"/>
  <c r="H798"/>
  <c r="E799"/>
  <c r="G799"/>
  <c r="H799"/>
  <c r="E800"/>
  <c r="G800"/>
  <c r="H800"/>
  <c r="E801"/>
  <c r="G801"/>
  <c r="H801"/>
  <c r="E802"/>
  <c r="G802"/>
  <c r="H802"/>
  <c r="E803"/>
  <c r="G803"/>
  <c r="H803"/>
  <c r="E804"/>
  <c r="G804"/>
  <c r="H804"/>
  <c r="E805"/>
  <c r="G805"/>
  <c r="H805"/>
  <c r="E806"/>
  <c r="G806"/>
  <c r="H806"/>
  <c r="E807"/>
  <c r="G807"/>
  <c r="H807"/>
  <c r="E808"/>
  <c r="G808"/>
  <c r="H808"/>
  <c r="E809"/>
  <c r="G809"/>
  <c r="H809"/>
  <c r="E810"/>
  <c r="G810"/>
  <c r="H810"/>
  <c r="E811"/>
  <c r="G811"/>
  <c r="H811"/>
  <c r="E812"/>
  <c r="G812"/>
  <c r="H812"/>
  <c r="E813"/>
  <c r="G813"/>
  <c r="H813"/>
  <c r="E814"/>
  <c r="G814"/>
  <c r="H814"/>
  <c r="E815"/>
  <c r="G815"/>
  <c r="H815"/>
  <c r="E816"/>
  <c r="G816"/>
  <c r="H816"/>
  <c r="E817"/>
  <c r="G817"/>
  <c r="H817"/>
  <c r="E818"/>
  <c r="G818"/>
  <c r="H818"/>
  <c r="E819"/>
  <c r="G819"/>
  <c r="H819"/>
  <c r="E820"/>
  <c r="G820"/>
  <c r="H820"/>
  <c r="E821"/>
  <c r="G821"/>
  <c r="H821"/>
  <c r="E822"/>
  <c r="G822"/>
  <c r="H822"/>
  <c r="E823"/>
  <c r="G823"/>
  <c r="H823"/>
  <c r="E824"/>
  <c r="G824"/>
  <c r="H824"/>
  <c r="E825"/>
  <c r="G825"/>
  <c r="H825"/>
  <c r="E826"/>
  <c r="G826"/>
  <c r="H826"/>
  <c r="E827"/>
  <c r="G827"/>
  <c r="H827"/>
  <c r="E828"/>
  <c r="G828"/>
  <c r="H828"/>
  <c r="E829"/>
  <c r="G829"/>
  <c r="H829"/>
  <c r="E830"/>
  <c r="G830"/>
  <c r="H830"/>
  <c r="E831"/>
  <c r="G831"/>
  <c r="H831"/>
  <c r="E832"/>
  <c r="G832"/>
  <c r="H832"/>
  <c r="E833"/>
  <c r="G833"/>
  <c r="H833"/>
  <c r="E834"/>
  <c r="G834"/>
  <c r="H834"/>
  <c r="E835"/>
  <c r="G835"/>
  <c r="H835"/>
  <c r="E836"/>
  <c r="G836"/>
  <c r="H836"/>
  <c r="E837"/>
  <c r="G837"/>
  <c r="H837"/>
  <c r="E838"/>
  <c r="G838"/>
  <c r="H838"/>
  <c r="E839"/>
  <c r="G839"/>
  <c r="H839"/>
  <c r="E840"/>
  <c r="G840"/>
  <c r="H840"/>
  <c r="E841"/>
  <c r="G841"/>
  <c r="H841"/>
  <c r="E842"/>
  <c r="G842"/>
  <c r="H842"/>
  <c r="E843"/>
  <c r="G843"/>
  <c r="H843"/>
  <c r="E844"/>
  <c r="G844"/>
  <c r="H844"/>
  <c r="E845"/>
  <c r="G845"/>
  <c r="H845"/>
  <c r="E846"/>
  <c r="G846"/>
  <c r="H846"/>
  <c r="E847"/>
  <c r="G847"/>
  <c r="H847"/>
  <c r="E848"/>
  <c r="G848"/>
  <c r="H848"/>
  <c r="E849"/>
  <c r="G849"/>
  <c r="H849"/>
  <c r="E850"/>
  <c r="G850"/>
  <c r="H850"/>
  <c r="E851"/>
  <c r="G851"/>
  <c r="H851"/>
  <c r="E852"/>
  <c r="G852"/>
  <c r="H852"/>
  <c r="E853"/>
  <c r="G853"/>
  <c r="H853"/>
  <c r="E854"/>
  <c r="G854"/>
  <c r="H854"/>
  <c r="E855"/>
  <c r="G855"/>
  <c r="H855"/>
  <c r="E856"/>
  <c r="G856"/>
  <c r="H856"/>
  <c r="E857"/>
  <c r="G857"/>
  <c r="H857"/>
  <c r="E858"/>
  <c r="G858"/>
  <c r="H858"/>
  <c r="E859"/>
  <c r="G859"/>
  <c r="H859"/>
  <c r="E860"/>
  <c r="G860"/>
  <c r="H860"/>
  <c r="E861"/>
  <c r="G861"/>
  <c r="H861"/>
  <c r="E862"/>
  <c r="G862"/>
  <c r="H862"/>
  <c r="E863"/>
  <c r="G863"/>
  <c r="H863"/>
  <c r="E864"/>
  <c r="G864"/>
  <c r="H864"/>
  <c r="E865"/>
  <c r="G865"/>
  <c r="H865"/>
  <c r="E866"/>
  <c r="G866"/>
  <c r="H866"/>
  <c r="E867"/>
  <c r="G867"/>
  <c r="H867"/>
  <c r="E868"/>
  <c r="G868"/>
  <c r="H868"/>
  <c r="E869"/>
  <c r="G869"/>
  <c r="H869"/>
  <c r="E870"/>
  <c r="G870"/>
  <c r="H870"/>
  <c r="E871"/>
  <c r="G871"/>
  <c r="H871"/>
  <c r="E872"/>
  <c r="G872"/>
  <c r="H872"/>
  <c r="E873"/>
  <c r="G873"/>
  <c r="H873"/>
  <c r="E874"/>
  <c r="G874"/>
  <c r="H874"/>
  <c r="E875"/>
  <c r="G875"/>
  <c r="H875"/>
  <c r="E876"/>
  <c r="G876"/>
  <c r="H876"/>
  <c r="E877"/>
  <c r="G877"/>
  <c r="H877"/>
  <c r="E878"/>
  <c r="G878"/>
  <c r="H878"/>
  <c r="E879"/>
  <c r="G879"/>
  <c r="H879"/>
  <c r="E880"/>
  <c r="G880"/>
  <c r="H880"/>
  <c r="E881"/>
  <c r="G881"/>
  <c r="H881"/>
  <c r="E882"/>
  <c r="G882"/>
  <c r="H882"/>
  <c r="E883"/>
  <c r="G883"/>
  <c r="H883"/>
  <c r="E884"/>
  <c r="G884"/>
  <c r="H884"/>
  <c r="E885"/>
  <c r="G885"/>
  <c r="H885"/>
  <c r="E886"/>
  <c r="G886"/>
  <c r="H886"/>
  <c r="E887"/>
  <c r="G887"/>
  <c r="H887"/>
  <c r="E888"/>
  <c r="G888"/>
  <c r="H888"/>
  <c r="E889"/>
  <c r="G889"/>
  <c r="H889"/>
  <c r="E890"/>
  <c r="G890"/>
  <c r="H890"/>
  <c r="E891"/>
  <c r="G891"/>
  <c r="H891"/>
  <c r="E892"/>
  <c r="G892"/>
  <c r="H892"/>
  <c r="E893"/>
  <c r="G893"/>
  <c r="H893"/>
  <c r="E894"/>
  <c r="G894"/>
  <c r="H894"/>
  <c r="E895"/>
  <c r="G895"/>
  <c r="H895"/>
  <c r="E896"/>
  <c r="G896"/>
  <c r="H896"/>
  <c r="E897"/>
  <c r="G897"/>
  <c r="H897"/>
  <c r="E898"/>
  <c r="G898"/>
  <c r="H898"/>
  <c r="E899"/>
  <c r="G899"/>
  <c r="H899"/>
  <c r="E900"/>
  <c r="G900"/>
  <c r="H900"/>
  <c r="E901"/>
  <c r="G901"/>
  <c r="H901"/>
  <c r="E902"/>
  <c r="G902"/>
  <c r="H902"/>
  <c r="E903"/>
  <c r="G903"/>
  <c r="H903"/>
  <c r="E904"/>
  <c r="G904"/>
  <c r="H904"/>
  <c r="E905"/>
  <c r="G905"/>
  <c r="H905"/>
  <c r="E906"/>
  <c r="G906"/>
  <c r="H906"/>
  <c r="E907"/>
  <c r="G907"/>
  <c r="H907"/>
  <c r="E908"/>
  <c r="G908"/>
  <c r="H908"/>
  <c r="E909"/>
  <c r="G909"/>
  <c r="H909"/>
  <c r="E910"/>
  <c r="G910"/>
  <c r="H910"/>
  <c r="E911"/>
  <c r="G911"/>
  <c r="H911"/>
  <c r="E912"/>
  <c r="G912"/>
  <c r="H912"/>
  <c r="E913"/>
  <c r="G913"/>
  <c r="H913"/>
  <c r="E914"/>
  <c r="G914"/>
  <c r="H914"/>
  <c r="E915"/>
  <c r="G915"/>
  <c r="H915"/>
  <c r="E916"/>
  <c r="G916"/>
  <c r="H916"/>
  <c r="E917"/>
  <c r="G917"/>
  <c r="H917"/>
  <c r="E918"/>
  <c r="G918"/>
  <c r="H918"/>
  <c r="E9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26"/>
  <c r="G926"/>
  <c r="H926"/>
  <c r="E927"/>
  <c r="G927"/>
  <c r="H927"/>
  <c r="E928"/>
  <c r="G928"/>
  <c r="H928"/>
  <c r="E929"/>
  <c r="G929"/>
  <c r="H929"/>
  <c r="E930"/>
  <c r="G930"/>
  <c r="H930"/>
  <c r="E931"/>
  <c r="G931"/>
  <c r="H931"/>
  <c r="E932"/>
  <c r="G932"/>
  <c r="H932"/>
  <c r="E933"/>
  <c r="G933"/>
  <c r="H933"/>
  <c r="E934"/>
  <c r="G934"/>
  <c r="H934"/>
  <c r="E935"/>
  <c r="G935"/>
  <c r="H935"/>
  <c r="E936"/>
  <c r="G936"/>
  <c r="H936"/>
  <c r="E937"/>
  <c r="G937"/>
  <c r="H937"/>
  <c r="E938"/>
  <c r="G938"/>
  <c r="H938"/>
  <c r="E939"/>
  <c r="G939"/>
  <c r="H939"/>
  <c r="E940"/>
  <c r="G940"/>
  <c r="H940"/>
  <c r="E941"/>
  <c r="G941"/>
  <c r="H941"/>
  <c r="E942"/>
  <c r="G942"/>
  <c r="H942"/>
  <c r="E943"/>
  <c r="G943"/>
  <c r="H943"/>
  <c r="E944"/>
  <c r="G944"/>
  <c r="H944"/>
  <c r="E945"/>
  <c r="G945"/>
  <c r="H945"/>
  <c r="E946"/>
  <c r="G946"/>
  <c r="H946"/>
  <c r="E947"/>
  <c r="G947"/>
  <c r="H947"/>
  <c r="E948"/>
  <c r="G948"/>
  <c r="H948"/>
  <c r="E949"/>
  <c r="G949"/>
  <c r="H949"/>
  <c r="E950"/>
  <c r="G950"/>
  <c r="H950"/>
  <c r="E951"/>
  <c r="G951"/>
  <c r="H951"/>
  <c r="E952"/>
  <c r="G952"/>
  <c r="H952"/>
  <c r="E953"/>
  <c r="G953"/>
  <c r="H953"/>
  <c r="E954"/>
  <c r="G954"/>
  <c r="H954"/>
  <c r="E955"/>
  <c r="G955"/>
  <c r="H955"/>
  <c r="E956"/>
  <c r="G956"/>
  <c r="H956"/>
  <c r="E957"/>
  <c r="G957"/>
  <c r="H957"/>
  <c r="E958"/>
  <c r="G958"/>
  <c r="H958"/>
  <c r="E959"/>
  <c r="G959"/>
  <c r="H959"/>
  <c r="E960"/>
  <c r="G960"/>
  <c r="H960"/>
  <c r="E961"/>
  <c r="G961"/>
  <c r="H961"/>
  <c r="E962"/>
  <c r="G962"/>
  <c r="H962"/>
  <c r="E963"/>
  <c r="G963"/>
  <c r="H963"/>
  <c r="E964"/>
  <c r="G964"/>
  <c r="H964"/>
  <c r="E965"/>
  <c r="G965"/>
  <c r="H965"/>
  <c r="E966"/>
  <c r="G966"/>
  <c r="H966"/>
  <c r="E967"/>
  <c r="G967"/>
  <c r="H967"/>
  <c r="E968"/>
  <c r="G968"/>
  <c r="H968"/>
  <c r="E969"/>
  <c r="G969"/>
  <c r="H969"/>
  <c r="E970"/>
  <c r="G970"/>
  <c r="H970"/>
  <c r="E971"/>
  <c r="G971"/>
  <c r="H971"/>
  <c r="E972"/>
  <c r="G972"/>
  <c r="H972"/>
  <c r="E973"/>
  <c r="G973"/>
  <c r="H973"/>
  <c r="E974"/>
  <c r="G974"/>
  <c r="H974"/>
  <c r="E975"/>
  <c r="G975"/>
  <c r="H975"/>
  <c r="E976"/>
  <c r="G976"/>
  <c r="H976"/>
  <c r="E977"/>
  <c r="G977"/>
  <c r="H977"/>
  <c r="E978"/>
  <c r="G978"/>
  <c r="H978"/>
  <c r="E979"/>
  <c r="G979"/>
  <c r="H979"/>
  <c r="E980"/>
  <c r="G980"/>
  <c r="H980"/>
  <c r="E981"/>
  <c r="G981"/>
  <c r="H981"/>
  <c r="E982"/>
  <c r="G982"/>
  <c r="H982"/>
  <c r="E983"/>
  <c r="G983"/>
  <c r="H983"/>
  <c r="E984"/>
  <c r="G984"/>
  <c r="H984"/>
  <c r="E985"/>
  <c r="G985"/>
  <c r="H985"/>
  <c r="E986"/>
  <c r="G986"/>
  <c r="H986"/>
  <c r="E987"/>
  <c r="G987"/>
  <c r="H987"/>
  <c r="E988"/>
  <c r="G988"/>
  <c r="H988"/>
  <c r="E989"/>
  <c r="G989"/>
  <c r="H989"/>
  <c r="E990"/>
  <c r="G990"/>
  <c r="H990"/>
  <c r="E991"/>
  <c r="G991"/>
  <c r="H991"/>
  <c r="E992"/>
  <c r="G992"/>
  <c r="H992"/>
  <c r="E993"/>
  <c r="G993"/>
  <c r="H993"/>
  <c r="E994"/>
  <c r="G994"/>
  <c r="H994"/>
  <c r="E995"/>
  <c r="G995"/>
  <c r="H995"/>
  <c r="E996"/>
  <c r="G996"/>
  <c r="H996"/>
  <c r="E997"/>
  <c r="G997"/>
  <c r="H997"/>
  <c r="E998"/>
  <c r="G998"/>
  <c r="H998"/>
  <c r="E999"/>
  <c r="G999"/>
  <c r="H999"/>
  <c r="E1000"/>
  <c r="G1000"/>
  <c r="H1000"/>
  <c r="E1001"/>
  <c r="G1001"/>
  <c r="H1001"/>
  <c r="E1002"/>
  <c r="G1002"/>
  <c r="H1002"/>
  <c r="E1003"/>
  <c r="G1003"/>
  <c r="H1003"/>
  <c r="E1004"/>
  <c r="G1004"/>
  <c r="H1004"/>
  <c r="E1005"/>
  <c r="G1005"/>
  <c r="H1005"/>
  <c r="E1006"/>
  <c r="G1006"/>
  <c r="H1006"/>
  <c r="E1007"/>
  <c r="G1007"/>
  <c r="H1007"/>
  <c r="E1008"/>
  <c r="G1008"/>
  <c r="H1008"/>
  <c r="E1009"/>
  <c r="G1009"/>
  <c r="H1009"/>
  <c r="E1010"/>
  <c r="G1010"/>
  <c r="H1010"/>
  <c r="E1011"/>
  <c r="G1011"/>
  <c r="H1011"/>
  <c r="E1012"/>
  <c r="G1012"/>
  <c r="H1012"/>
  <c r="E1013"/>
  <c r="G1013"/>
  <c r="H1013"/>
  <c r="E1014"/>
  <c r="G1014"/>
  <c r="H1014"/>
  <c r="E1015"/>
  <c r="G1015"/>
  <c r="H1015"/>
  <c r="E1016"/>
  <c r="G1016"/>
  <c r="H1016"/>
  <c r="E1017"/>
  <c r="G1017"/>
  <c r="H1017"/>
  <c r="E1018"/>
  <c r="G1018"/>
  <c r="H1018"/>
  <c r="E1019"/>
  <c r="G1019"/>
  <c r="H1019"/>
  <c r="E1020"/>
  <c r="G1020"/>
  <c r="H1020"/>
  <c r="E1021"/>
  <c r="G1021"/>
  <c r="H1021"/>
  <c r="E1022"/>
  <c r="G1022"/>
  <c r="H1022"/>
  <c r="E1023"/>
  <c r="G1023"/>
  <c r="H1023"/>
  <c r="E1024"/>
  <c r="G1024"/>
  <c r="H1024"/>
  <c r="E1025"/>
  <c r="G1025"/>
  <c r="H1025"/>
  <c r="E1026"/>
  <c r="G1026"/>
  <c r="H1026"/>
  <c r="E1027"/>
  <c r="G1027"/>
  <c r="H1027"/>
  <c r="E1028"/>
  <c r="G1028"/>
  <c r="H1028"/>
  <c r="E1029"/>
  <c r="G1029"/>
  <c r="H1029"/>
  <c r="E1030"/>
  <c r="G1030"/>
  <c r="H1030"/>
  <c r="E1031"/>
  <c r="G1031"/>
  <c r="H1031"/>
  <c r="E1032"/>
  <c r="G1032"/>
  <c r="H1032"/>
  <c r="E1033"/>
  <c r="G1033"/>
  <c r="H1033"/>
  <c r="E1034"/>
  <c r="G1034"/>
  <c r="H1034"/>
  <c r="E1035"/>
  <c r="G1035"/>
  <c r="H1035"/>
  <c r="E1036"/>
  <c r="G1036"/>
  <c r="H1036"/>
  <c r="E1037"/>
  <c r="G1037"/>
  <c r="H1037"/>
  <c r="E1038"/>
  <c r="G1038"/>
  <c r="H1038"/>
  <c r="E1039"/>
  <c r="G1039"/>
  <c r="H1039"/>
  <c r="E1040"/>
  <c r="G1040"/>
  <c r="H1040"/>
  <c r="E1041"/>
  <c r="G1041"/>
  <c r="H1041"/>
  <c r="E1042"/>
  <c r="G1042"/>
  <c r="H1042"/>
  <c r="E1043"/>
  <c r="G1043"/>
  <c r="H1043"/>
  <c r="E1044"/>
  <c r="G1044"/>
  <c r="H1044"/>
  <c r="E1045"/>
  <c r="G1045"/>
  <c r="H1045"/>
  <c r="E1046"/>
  <c r="G1046"/>
  <c r="H1046"/>
  <c r="E1047"/>
  <c r="G1047"/>
  <c r="H1047"/>
  <c r="E1048"/>
  <c r="G1048"/>
  <c r="H1048"/>
  <c r="E1049"/>
  <c r="G1049"/>
  <c r="H1049"/>
  <c r="E1050"/>
  <c r="G1050"/>
  <c r="H1050"/>
  <c r="E1051"/>
  <c r="G1051"/>
  <c r="H1051"/>
  <c r="E1052"/>
  <c r="G1052"/>
  <c r="H1052"/>
  <c r="E1053"/>
  <c r="G1053"/>
  <c r="H1053"/>
  <c r="E1054"/>
  <c r="G1054"/>
  <c r="H1054"/>
  <c r="E1055"/>
  <c r="G1055"/>
  <c r="H1055"/>
  <c r="E1056"/>
  <c r="G1056"/>
  <c r="H1056"/>
  <c r="E1057"/>
  <c r="G1057"/>
  <c r="H1057"/>
  <c r="E1058"/>
  <c r="G1058"/>
  <c r="H1058"/>
  <c r="E1059"/>
  <c r="G1059"/>
  <c r="H1059"/>
  <c r="E1060"/>
  <c r="G1060"/>
  <c r="H1060"/>
  <c r="E1061"/>
  <c r="G1061"/>
  <c r="H1061"/>
  <c r="E1062"/>
  <c r="G1062"/>
  <c r="H1062"/>
  <c r="E1063"/>
  <c r="G1063"/>
  <c r="H1063"/>
  <c r="E1064"/>
  <c r="G1064"/>
  <c r="H1064"/>
  <c r="E1065"/>
  <c r="G1065"/>
  <c r="H1065"/>
  <c r="E1066"/>
  <c r="G1066"/>
  <c r="H1066"/>
  <c r="E1067"/>
  <c r="G1067"/>
  <c r="H1067"/>
  <c r="E1068"/>
  <c r="G1068"/>
  <c r="H1068"/>
  <c r="E1069"/>
  <c r="G1069"/>
  <c r="H1069"/>
  <c r="E1070"/>
  <c r="G1070"/>
  <c r="H1070"/>
  <c r="E1071"/>
  <c r="G1071"/>
  <c r="H1071"/>
  <c r="E1072"/>
  <c r="G1072"/>
  <c r="H1072"/>
  <c r="E1073"/>
  <c r="G1073"/>
  <c r="H1073"/>
  <c r="E1074"/>
  <c r="G1074"/>
  <c r="H1074"/>
  <c r="E1075"/>
  <c r="G1075"/>
  <c r="H1075"/>
  <c r="E1076"/>
  <c r="G1076"/>
  <c r="H1076"/>
  <c r="E1077"/>
  <c r="G1077"/>
  <c r="H1077"/>
  <c r="E1078"/>
  <c r="G1078"/>
  <c r="H1078"/>
  <c r="E1079"/>
  <c r="G1079"/>
  <c r="H1079"/>
  <c r="E1080"/>
  <c r="G1080"/>
  <c r="H1080"/>
  <c r="E1081"/>
  <c r="G1081"/>
  <c r="H1081"/>
  <c r="E1082"/>
  <c r="G1082"/>
  <c r="H1082"/>
  <c r="E1083"/>
  <c r="G1083"/>
  <c r="H1083"/>
  <c r="E1084"/>
  <c r="G1084"/>
  <c r="H1084"/>
  <c r="E1085"/>
  <c r="G1085"/>
  <c r="H1085"/>
  <c r="E1086"/>
  <c r="G1086"/>
  <c r="H1086"/>
  <c r="E1087"/>
  <c r="G1087"/>
  <c r="H1087"/>
  <c r="E1088"/>
  <c r="G1088"/>
  <c r="H1088"/>
  <c r="E1089"/>
  <c r="G1089"/>
  <c r="H1089"/>
  <c r="E1090"/>
  <c r="G1090"/>
  <c r="H1090"/>
  <c r="E1091"/>
  <c r="G1091"/>
  <c r="H1091"/>
  <c r="E1092"/>
  <c r="G1092"/>
  <c r="H1092"/>
  <c r="E1093"/>
  <c r="G1093"/>
  <c r="H1093"/>
  <c r="E1094"/>
  <c r="G1094"/>
  <c r="H1094"/>
  <c r="E1095"/>
  <c r="G1095"/>
  <c r="H1095"/>
  <c r="E1096"/>
  <c r="G1096"/>
  <c r="H1096"/>
  <c r="E1097"/>
  <c r="G1097"/>
  <c r="H1097"/>
  <c r="E1098"/>
  <c r="G1098"/>
  <c r="H1098"/>
  <c r="E1099"/>
  <c r="G1099"/>
  <c r="H1099"/>
  <c r="E1100"/>
  <c r="G1100"/>
  <c r="H1100"/>
  <c r="E1101"/>
  <c r="G1101"/>
  <c r="H1101"/>
  <c r="E1102"/>
  <c r="G1102"/>
  <c r="H1102"/>
  <c r="E1103"/>
  <c r="G1103"/>
  <c r="H1103"/>
  <c r="E1104"/>
  <c r="G1104"/>
  <c r="H1104"/>
  <c r="E1105"/>
  <c r="G1105"/>
  <c r="H1105"/>
  <c r="E1106"/>
  <c r="G1106"/>
  <c r="H1106"/>
  <c r="E1107"/>
  <c r="G1107"/>
  <c r="H1107"/>
  <c r="E1108"/>
  <c r="G1108"/>
  <c r="H1108"/>
  <c r="E1109"/>
  <c r="G1109"/>
  <c r="H1109"/>
  <c r="E1110"/>
  <c r="G1110"/>
  <c r="H1110"/>
  <c r="E1111"/>
  <c r="G1111"/>
  <c r="H1111"/>
  <c r="E1112"/>
  <c r="G1112"/>
  <c r="H1112"/>
  <c r="E1113"/>
  <c r="G1113"/>
  <c r="H1113"/>
  <c r="E1114"/>
  <c r="G1114"/>
  <c r="H1114"/>
  <c r="E1115"/>
  <c r="G1115"/>
  <c r="H1115"/>
  <c r="E1116"/>
  <c r="G1116"/>
  <c r="H1116"/>
  <c r="E1117"/>
  <c r="G1117"/>
  <c r="H1117"/>
  <c r="E1118"/>
  <c r="G1118"/>
  <c r="H1118"/>
  <c r="E1119"/>
  <c r="G1119"/>
  <c r="H1119"/>
  <c r="E1120"/>
  <c r="G1120"/>
  <c r="H1120"/>
  <c r="E1121"/>
  <c r="G1121"/>
  <c r="H1121"/>
  <c r="E1122"/>
  <c r="G1122"/>
  <c r="H1122"/>
  <c r="E1123"/>
  <c r="G1123"/>
  <c r="H1123"/>
  <c r="E1124"/>
  <c r="G1124"/>
  <c r="H1124"/>
  <c r="E1125"/>
  <c r="G1125"/>
  <c r="H1125"/>
  <c r="E1126"/>
  <c r="G1126"/>
  <c r="H1126"/>
  <c r="E1127"/>
  <c r="G1127"/>
  <c r="H1127"/>
  <c r="E1128"/>
  <c r="G1128"/>
  <c r="H1128"/>
  <c r="E1129"/>
  <c r="G1129"/>
  <c r="H1129"/>
  <c r="E1130"/>
  <c r="G1130"/>
  <c r="H1130"/>
  <c r="E1131"/>
  <c r="G1131"/>
  <c r="H1131"/>
  <c r="E1132"/>
  <c r="G1132"/>
  <c r="H1132"/>
  <c r="E1133"/>
  <c r="G1133"/>
  <c r="H1133"/>
  <c r="E1134"/>
  <c r="G1134"/>
  <c r="H1134"/>
  <c r="E1135"/>
  <c r="G1135"/>
  <c r="H1135"/>
  <c r="E1136"/>
  <c r="G1136"/>
  <c r="H1136"/>
  <c r="E1137"/>
  <c r="G1137"/>
  <c r="H1137"/>
  <c r="E1138"/>
  <c r="G1138"/>
  <c r="H1138"/>
  <c r="E1139"/>
  <c r="G1139"/>
  <c r="H1139"/>
  <c r="E1140"/>
  <c r="G1140"/>
  <c r="H1140"/>
  <c r="E1141"/>
  <c r="G1141"/>
  <c r="H1141"/>
  <c r="E1142"/>
  <c r="G1142"/>
  <c r="H1142"/>
  <c r="E1143"/>
  <c r="G1143"/>
  <c r="H1143"/>
  <c r="E1144"/>
  <c r="G1144"/>
  <c r="H1144"/>
  <c r="E1145"/>
  <c r="G1145"/>
  <c r="H1145"/>
  <c r="E1146"/>
  <c r="G1146"/>
  <c r="H1146"/>
  <c r="E1147"/>
  <c r="G1147"/>
  <c r="H1147"/>
  <c r="E1148"/>
  <c r="G1148"/>
  <c r="H1148"/>
  <c r="E1149"/>
  <c r="G1149"/>
  <c r="H1149"/>
  <c r="E1150"/>
  <c r="G1150"/>
  <c r="H1150"/>
  <c r="E1151"/>
  <c r="G1151"/>
  <c r="H1151"/>
  <c r="E1152"/>
  <c r="G1152"/>
  <c r="H1152"/>
  <c r="E1153"/>
  <c r="G1153"/>
  <c r="H1153"/>
  <c r="E1154"/>
  <c r="G1154"/>
  <c r="H1154"/>
  <c r="E1155"/>
  <c r="G1155"/>
  <c r="H1155"/>
  <c r="E1156"/>
  <c r="G1156"/>
  <c r="H1156"/>
  <c r="E1157"/>
  <c r="G1157"/>
  <c r="H1157"/>
  <c r="E1158"/>
  <c r="G1158"/>
  <c r="H1158"/>
  <c r="E1159"/>
  <c r="G1159"/>
  <c r="H1159"/>
  <c r="E1160"/>
  <c r="G1160"/>
  <c r="H1160"/>
  <c r="E1161"/>
  <c r="G1161"/>
  <c r="H1161"/>
  <c r="E1162"/>
  <c r="G1162"/>
  <c r="H1162"/>
  <c r="E1163"/>
  <c r="G1163"/>
  <c r="H1163"/>
  <c r="E1164"/>
  <c r="G1164"/>
  <c r="H1164"/>
  <c r="E1165"/>
  <c r="G1165"/>
  <c r="H1165"/>
  <c r="E1166"/>
  <c r="G1166"/>
  <c r="H1166"/>
  <c r="E1167"/>
  <c r="G1167"/>
  <c r="H1167"/>
  <c r="E1168"/>
  <c r="G1168"/>
  <c r="H1168"/>
  <c r="E1169"/>
  <c r="G1169"/>
  <c r="H1169"/>
  <c r="E1170"/>
  <c r="G1170"/>
  <c r="H1170"/>
  <c r="E1171"/>
  <c r="G1171"/>
  <c r="H1171"/>
  <c r="E1172"/>
  <c r="G1172"/>
  <c r="H1172"/>
  <c r="E1173"/>
  <c r="G1173"/>
  <c r="H1173"/>
  <c r="E1174"/>
  <c r="G1174"/>
  <c r="H1174"/>
  <c r="E1175"/>
  <c r="G1175"/>
  <c r="H1175"/>
  <c r="E1176"/>
  <c r="G1176"/>
  <c r="H1176"/>
  <c r="E1177"/>
  <c r="G1177"/>
  <c r="H1177"/>
  <c r="E1178"/>
  <c r="G1178"/>
  <c r="H1178"/>
  <c r="E1179"/>
  <c r="G1179"/>
  <c r="H1179"/>
  <c r="E1180"/>
  <c r="G1180"/>
  <c r="H1180"/>
  <c r="E1181"/>
  <c r="G1181"/>
  <c r="H1181"/>
  <c r="E1182"/>
  <c r="G1182"/>
  <c r="H1182"/>
  <c r="E1183"/>
  <c r="G1183"/>
  <c r="H1183"/>
  <c r="E1184"/>
  <c r="G1184"/>
  <c r="H1184"/>
  <c r="E1185"/>
  <c r="G1185"/>
  <c r="H1185"/>
  <c r="E1186"/>
  <c r="G1186"/>
  <c r="H1186"/>
  <c r="E1187"/>
  <c r="G1187"/>
  <c r="H1187"/>
  <c r="E1188"/>
  <c r="G1188"/>
  <c r="H1188"/>
  <c r="E1189"/>
  <c r="G1189"/>
  <c r="H1189"/>
  <c r="E1190"/>
  <c r="G1190"/>
  <c r="H1190"/>
  <c r="E1191"/>
  <c r="G1191"/>
  <c r="H1191"/>
  <c r="E1192"/>
  <c r="G1192"/>
  <c r="H1192"/>
  <c r="E1193"/>
  <c r="G1193"/>
  <c r="H1193"/>
  <c r="E1194"/>
  <c r="G1194"/>
  <c r="H1194"/>
  <c r="E1195"/>
  <c r="G1195"/>
  <c r="H1195"/>
  <c r="E1196"/>
  <c r="G1196"/>
  <c r="H1196"/>
  <c r="E1197"/>
  <c r="G1197"/>
  <c r="H1197"/>
  <c r="E1198"/>
  <c r="G1198"/>
  <c r="H1198"/>
  <c r="E1199"/>
  <c r="G1199"/>
  <c r="H1199"/>
  <c r="E1200"/>
  <c r="G1200"/>
  <c r="H1200"/>
  <c r="E1201"/>
  <c r="G1201"/>
  <c r="H1201"/>
  <c r="E1202"/>
  <c r="G1202"/>
  <c r="H1202"/>
  <c r="E1203"/>
  <c r="G1203"/>
  <c r="H1203"/>
  <c r="E1204"/>
  <c r="G1204"/>
  <c r="H1204"/>
  <c r="E1205"/>
  <c r="G1205"/>
  <c r="H1205"/>
  <c r="E1206"/>
  <c r="G1206"/>
  <c r="H1206"/>
  <c r="E1207"/>
  <c r="G1207"/>
  <c r="H1207"/>
  <c r="E1208"/>
  <c r="G1208"/>
  <c r="H1208"/>
  <c r="E1209"/>
  <c r="G1209"/>
  <c r="H1209"/>
  <c r="E1210"/>
  <c r="G1210"/>
  <c r="H1210"/>
  <c r="E1211"/>
  <c r="G1211"/>
  <c r="H1211"/>
  <c r="E1212"/>
  <c r="G1212"/>
  <c r="H1212"/>
  <c r="E1213"/>
  <c r="G1213"/>
  <c r="H1213"/>
  <c r="E1214"/>
  <c r="G1214"/>
  <c r="H1214"/>
  <c r="E1215"/>
  <c r="G1215"/>
  <c r="H1215"/>
  <c r="E1216"/>
  <c r="G1216"/>
  <c r="H1216"/>
  <c r="E1217"/>
  <c r="G1217"/>
  <c r="H1217"/>
  <c r="E1218"/>
  <c r="G1218"/>
  <c r="H1218"/>
  <c r="E1219"/>
  <c r="G1219"/>
  <c r="H1219"/>
  <c r="E1220"/>
  <c r="G1220"/>
  <c r="H1220"/>
  <c r="E1221"/>
  <c r="G1221"/>
  <c r="H1221"/>
  <c r="E1222"/>
  <c r="G1222"/>
  <c r="H1222"/>
  <c r="E1223"/>
  <c r="G1223"/>
  <c r="H1223"/>
  <c r="E1224"/>
  <c r="G1224"/>
  <c r="H1224"/>
  <c r="E1225"/>
  <c r="G1225"/>
  <c r="H1225"/>
  <c r="E1226"/>
  <c r="G1226"/>
  <c r="H1226"/>
  <c r="E1227"/>
  <c r="G1227"/>
  <c r="H1227"/>
  <c r="E1228"/>
  <c r="G1228"/>
  <c r="H1228"/>
  <c r="E1229"/>
  <c r="G1229"/>
  <c r="H1229"/>
  <c r="E1230"/>
  <c r="G1230"/>
  <c r="H1230"/>
  <c r="E1231"/>
  <c r="G1231"/>
  <c r="H1231"/>
  <c r="E1232"/>
  <c r="G1232"/>
  <c r="H1232"/>
  <c r="E1233"/>
  <c r="G1233"/>
  <c r="H1233"/>
  <c r="E1234"/>
  <c r="G1234"/>
  <c r="H1234"/>
  <c r="E1235"/>
  <c r="G1235"/>
  <c r="H1235"/>
  <c r="E1236"/>
  <c r="G1236"/>
  <c r="H1236"/>
  <c r="E1237"/>
  <c r="G1237"/>
  <c r="H1237"/>
  <c r="E1238"/>
  <c r="G1238"/>
  <c r="H1238"/>
  <c r="E1239"/>
  <c r="G1239"/>
  <c r="H1239"/>
  <c r="E1240"/>
  <c r="G1240"/>
  <c r="H1240"/>
  <c r="E1241"/>
  <c r="G1241"/>
  <c r="H1241"/>
  <c r="E1242"/>
  <c r="G1242"/>
  <c r="H1242"/>
  <c r="E1243"/>
  <c r="G1243"/>
  <c r="H1243"/>
  <c r="E1244"/>
  <c r="G1244"/>
  <c r="H1244"/>
  <c r="E1245"/>
  <c r="G1245"/>
  <c r="H1245"/>
  <c r="E1246"/>
  <c r="G1246"/>
  <c r="H1246"/>
  <c r="E1247"/>
  <c r="G1247"/>
  <c r="H1247"/>
  <c r="E1248"/>
  <c r="G1248"/>
  <c r="H1248"/>
  <c r="E1249"/>
  <c r="G1249"/>
  <c r="H1249"/>
  <c r="E1250"/>
  <c r="G1250"/>
  <c r="H1250"/>
  <c r="E1251"/>
  <c r="G1251"/>
  <c r="H1251"/>
  <c r="E1252"/>
  <c r="G1252"/>
  <c r="H1252"/>
  <c r="E1253"/>
  <c r="G1253"/>
  <c r="H1253"/>
  <c r="E1254"/>
  <c r="G1254"/>
  <c r="H1254"/>
  <c r="E1255"/>
  <c r="G1255"/>
  <c r="H1255"/>
  <c r="E1256"/>
  <c r="G1256"/>
  <c r="H1256"/>
  <c r="E1257"/>
  <c r="G1257"/>
  <c r="H1257"/>
  <c r="E1258"/>
  <c r="G1258"/>
  <c r="H1258"/>
  <c r="E1259"/>
  <c r="G1259"/>
  <c r="H1259"/>
  <c r="E1260"/>
  <c r="G1260"/>
  <c r="H1260"/>
  <c r="E1261"/>
  <c r="G1261"/>
  <c r="H1261"/>
  <c r="E1262"/>
  <c r="G1262"/>
  <c r="H1262"/>
  <c r="E1263"/>
  <c r="G1263"/>
  <c r="H1263"/>
  <c r="E1264"/>
  <c r="G1264"/>
  <c r="H1264"/>
  <c r="E1265"/>
  <c r="G1265"/>
  <c r="H1265"/>
  <c r="E1266"/>
  <c r="G1266"/>
  <c r="H1266"/>
  <c r="E1267"/>
  <c r="G1267"/>
  <c r="H1267"/>
  <c r="E1268"/>
  <c r="G1268"/>
  <c r="H1268"/>
  <c r="E1269"/>
  <c r="G1269"/>
  <c r="H1269"/>
  <c r="E1270"/>
  <c r="G1270"/>
  <c r="H1270"/>
  <c r="E1271"/>
  <c r="G1271"/>
  <c r="H1271"/>
  <c r="E1272"/>
  <c r="G1272"/>
  <c r="H1272"/>
  <c r="E1273"/>
  <c r="G1273"/>
  <c r="H1273"/>
  <c r="E1274"/>
  <c r="G1274"/>
  <c r="H1274"/>
  <c r="E1275"/>
  <c r="G1275"/>
  <c r="H1275"/>
  <c r="E1276"/>
  <c r="G1276"/>
  <c r="H1276"/>
  <c r="E1277"/>
  <c r="G1277"/>
  <c r="H1277"/>
  <c r="E1278"/>
  <c r="G1278"/>
  <c r="H1278"/>
  <c r="E1279"/>
  <c r="G1279"/>
  <c r="H1279"/>
  <c r="E1280"/>
  <c r="G1280"/>
  <c r="H1280"/>
  <c r="E1281"/>
  <c r="G1281"/>
  <c r="H1281"/>
  <c r="E1282"/>
  <c r="G1282"/>
  <c r="H1282"/>
  <c r="E1283"/>
  <c r="G1283"/>
  <c r="H1283"/>
  <c r="E1284"/>
  <c r="G1284"/>
  <c r="H1284"/>
  <c r="E1285"/>
  <c r="G1285"/>
  <c r="H1285"/>
  <c r="E1286"/>
  <c r="G1286"/>
  <c r="H1286"/>
  <c r="E1287"/>
  <c r="G1287"/>
  <c r="H1287"/>
  <c r="E1288"/>
  <c r="G1288"/>
  <c r="H1288"/>
  <c r="E1289"/>
  <c r="G1289"/>
  <c r="H1289"/>
  <c r="E1290"/>
  <c r="G1290"/>
  <c r="H1290"/>
  <c r="E1291"/>
  <c r="G1291"/>
  <c r="H1291"/>
  <c r="E1292"/>
  <c r="G1292"/>
  <c r="H1292"/>
  <c r="E1293"/>
  <c r="G1293"/>
  <c r="H1293"/>
  <c r="E1294"/>
  <c r="G1294"/>
  <c r="H1294"/>
  <c r="E1295"/>
  <c r="G1295"/>
  <c r="H1295"/>
  <c r="E1296"/>
  <c r="G1296"/>
  <c r="H1296"/>
  <c r="E1297"/>
  <c r="G1297"/>
  <c r="H1297"/>
  <c r="E1298"/>
  <c r="G1298"/>
  <c r="H1298"/>
  <c r="E1299"/>
  <c r="G1299"/>
  <c r="H1299"/>
  <c r="E1300"/>
  <c r="G1300"/>
  <c r="H1300"/>
  <c r="E1301"/>
  <c r="G1301"/>
  <c r="H1301"/>
  <c r="E1302"/>
  <c r="G1302"/>
  <c r="H1302"/>
  <c r="E1303"/>
  <c r="G1303"/>
  <c r="H1303"/>
  <c r="E1304"/>
  <c r="G1304"/>
  <c r="H1304"/>
  <c r="E1305"/>
  <c r="G1305"/>
  <c r="H1305"/>
  <c r="E1306"/>
  <c r="G1306"/>
  <c r="H1306"/>
  <c r="E1307"/>
  <c r="G1307"/>
  <c r="H1307"/>
  <c r="E1308"/>
  <c r="G1308"/>
  <c r="H1308"/>
  <c r="E1309"/>
  <c r="G1309"/>
  <c r="H1309"/>
  <c r="E1310"/>
  <c r="G1310"/>
  <c r="H1310"/>
  <c r="E1311"/>
  <c r="G1311"/>
  <c r="H1311"/>
  <c r="E1312"/>
  <c r="G1312"/>
  <c r="H1312"/>
  <c r="E1313"/>
  <c r="G1313"/>
  <c r="H1313"/>
  <c r="E1314"/>
  <c r="G1314"/>
  <c r="H1314"/>
  <c r="E1315"/>
  <c r="G1315"/>
  <c r="H1315"/>
  <c r="E1316"/>
  <c r="G1316"/>
  <c r="H1316"/>
  <c r="E1317"/>
  <c r="G1317"/>
  <c r="H1317"/>
  <c r="E1318"/>
  <c r="G1318"/>
  <c r="H1318"/>
  <c r="E1319"/>
  <c r="G1319"/>
  <c r="H1319"/>
  <c r="E1320"/>
  <c r="G1320"/>
  <c r="H1320"/>
  <c r="E1321"/>
  <c r="G1321"/>
  <c r="H1321"/>
  <c r="E1322"/>
  <c r="G1322"/>
  <c r="H1322"/>
  <c r="E1323"/>
  <c r="G1323"/>
  <c r="H1323"/>
  <c r="E1324"/>
  <c r="G1324"/>
  <c r="H1324"/>
  <c r="E1325"/>
  <c r="G1325"/>
  <c r="H1325"/>
  <c r="E1326"/>
  <c r="G1326"/>
  <c r="H1326"/>
  <c r="E1327"/>
  <c r="G1327"/>
  <c r="H1327"/>
  <c r="E1328"/>
  <c r="G1328"/>
  <c r="H1328"/>
  <c r="E1329"/>
  <c r="G1329"/>
  <c r="H1329"/>
  <c r="E1330"/>
  <c r="G1330"/>
  <c r="H1330"/>
  <c r="E1331"/>
  <c r="G1331"/>
  <c r="H1331"/>
  <c r="E1332"/>
  <c r="G1332"/>
  <c r="H1332"/>
  <c r="E1333"/>
  <c r="G1333"/>
  <c r="H1333"/>
  <c r="E1334"/>
  <c r="G1334"/>
  <c r="H1334"/>
  <c r="E1335"/>
  <c r="G1335"/>
  <c r="H1335"/>
  <c r="E1336"/>
  <c r="G1336"/>
  <c r="H1336"/>
  <c r="E1337"/>
  <c r="G1337"/>
  <c r="H1337"/>
  <c r="E1338"/>
  <c r="G1338"/>
  <c r="H1338"/>
  <c r="E1339"/>
  <c r="G1339"/>
  <c r="H1339"/>
  <c r="E1340"/>
  <c r="G1340"/>
  <c r="H1340"/>
  <c r="E1341"/>
  <c r="G1341"/>
  <c r="H1341"/>
  <c r="E1342"/>
  <c r="G1342"/>
  <c r="H1342"/>
  <c r="E1343"/>
  <c r="G1343"/>
  <c r="H1343"/>
  <c r="E1344"/>
  <c r="G1344"/>
  <c r="H1344"/>
  <c r="E1345"/>
  <c r="G1345"/>
  <c r="H1345"/>
  <c r="E1346"/>
  <c r="G1346"/>
  <c r="H1346"/>
  <c r="E1347"/>
  <c r="G1347"/>
  <c r="H1347"/>
  <c r="E1348"/>
  <c r="G1348"/>
  <c r="H1348"/>
  <c r="E1349"/>
  <c r="G1349"/>
  <c r="H1349"/>
  <c r="E1350"/>
  <c r="G1350"/>
  <c r="H1350"/>
  <c r="E1351"/>
  <c r="G1351"/>
  <c r="H1351"/>
  <c r="E1352"/>
  <c r="G1352"/>
  <c r="H1352"/>
  <c r="E1353"/>
  <c r="G1353"/>
  <c r="H1353"/>
  <c r="E1354"/>
  <c r="G1354"/>
  <c r="H1354"/>
  <c r="E1355"/>
  <c r="G1355"/>
  <c r="H1355"/>
  <c r="E1356"/>
  <c r="G1356"/>
  <c r="H1356"/>
  <c r="E1357"/>
  <c r="G1357"/>
  <c r="H1357"/>
  <c r="E1358"/>
  <c r="G1358"/>
  <c r="H1358"/>
  <c r="E1359"/>
  <c r="G1359"/>
  <c r="H1359"/>
  <c r="E1360"/>
  <c r="G1360"/>
  <c r="H1360"/>
  <c r="E1361"/>
  <c r="G1361"/>
  <c r="H1361"/>
  <c r="E1362"/>
  <c r="G1362"/>
  <c r="H1362"/>
  <c r="E1363"/>
  <c r="G1363"/>
  <c r="H1363"/>
  <c r="E1364"/>
  <c r="G1364"/>
  <c r="H1364"/>
  <c r="E1365"/>
  <c r="G1365"/>
  <c r="H1365"/>
  <c r="E1366"/>
  <c r="G1366"/>
  <c r="H1366"/>
  <c r="E1367"/>
  <c r="G1367"/>
  <c r="H1367"/>
  <c r="E1368"/>
  <c r="G1368"/>
  <c r="H1368"/>
  <c r="E1369"/>
  <c r="G1369"/>
  <c r="H1369"/>
  <c r="E1370"/>
  <c r="G1370"/>
  <c r="H1370"/>
  <c r="E1371"/>
  <c r="G1371"/>
  <c r="H1371"/>
  <c r="E1372"/>
  <c r="G1372"/>
  <c r="H1372"/>
  <c r="E1373"/>
  <c r="G1373"/>
  <c r="H1373"/>
  <c r="E1374"/>
  <c r="G1374"/>
  <c r="H1374"/>
  <c r="E1375"/>
  <c r="G1375"/>
  <c r="H1375"/>
  <c r="E1376"/>
  <c r="G1376"/>
  <c r="H1376"/>
  <c r="E1377"/>
  <c r="G1377"/>
  <c r="H1377"/>
  <c r="E1378"/>
  <c r="G1378"/>
  <c r="H1378"/>
  <c r="E1379"/>
  <c r="G1379"/>
  <c r="H1379"/>
  <c r="E1380"/>
  <c r="G1380"/>
  <c r="H1380"/>
  <c r="E1381"/>
  <c r="G1381"/>
  <c r="H1381"/>
  <c r="E1382"/>
  <c r="G1382"/>
  <c r="H1382"/>
  <c r="E1383"/>
  <c r="G1383"/>
  <c r="H1383"/>
  <c r="E1384"/>
  <c r="G1384"/>
  <c r="H1384"/>
  <c r="E1385"/>
  <c r="G1385"/>
  <c r="H1385"/>
  <c r="E1386"/>
  <c r="G1386"/>
  <c r="H1386"/>
  <c r="E1387"/>
  <c r="G1387"/>
  <c r="H1387"/>
  <c r="E1388"/>
  <c r="G1388"/>
  <c r="H1388"/>
  <c r="E1389"/>
  <c r="G1389"/>
  <c r="H1389"/>
  <c r="E1390"/>
  <c r="G1390"/>
  <c r="H1390"/>
  <c r="E1391"/>
  <c r="G1391"/>
  <c r="H1391"/>
  <c r="E1392"/>
  <c r="G1392"/>
  <c r="H1392"/>
  <c r="E1393"/>
  <c r="G1393"/>
  <c r="H1393"/>
  <c r="E1394"/>
  <c r="G1394"/>
  <c r="H1394"/>
  <c r="E1395"/>
  <c r="G1395"/>
  <c r="H1395"/>
  <c r="E1396"/>
  <c r="G1396"/>
  <c r="H1396"/>
  <c r="E1397"/>
  <c r="G1397"/>
  <c r="H1397"/>
  <c r="E1398"/>
  <c r="G1398"/>
  <c r="H1398"/>
  <c r="E1399"/>
  <c r="G1399"/>
  <c r="H1399"/>
  <c r="E1400"/>
  <c r="G1400"/>
  <c r="H1400"/>
  <c r="E1401"/>
  <c r="G1401"/>
  <c r="H1401"/>
  <c r="E1402"/>
  <c r="G1402"/>
  <c r="H1402"/>
  <c r="E1403"/>
  <c r="G1403"/>
  <c r="H1403"/>
  <c r="E1404"/>
  <c r="G1404"/>
  <c r="H1404"/>
  <c r="E1405"/>
  <c r="G1405"/>
  <c r="H1405"/>
  <c r="E1406"/>
  <c r="G1406"/>
  <c r="H1406"/>
  <c r="E1407"/>
  <c r="G1407"/>
  <c r="H1407"/>
  <c r="E1408"/>
  <c r="G1408"/>
  <c r="H1408"/>
  <c r="E1409"/>
  <c r="G1409"/>
  <c r="H1409"/>
  <c r="E1410"/>
  <c r="G1410"/>
  <c r="H1410"/>
  <c r="E1411"/>
  <c r="G1411"/>
  <c r="H1411"/>
  <c r="E1412"/>
  <c r="G1412"/>
  <c r="H1412"/>
  <c r="E1413"/>
  <c r="G1413"/>
  <c r="H1413"/>
  <c r="E1414"/>
  <c r="G1414"/>
  <c r="H1414"/>
  <c r="E1415"/>
  <c r="G1415"/>
  <c r="H1415"/>
  <c r="E1416"/>
  <c r="G1416"/>
  <c r="H1416"/>
  <c r="E1417"/>
  <c r="G1417"/>
  <c r="H1417"/>
  <c r="E1418"/>
  <c r="G1418"/>
  <c r="H1418"/>
  <c r="E1419"/>
  <c r="G1419"/>
  <c r="H1419"/>
  <c r="E1420"/>
  <c r="G1420"/>
  <c r="H1420"/>
  <c r="E1421"/>
  <c r="G1421"/>
  <c r="H1421"/>
  <c r="E1422"/>
  <c r="G1422"/>
  <c r="H1422"/>
  <c r="E1423"/>
  <c r="G1423"/>
  <c r="H1423"/>
  <c r="E1424"/>
  <c r="G1424"/>
  <c r="H1424"/>
  <c r="E1425"/>
  <c r="G1425"/>
  <c r="H1425"/>
  <c r="E1426"/>
  <c r="G1426"/>
  <c r="H1426"/>
  <c r="E1427"/>
  <c r="G1427"/>
  <c r="H1427"/>
  <c r="E1428"/>
  <c r="G1428"/>
  <c r="H1428"/>
  <c r="E1429"/>
  <c r="G1429"/>
  <c r="H1429"/>
  <c r="E1430"/>
  <c r="G1430"/>
  <c r="H1430"/>
  <c r="E1431"/>
  <c r="G1431"/>
  <c r="H1431"/>
  <c r="E1432"/>
  <c r="G1432"/>
  <c r="H1432"/>
  <c r="E1433"/>
  <c r="G1433"/>
  <c r="H1433"/>
  <c r="E1434"/>
  <c r="G1434"/>
  <c r="H1434"/>
  <c r="E1435"/>
  <c r="G1435"/>
  <c r="H1435"/>
  <c r="E1436"/>
  <c r="G1436"/>
  <c r="H1436"/>
  <c r="E1437"/>
  <c r="G1437"/>
  <c r="H1437"/>
  <c r="E1438"/>
  <c r="G1438"/>
  <c r="H1438"/>
  <c r="E1439"/>
  <c r="G1439"/>
  <c r="H1439"/>
  <c r="E1440"/>
  <c r="G1440"/>
  <c r="H1440"/>
  <c r="E1441"/>
  <c r="G1441"/>
  <c r="H1441"/>
  <c r="E1442"/>
  <c r="G1442"/>
  <c r="H1442"/>
  <c r="E1443"/>
  <c r="G1443"/>
  <c r="H1443"/>
  <c r="E1444"/>
  <c r="G1444"/>
  <c r="H1444"/>
  <c r="E1445"/>
  <c r="G1445"/>
  <c r="H1445"/>
  <c r="E1446"/>
  <c r="G1446"/>
  <c r="H1446"/>
  <c r="E1447"/>
  <c r="G1447"/>
  <c r="H1447"/>
  <c r="E1448"/>
  <c r="G1448"/>
  <c r="H1448"/>
  <c r="E1449"/>
  <c r="G1449"/>
  <c r="H1449"/>
  <c r="E1450"/>
  <c r="G1450"/>
  <c r="H1450"/>
  <c r="E1451"/>
  <c r="G1451"/>
  <c r="H1451"/>
  <c r="E1452"/>
  <c r="G1452"/>
  <c r="H1452"/>
  <c r="E1453"/>
  <c r="G1453"/>
  <c r="H1453"/>
  <c r="L16"/>
  <c r="L15"/>
  <c r="C11"/>
  <c r="B11" i="4"/>
  <c r="C11"/>
  <c r="E14"/>
  <c r="G14"/>
  <c r="H14"/>
  <c r="E15"/>
  <c r="G15"/>
  <c r="H15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L15"/>
  <c r="E16"/>
  <c r="G16"/>
  <c r="H16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L16"/>
  <c r="E17"/>
  <c r="G17"/>
  <c r="H17"/>
  <c r="E18"/>
  <c r="G18"/>
  <c r="H18"/>
  <c r="E19"/>
  <c r="G19"/>
  <c r="H19"/>
  <c r="E20"/>
  <c r="G20"/>
  <c r="H20"/>
  <c r="E21"/>
  <c r="G21"/>
  <c r="H21"/>
  <c r="E22"/>
  <c r="G22"/>
  <c r="H22"/>
  <c r="E23"/>
  <c r="G23"/>
  <c r="H23"/>
  <c r="E24"/>
  <c r="G24"/>
  <c r="H24"/>
  <c r="E25"/>
  <c r="G25"/>
  <c r="H25"/>
  <c r="E26"/>
  <c r="G26"/>
  <c r="H26"/>
  <c r="E27"/>
  <c r="G27"/>
  <c r="H27"/>
  <c r="E28"/>
  <c r="G28"/>
  <c r="H28"/>
  <c r="E29"/>
  <c r="G29"/>
  <c r="H29"/>
  <c r="E30"/>
  <c r="G30"/>
  <c r="H30"/>
  <c r="E31"/>
  <c r="G31"/>
  <c r="H31"/>
  <c r="E32"/>
  <c r="G32"/>
  <c r="H32"/>
  <c r="E33"/>
  <c r="G33"/>
  <c r="H33"/>
  <c r="E34"/>
  <c r="G34"/>
  <c r="H34"/>
  <c r="E35"/>
  <c r="G35"/>
  <c r="H35"/>
  <c r="E36"/>
  <c r="G36"/>
  <c r="H36"/>
  <c r="E37"/>
  <c r="G37"/>
  <c r="H37"/>
  <c r="E38"/>
  <c r="G38"/>
  <c r="H38"/>
  <c r="E39"/>
  <c r="G39"/>
  <c r="H39"/>
  <c r="E40"/>
  <c r="G40"/>
  <c r="H40"/>
  <c r="E41"/>
  <c r="G41"/>
  <c r="H41"/>
  <c r="E42"/>
  <c r="G42"/>
  <c r="H42"/>
  <c r="E43"/>
  <c r="G43"/>
  <c r="H43"/>
  <c r="E44"/>
  <c r="G44"/>
  <c r="H44"/>
  <c r="E45"/>
  <c r="G45"/>
  <c r="H45"/>
  <c r="E46"/>
  <c r="G46"/>
  <c r="H46"/>
  <c r="E47"/>
  <c r="G47"/>
  <c r="H47"/>
  <c r="E48"/>
  <c r="G48"/>
  <c r="H48"/>
  <c r="E49"/>
  <c r="G49"/>
  <c r="H49"/>
  <c r="E50"/>
  <c r="G50"/>
  <c r="H50"/>
  <c r="E51"/>
  <c r="G51"/>
  <c r="H51"/>
  <c r="E52"/>
  <c r="G52"/>
  <c r="H52"/>
  <c r="E53"/>
  <c r="G53"/>
  <c r="H53"/>
  <c r="E54"/>
  <c r="G54"/>
  <c r="H54"/>
  <c r="E55"/>
  <c r="G55"/>
  <c r="H55"/>
  <c r="E56"/>
  <c r="G56"/>
  <c r="H56"/>
  <c r="E57"/>
  <c r="G57"/>
  <c r="H57"/>
  <c r="E58"/>
  <c r="G58"/>
  <c r="H58"/>
  <c r="E59"/>
  <c r="G59"/>
  <c r="H59"/>
  <c r="E60"/>
  <c r="G60"/>
  <c r="H60"/>
  <c r="E61"/>
  <c r="G61"/>
  <c r="H61"/>
  <c r="E62"/>
  <c r="G62"/>
  <c r="H62"/>
  <c r="E63"/>
  <c r="G63"/>
  <c r="H63"/>
  <c r="E64"/>
  <c r="G64"/>
  <c r="H64"/>
  <c r="E65"/>
  <c r="G65"/>
  <c r="H65"/>
  <c r="E66"/>
  <c r="G66"/>
  <c r="H66"/>
  <c r="E67"/>
  <c r="G67"/>
  <c r="H67"/>
  <c r="E68"/>
  <c r="G68"/>
  <c r="H68"/>
  <c r="E69"/>
  <c r="G69"/>
  <c r="H69"/>
  <c r="E70"/>
  <c r="G70"/>
  <c r="H70"/>
  <c r="E71"/>
  <c r="G71"/>
  <c r="H71"/>
  <c r="E72"/>
  <c r="G72"/>
  <c r="H72"/>
  <c r="E73"/>
  <c r="G73"/>
  <c r="H73"/>
  <c r="E74"/>
  <c r="G74"/>
  <c r="H74"/>
  <c r="E75"/>
  <c r="G75"/>
  <c r="H75"/>
  <c r="E76"/>
  <c r="G76"/>
  <c r="H76"/>
  <c r="E77"/>
  <c r="G77"/>
  <c r="H77"/>
  <c r="E7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G89"/>
  <c r="H89"/>
  <c r="E90"/>
  <c r="G90"/>
  <c r="H90"/>
  <c r="E91"/>
  <c r="G91"/>
  <c r="H91"/>
  <c r="E92"/>
  <c r="G92"/>
  <c r="H92"/>
  <c r="E93"/>
  <c r="G93"/>
  <c r="H93"/>
  <c r="E94"/>
  <c r="G94"/>
  <c r="H94"/>
  <c r="E95"/>
  <c r="G95"/>
  <c r="H95"/>
  <c r="E96"/>
  <c r="G96"/>
  <c r="H96"/>
  <c r="E97"/>
  <c r="G97"/>
  <c r="H97"/>
  <c r="E98"/>
  <c r="G98"/>
  <c r="H98"/>
  <c r="E99"/>
  <c r="G99"/>
  <c r="H99"/>
  <c r="E100"/>
  <c r="G100"/>
  <c r="H100"/>
  <c r="E101"/>
  <c r="G101"/>
  <c r="H101"/>
  <c r="E102"/>
  <c r="G102"/>
  <c r="H102"/>
  <c r="E103"/>
  <c r="G103"/>
  <c r="H103"/>
  <c r="E104"/>
  <c r="G104"/>
  <c r="H104"/>
  <c r="E105"/>
  <c r="G105"/>
  <c r="H105"/>
  <c r="E106"/>
  <c r="G106"/>
  <c r="H106"/>
  <c r="E107"/>
  <c r="G107"/>
  <c r="H107"/>
  <c r="E108"/>
  <c r="G108"/>
  <c r="H108"/>
  <c r="E109"/>
  <c r="G109"/>
  <c r="H109"/>
  <c r="E110"/>
  <c r="G110"/>
  <c r="H110"/>
  <c r="E111"/>
  <c r="G111"/>
  <c r="H111"/>
  <c r="E112"/>
  <c r="G112"/>
  <c r="H112"/>
  <c r="E113"/>
  <c r="G113"/>
  <c r="H113"/>
  <c r="E114"/>
  <c r="G114"/>
  <c r="H114"/>
  <c r="E115"/>
  <c r="G115"/>
  <c r="H115"/>
  <c r="E116"/>
  <c r="G116"/>
  <c r="H116"/>
  <c r="E117"/>
  <c r="G117"/>
  <c r="H117"/>
  <c r="E118"/>
  <c r="G118"/>
  <c r="H118"/>
  <c r="E119"/>
  <c r="G119"/>
  <c r="H119"/>
  <c r="E120"/>
  <c r="G120"/>
  <c r="H120"/>
  <c r="E121"/>
  <c r="G121"/>
  <c r="H121"/>
  <c r="E122"/>
  <c r="G122"/>
  <c r="H122"/>
  <c r="E123"/>
  <c r="G123"/>
  <c r="H123"/>
  <c r="E124"/>
  <c r="G124"/>
  <c r="H124"/>
  <c r="E125"/>
  <c r="G125"/>
  <c r="H125"/>
  <c r="E126"/>
  <c r="G126"/>
  <c r="H126"/>
  <c r="E127"/>
  <c r="G127"/>
  <c r="H127"/>
  <c r="E128"/>
  <c r="G128"/>
  <c r="H128"/>
  <c r="E129"/>
  <c r="G129"/>
  <c r="H129"/>
  <c r="E130"/>
  <c r="G130"/>
  <c r="H130"/>
  <c r="E131"/>
  <c r="G131"/>
  <c r="H131"/>
  <c r="E132"/>
  <c r="G132"/>
  <c r="H132"/>
  <c r="E133"/>
  <c r="G133"/>
  <c r="H133"/>
  <c r="E134"/>
  <c r="G134"/>
  <c r="H134"/>
  <c r="E135"/>
  <c r="G135"/>
  <c r="H135"/>
  <c r="E136"/>
  <c r="G136"/>
  <c r="H136"/>
  <c r="E137"/>
  <c r="G137"/>
  <c r="H137"/>
  <c r="E138"/>
  <c r="G138"/>
  <c r="H138"/>
  <c r="E139"/>
  <c r="G139"/>
  <c r="H139"/>
  <c r="E140"/>
  <c r="G140"/>
  <c r="H140"/>
  <c r="E141"/>
  <c r="G141"/>
  <c r="H141"/>
  <c r="E142"/>
  <c r="G142"/>
  <c r="H142"/>
  <c r="E143"/>
  <c r="G143"/>
  <c r="H143"/>
  <c r="E144"/>
  <c r="G144"/>
  <c r="H144"/>
  <c r="E145"/>
  <c r="G145"/>
  <c r="H145"/>
  <c r="E146"/>
  <c r="G146"/>
  <c r="H146"/>
  <c r="E147"/>
  <c r="G147"/>
  <c r="H147"/>
  <c r="E148"/>
  <c r="G148"/>
  <c r="H148"/>
  <c r="E149"/>
  <c r="G149"/>
  <c r="H149"/>
  <c r="E150"/>
  <c r="G150"/>
  <c r="H150"/>
  <c r="E151"/>
  <c r="G151"/>
  <c r="H151"/>
  <c r="E152"/>
  <c r="G152"/>
  <c r="H152"/>
  <c r="E153"/>
  <c r="G153"/>
  <c r="H153"/>
  <c r="E154"/>
  <c r="G154"/>
  <c r="H154"/>
  <c r="E155"/>
  <c r="G155"/>
  <c r="H155"/>
  <c r="E156"/>
  <c r="G156"/>
  <c r="H156"/>
  <c r="E157"/>
  <c r="G157"/>
  <c r="H157"/>
  <c r="E158"/>
  <c r="G158"/>
  <c r="H158"/>
  <c r="E159"/>
  <c r="G159"/>
  <c r="H159"/>
  <c r="E160"/>
  <c r="G160"/>
  <c r="H160"/>
  <c r="E161"/>
  <c r="G161"/>
  <c r="H161"/>
  <c r="E162"/>
  <c r="G162"/>
  <c r="H162"/>
  <c r="E163"/>
  <c r="G163"/>
  <c r="H163"/>
  <c r="E164"/>
  <c r="G164"/>
  <c r="H164"/>
  <c r="E165"/>
  <c r="G165"/>
  <c r="H165"/>
  <c r="E166"/>
  <c r="G166"/>
  <c r="H166"/>
  <c r="E167"/>
  <c r="G167"/>
  <c r="H167"/>
  <c r="E168"/>
  <c r="G168"/>
  <c r="H168"/>
  <c r="E169"/>
  <c r="G169"/>
  <c r="H169"/>
  <c r="E170"/>
  <c r="G170"/>
  <c r="H170"/>
  <c r="E171"/>
  <c r="G171"/>
  <c r="H171"/>
  <c r="E172"/>
  <c r="G172"/>
  <c r="H172"/>
  <c r="E173"/>
  <c r="G173"/>
  <c r="H173"/>
  <c r="E174"/>
  <c r="G174"/>
  <c r="H174"/>
  <c r="E175"/>
  <c r="G175"/>
  <c r="H175"/>
  <c r="E176"/>
  <c r="G176"/>
  <c r="H176"/>
  <c r="E177"/>
  <c r="G177"/>
  <c r="H177"/>
  <c r="E178"/>
  <c r="G178"/>
  <c r="H178"/>
  <c r="E179"/>
  <c r="G179"/>
  <c r="H179"/>
  <c r="E180"/>
  <c r="G180"/>
  <c r="H180"/>
  <c r="E181"/>
  <c r="G181"/>
  <c r="H181"/>
  <c r="E182"/>
  <c r="G182"/>
  <c r="H182"/>
  <c r="E183"/>
  <c r="G183"/>
  <c r="H183"/>
  <c r="E184"/>
  <c r="G184"/>
  <c r="H184"/>
  <c r="E185"/>
  <c r="G185"/>
  <c r="H185"/>
  <c r="E186"/>
  <c r="G186"/>
  <c r="H186"/>
  <c r="E187"/>
  <c r="G187"/>
  <c r="H187"/>
  <c r="E188"/>
  <c r="G188"/>
  <c r="H188"/>
  <c r="E189"/>
  <c r="G189"/>
  <c r="H189"/>
  <c r="E190"/>
  <c r="G190"/>
  <c r="H190"/>
  <c r="E191"/>
  <c r="G191"/>
  <c r="H191"/>
  <c r="E192"/>
  <c r="G192"/>
  <c r="H192"/>
  <c r="E193"/>
  <c r="G193"/>
  <c r="H193"/>
  <c r="E194"/>
  <c r="G194"/>
  <c r="H194"/>
  <c r="E195"/>
  <c r="G195"/>
  <c r="H195"/>
  <c r="E196"/>
  <c r="G196"/>
  <c r="H196"/>
  <c r="E197"/>
  <c r="G197"/>
  <c r="H197"/>
  <c r="E198"/>
  <c r="G198"/>
  <c r="H198"/>
  <c r="E199"/>
  <c r="G199"/>
  <c r="H199"/>
  <c r="E200"/>
  <c r="G200"/>
  <c r="H200"/>
  <c r="E201"/>
  <c r="G201"/>
  <c r="H201"/>
  <c r="E202"/>
  <c r="G202"/>
  <c r="H202"/>
  <c r="E203"/>
  <c r="G203"/>
  <c r="H203"/>
  <c r="E204"/>
  <c r="G204"/>
  <c r="H204"/>
  <c r="E205"/>
  <c r="G205"/>
  <c r="H205"/>
  <c r="E206"/>
  <c r="G206"/>
  <c r="H206"/>
  <c r="E207"/>
  <c r="G207"/>
  <c r="H207"/>
  <c r="E208"/>
  <c r="G208"/>
  <c r="H208"/>
  <c r="E209"/>
  <c r="G209"/>
  <c r="H209"/>
  <c r="E210"/>
  <c r="G210"/>
  <c r="H210"/>
  <c r="E211"/>
  <c r="G211"/>
  <c r="H211"/>
  <c r="E212"/>
  <c r="G212"/>
  <c r="H212"/>
  <c r="E213"/>
  <c r="G213"/>
  <c r="H213"/>
  <c r="E214"/>
  <c r="G214"/>
  <c r="H214"/>
  <c r="E215"/>
  <c r="G215"/>
  <c r="H215"/>
  <c r="E216"/>
  <c r="G216"/>
  <c r="H216"/>
  <c r="E217"/>
  <c r="G217"/>
  <c r="H217"/>
  <c r="E218"/>
  <c r="G218"/>
  <c r="H218"/>
  <c r="E219"/>
  <c r="G219"/>
  <c r="H219"/>
  <c r="E220"/>
  <c r="G220"/>
  <c r="H220"/>
  <c r="E221"/>
  <c r="G221"/>
  <c r="H221"/>
  <c r="E222"/>
  <c r="G222"/>
  <c r="H222"/>
  <c r="E223"/>
  <c r="G223"/>
  <c r="H223"/>
  <c r="E224"/>
  <c r="G224"/>
  <c r="H224"/>
  <c r="E225"/>
  <c r="G225"/>
  <c r="H225"/>
  <c r="E226"/>
  <c r="G226"/>
  <c r="H226"/>
  <c r="E227"/>
  <c r="G227"/>
  <c r="H227"/>
  <c r="E228"/>
  <c r="G228"/>
  <c r="H228"/>
  <c r="E229"/>
  <c r="G229"/>
  <c r="H229"/>
  <c r="E230"/>
  <c r="G230"/>
  <c r="H230"/>
  <c r="E231"/>
  <c r="G231"/>
  <c r="H231"/>
  <c r="E232"/>
  <c r="G232"/>
  <c r="H232"/>
  <c r="E233"/>
  <c r="G233"/>
  <c r="H233"/>
  <c r="E234"/>
  <c r="G234"/>
  <c r="H234"/>
  <c r="E235"/>
  <c r="G235"/>
  <c r="H235"/>
  <c r="E236"/>
  <c r="G236"/>
  <c r="H236"/>
  <c r="E237"/>
  <c r="G237"/>
  <c r="H237"/>
  <c r="E238"/>
  <c r="G238"/>
  <c r="H238"/>
  <c r="E239"/>
  <c r="G239"/>
  <c r="H239"/>
  <c r="E240"/>
  <c r="G240"/>
  <c r="H240"/>
  <c r="E241"/>
  <c r="G241"/>
  <c r="H241"/>
  <c r="E242"/>
  <c r="G242"/>
  <c r="H242"/>
  <c r="E243"/>
  <c r="G243"/>
  <c r="H243"/>
  <c r="E244"/>
  <c r="G244"/>
  <c r="H244"/>
  <c r="E245"/>
  <c r="G245"/>
  <c r="H245"/>
  <c r="E246"/>
  <c r="G246"/>
  <c r="H246"/>
  <c r="E247"/>
  <c r="G247"/>
  <c r="H247"/>
  <c r="E248"/>
  <c r="G248"/>
  <c r="H248"/>
  <c r="E249"/>
  <c r="G249"/>
  <c r="H249"/>
  <c r="E250"/>
  <c r="G250"/>
  <c r="H250"/>
  <c r="E251"/>
  <c r="G251"/>
  <c r="H251"/>
  <c r="E252"/>
  <c r="G252"/>
  <c r="H252"/>
  <c r="E253"/>
  <c r="G253"/>
  <c r="H253"/>
  <c r="E254"/>
  <c r="G254"/>
  <c r="H254"/>
  <c r="E255"/>
  <c r="G255"/>
  <c r="H255"/>
  <c r="E256"/>
  <c r="G256"/>
  <c r="H256"/>
  <c r="E257"/>
  <c r="G257"/>
  <c r="H257"/>
  <c r="E258"/>
  <c r="G258"/>
  <c r="H258"/>
  <c r="E259"/>
  <c r="G259"/>
  <c r="H259"/>
  <c r="E260"/>
  <c r="G260"/>
  <c r="H260"/>
  <c r="E261"/>
  <c r="G261"/>
  <c r="H261"/>
  <c r="E262"/>
  <c r="G262"/>
  <c r="H262"/>
  <c r="E263"/>
  <c r="G263"/>
  <c r="H263"/>
  <c r="E264"/>
  <c r="G264"/>
  <c r="H264"/>
  <c r="E265"/>
  <c r="G265"/>
  <c r="H265"/>
  <c r="E266"/>
  <c r="G266"/>
  <c r="H266"/>
  <c r="E267"/>
  <c r="G267"/>
  <c r="H267"/>
  <c r="E268"/>
  <c r="G268"/>
  <c r="H268"/>
  <c r="E269"/>
  <c r="G269"/>
  <c r="H269"/>
  <c r="E270"/>
  <c r="G270"/>
  <c r="H270"/>
  <c r="E271"/>
  <c r="G271"/>
  <c r="H271"/>
  <c r="E272"/>
  <c r="G272"/>
  <c r="H272"/>
  <c r="E273"/>
  <c r="G273"/>
  <c r="H273"/>
  <c r="E274"/>
  <c r="G274"/>
  <c r="H274"/>
  <c r="E275"/>
  <c r="G275"/>
  <c r="H275"/>
  <c r="E276"/>
  <c r="G276"/>
  <c r="H276"/>
  <c r="E277"/>
  <c r="G277"/>
  <c r="H277"/>
  <c r="E278"/>
  <c r="G278"/>
  <c r="H278"/>
  <c r="E279"/>
  <c r="G279"/>
  <c r="H279"/>
  <c r="E280"/>
  <c r="G280"/>
  <c r="H280"/>
  <c r="E281"/>
  <c r="G281"/>
  <c r="H281"/>
  <c r="E282"/>
  <c r="G282"/>
  <c r="H282"/>
  <c r="E283"/>
  <c r="G283"/>
  <c r="H283"/>
  <c r="E284"/>
  <c r="G284"/>
  <c r="H284"/>
  <c r="E285"/>
  <c r="G285"/>
  <c r="H285"/>
  <c r="E286"/>
  <c r="G286"/>
  <c r="H286"/>
  <c r="E287"/>
  <c r="G287"/>
  <c r="H287"/>
  <c r="E288"/>
  <c r="G288"/>
  <c r="H288"/>
  <c r="E289"/>
  <c r="G289"/>
  <c r="H289"/>
  <c r="E290"/>
  <c r="G290"/>
  <c r="H290"/>
  <c r="E291"/>
  <c r="G291"/>
  <c r="H291"/>
  <c r="E292"/>
  <c r="G292"/>
  <c r="H292"/>
  <c r="E293"/>
  <c r="G293"/>
  <c r="H293"/>
  <c r="E294"/>
  <c r="G294"/>
  <c r="H294"/>
  <c r="E295"/>
  <c r="G295"/>
  <c r="H295"/>
  <c r="E296"/>
  <c r="G296"/>
  <c r="H296"/>
  <c r="E297"/>
  <c r="G297"/>
  <c r="H297"/>
  <c r="E298"/>
  <c r="G298"/>
  <c r="H298"/>
  <c r="E299"/>
  <c r="G299"/>
  <c r="H299"/>
  <c r="E300"/>
  <c r="G300"/>
  <c r="H300"/>
  <c r="E301"/>
  <c r="G301"/>
  <c r="H301"/>
  <c r="E302"/>
  <c r="G302"/>
  <c r="H302"/>
  <c r="E303"/>
  <c r="G303"/>
  <c r="H303"/>
  <c r="E304"/>
  <c r="G304"/>
  <c r="H304"/>
  <c r="E305"/>
  <c r="G305"/>
  <c r="H305"/>
  <c r="E306"/>
  <c r="G306"/>
  <c r="H306"/>
  <c r="E307"/>
  <c r="G307"/>
  <c r="H307"/>
  <c r="E308"/>
  <c r="G308"/>
  <c r="H308"/>
  <c r="E309"/>
  <c r="G309"/>
  <c r="H309"/>
  <c r="E310"/>
  <c r="G310"/>
  <c r="H310"/>
  <c r="E311"/>
  <c r="G311"/>
  <c r="H311"/>
  <c r="E312"/>
  <c r="G312"/>
  <c r="H312"/>
  <c r="E313"/>
  <c r="G313"/>
  <c r="H313"/>
  <c r="E314"/>
  <c r="G314"/>
  <c r="H314"/>
  <c r="E315"/>
  <c r="G315"/>
  <c r="H315"/>
  <c r="E316"/>
  <c r="G316"/>
  <c r="H316"/>
  <c r="E317"/>
  <c r="G317"/>
  <c r="H317"/>
  <c r="E318"/>
  <c r="G318"/>
  <c r="H318"/>
  <c r="E319"/>
  <c r="G319"/>
  <c r="H319"/>
  <c r="E320"/>
  <c r="G320"/>
  <c r="H320"/>
  <c r="E321"/>
  <c r="G321"/>
  <c r="H321"/>
  <c r="E322"/>
  <c r="G322"/>
  <c r="H322"/>
  <c r="E323"/>
  <c r="G323"/>
  <c r="H323"/>
  <c r="E324"/>
  <c r="G324"/>
  <c r="H324"/>
  <c r="E325"/>
  <c r="G325"/>
  <c r="H325"/>
  <c r="E326"/>
  <c r="G326"/>
  <c r="H326"/>
  <c r="E327"/>
  <c r="G327"/>
  <c r="H327"/>
  <c r="E328"/>
  <c r="G328"/>
  <c r="H328"/>
  <c r="E329"/>
  <c r="G329"/>
  <c r="H329"/>
  <c r="E330"/>
  <c r="G330"/>
  <c r="H330"/>
  <c r="E331"/>
  <c r="G331"/>
  <c r="H331"/>
  <c r="E332"/>
  <c r="G332"/>
  <c r="H332"/>
  <c r="E333"/>
  <c r="G333"/>
  <c r="H333"/>
  <c r="E334"/>
  <c r="G334"/>
  <c r="H334"/>
  <c r="E335"/>
  <c r="G335"/>
  <c r="H335"/>
  <c r="E336"/>
  <c r="G336"/>
  <c r="H336"/>
  <c r="E337"/>
  <c r="G337"/>
  <c r="H337"/>
  <c r="E338"/>
  <c r="G338"/>
  <c r="H338"/>
  <c r="E339"/>
  <c r="G339"/>
  <c r="H339"/>
  <c r="E340"/>
  <c r="G340"/>
  <c r="H340"/>
  <c r="E341"/>
  <c r="G341"/>
  <c r="H341"/>
  <c r="E342"/>
  <c r="G342"/>
  <c r="H342"/>
  <c r="E343"/>
  <c r="G343"/>
  <c r="H343"/>
  <c r="E344"/>
  <c r="G344"/>
  <c r="H344"/>
  <c r="E345"/>
  <c r="G345"/>
  <c r="H345"/>
  <c r="E346"/>
  <c r="G346"/>
  <c r="H346"/>
  <c r="E347"/>
  <c r="G347"/>
  <c r="H347"/>
  <c r="E348"/>
  <c r="G348"/>
  <c r="H348"/>
  <c r="E349"/>
  <c r="G349"/>
  <c r="H349"/>
  <c r="E350"/>
  <c r="G350"/>
  <c r="H350"/>
  <c r="E351"/>
  <c r="G351"/>
  <c r="H351"/>
  <c r="E352"/>
  <c r="G352"/>
  <c r="H352"/>
  <c r="E353"/>
  <c r="G353"/>
  <c r="H353"/>
  <c r="E354"/>
  <c r="G354"/>
  <c r="H354"/>
  <c r="E355"/>
  <c r="G355"/>
  <c r="H355"/>
  <c r="E356"/>
  <c r="G356"/>
  <c r="H356"/>
  <c r="E357"/>
  <c r="G357"/>
  <c r="H357"/>
  <c r="E358"/>
  <c r="G358"/>
  <c r="H358"/>
  <c r="E359"/>
  <c r="G359"/>
  <c r="H359"/>
  <c r="E360"/>
  <c r="G360"/>
  <c r="H360"/>
  <c r="E361"/>
  <c r="G361"/>
  <c r="H361"/>
  <c r="E362"/>
  <c r="G362"/>
  <c r="H362"/>
  <c r="E363"/>
  <c r="G363"/>
  <c r="H363"/>
  <c r="E364"/>
  <c r="G364"/>
  <c r="H364"/>
  <c r="E365"/>
  <c r="G365"/>
  <c r="H365"/>
  <c r="E366"/>
  <c r="G366"/>
  <c r="H366"/>
  <c r="E367"/>
  <c r="G367"/>
  <c r="H367"/>
  <c r="E368"/>
  <c r="G368"/>
  <c r="H368"/>
  <c r="E369"/>
  <c r="G369"/>
  <c r="H369"/>
  <c r="E370"/>
  <c r="G370"/>
  <c r="H370"/>
  <c r="E371"/>
  <c r="G371"/>
  <c r="H371"/>
  <c r="E372"/>
  <c r="G372"/>
  <c r="H372"/>
  <c r="E373"/>
  <c r="G373"/>
  <c r="H373"/>
  <c r="E374"/>
  <c r="G374"/>
  <c r="H374"/>
  <c r="E375"/>
  <c r="G375"/>
  <c r="H375"/>
  <c r="E376"/>
  <c r="G376"/>
  <c r="H376"/>
  <c r="E377"/>
  <c r="G377"/>
  <c r="H377"/>
  <c r="E378"/>
  <c r="G378"/>
  <c r="H378"/>
  <c r="E379"/>
  <c r="G379"/>
  <c r="H379"/>
  <c r="E380"/>
  <c r="G380"/>
  <c r="H380"/>
  <c r="E381"/>
  <c r="G381"/>
  <c r="H381"/>
  <c r="E382"/>
  <c r="G382"/>
  <c r="H382"/>
  <c r="E383"/>
  <c r="G383"/>
  <c r="H383"/>
  <c r="E384"/>
  <c r="G384"/>
  <c r="H384"/>
  <c r="E385"/>
  <c r="G385"/>
  <c r="H385"/>
  <c r="E386"/>
  <c r="G386"/>
  <c r="H386"/>
  <c r="E387"/>
  <c r="G387"/>
  <c r="H387"/>
  <c r="E388"/>
  <c r="G388"/>
  <c r="H388"/>
  <c r="E389"/>
  <c r="G389"/>
  <c r="H389"/>
  <c r="E390"/>
  <c r="G390"/>
  <c r="H390"/>
  <c r="E391"/>
  <c r="G391"/>
  <c r="H391"/>
  <c r="E392"/>
  <c r="G392"/>
  <c r="H392"/>
  <c r="E393"/>
  <c r="G393"/>
  <c r="H393"/>
  <c r="E394"/>
  <c r="G394"/>
  <c r="H394"/>
  <c r="E395"/>
  <c r="G395"/>
  <c r="H395"/>
  <c r="E396"/>
  <c r="G396"/>
  <c r="H396"/>
  <c r="E397"/>
  <c r="G397"/>
  <c r="H397"/>
  <c r="E398"/>
  <c r="G398"/>
  <c r="H398"/>
  <c r="E399"/>
  <c r="G399"/>
  <c r="H399"/>
  <c r="E400"/>
  <c r="G400"/>
  <c r="H400"/>
  <c r="E401"/>
  <c r="G401"/>
  <c r="H401"/>
  <c r="E402"/>
  <c r="G402"/>
  <c r="H402"/>
  <c r="E403"/>
  <c r="G403"/>
  <c r="H403"/>
  <c r="E404"/>
  <c r="G404"/>
  <c r="H404"/>
  <c r="E405"/>
  <c r="G405"/>
  <c r="H405"/>
  <c r="E406"/>
  <c r="G406"/>
  <c r="H406"/>
  <c r="E407"/>
  <c r="G407"/>
  <c r="H407"/>
  <c r="E408"/>
  <c r="G408"/>
  <c r="H408"/>
  <c r="E409"/>
  <c r="G409"/>
  <c r="H409"/>
  <c r="E410"/>
  <c r="G410"/>
  <c r="H410"/>
  <c r="E411"/>
  <c r="G411"/>
  <c r="H411"/>
  <c r="E412"/>
  <c r="G412"/>
  <c r="H412"/>
  <c r="E413"/>
  <c r="G413"/>
  <c r="H413"/>
  <c r="E414"/>
  <c r="G414"/>
  <c r="H414"/>
  <c r="E415"/>
  <c r="G415"/>
  <c r="H415"/>
  <c r="E416"/>
  <c r="G416"/>
  <c r="H416"/>
  <c r="E417"/>
  <c r="G417"/>
  <c r="H417"/>
  <c r="E418"/>
  <c r="G418"/>
  <c r="H418"/>
  <c r="E419"/>
  <c r="G419"/>
  <c r="H419"/>
  <c r="E420"/>
  <c r="G420"/>
  <c r="H420"/>
  <c r="E421"/>
  <c r="G421"/>
  <c r="H421"/>
  <c r="E422"/>
  <c r="G422"/>
  <c r="H422"/>
  <c r="E423"/>
  <c r="G423"/>
  <c r="H423"/>
  <c r="E424"/>
  <c r="G424"/>
  <c r="H424"/>
  <c r="E425"/>
  <c r="G425"/>
  <c r="H425"/>
  <c r="E426"/>
  <c r="G426"/>
  <c r="H426"/>
  <c r="E427"/>
  <c r="G427"/>
  <c r="H427"/>
  <c r="E428"/>
  <c r="G428"/>
  <c r="H428"/>
  <c r="E429"/>
  <c r="G429"/>
  <c r="H429"/>
  <c r="E430"/>
  <c r="G430"/>
  <c r="H430"/>
  <c r="E431"/>
  <c r="G431"/>
  <c r="H431"/>
  <c r="E432"/>
  <c r="G432"/>
  <c r="H432"/>
  <c r="E433"/>
  <c r="G433"/>
  <c r="H433"/>
  <c r="E434"/>
  <c r="G434"/>
  <c r="H434"/>
  <c r="E435"/>
  <c r="G435"/>
  <c r="H435"/>
  <c r="E436"/>
  <c r="G436"/>
  <c r="H436"/>
  <c r="E437"/>
  <c r="G437"/>
  <c r="H437"/>
  <c r="E438"/>
  <c r="G438"/>
  <c r="H438"/>
  <c r="E439"/>
  <c r="G439"/>
  <c r="H439"/>
  <c r="E440"/>
  <c r="G440"/>
  <c r="H440"/>
  <c r="E441"/>
  <c r="G441"/>
  <c r="H441"/>
  <c r="E442"/>
  <c r="G442"/>
  <c r="H442"/>
  <c r="E443"/>
  <c r="G443"/>
  <c r="H443"/>
  <c r="E444"/>
  <c r="G444"/>
  <c r="H444"/>
  <c r="E445"/>
  <c r="G445"/>
  <c r="H445"/>
  <c r="E446"/>
  <c r="G446"/>
  <c r="H446"/>
  <c r="E447"/>
  <c r="G447"/>
  <c r="H447"/>
  <c r="E448"/>
  <c r="G448"/>
  <c r="H448"/>
  <c r="E449"/>
  <c r="G449"/>
  <c r="H449"/>
  <c r="E450"/>
  <c r="G450"/>
  <c r="H450"/>
  <c r="E451"/>
  <c r="G451"/>
  <c r="H451"/>
  <c r="E452"/>
  <c r="G452"/>
  <c r="H452"/>
  <c r="E453"/>
  <c r="G453"/>
  <c r="H453"/>
  <c r="E454"/>
  <c r="G454"/>
  <c r="H454"/>
  <c r="E455"/>
  <c r="G455"/>
  <c r="H455"/>
  <c r="E456"/>
  <c r="G456"/>
  <c r="H456"/>
  <c r="E457"/>
  <c r="G457"/>
  <c r="H457"/>
  <c r="E458"/>
  <c r="G458"/>
  <c r="H458"/>
  <c r="E459"/>
  <c r="G459"/>
  <c r="H459"/>
  <c r="E460"/>
  <c r="G460"/>
  <c r="H460"/>
  <c r="E461"/>
  <c r="G461"/>
  <c r="H461"/>
  <c r="E462"/>
  <c r="G462"/>
  <c r="H462"/>
  <c r="E463"/>
  <c r="G463"/>
  <c r="H463"/>
  <c r="E464"/>
  <c r="G464"/>
  <c r="H464"/>
  <c r="E465"/>
  <c r="G465"/>
  <c r="H465"/>
  <c r="E466"/>
  <c r="G466"/>
  <c r="H466"/>
  <c r="E467"/>
  <c r="G467"/>
  <c r="H467"/>
  <c r="E468"/>
  <c r="G468"/>
  <c r="H468"/>
  <c r="E469"/>
  <c r="G469"/>
  <c r="H469"/>
  <c r="E470"/>
  <c r="G470"/>
  <c r="H470"/>
  <c r="E471"/>
  <c r="G471"/>
  <c r="H471"/>
  <c r="E472"/>
  <c r="G472"/>
  <c r="H472"/>
  <c r="E473"/>
  <c r="G473"/>
  <c r="H473"/>
  <c r="E474"/>
  <c r="G474"/>
  <c r="H474"/>
  <c r="E475"/>
  <c r="G475"/>
  <c r="H475"/>
  <c r="E476"/>
  <c r="G476"/>
  <c r="H476"/>
  <c r="E477"/>
  <c r="G477"/>
  <c r="H477"/>
  <c r="E478"/>
  <c r="G478"/>
  <c r="H478"/>
  <c r="E479"/>
  <c r="G479"/>
  <c r="H479"/>
  <c r="E480"/>
  <c r="G480"/>
  <c r="H480"/>
  <c r="E481"/>
  <c r="G481"/>
  <c r="H481"/>
  <c r="E482"/>
  <c r="G482"/>
  <c r="H482"/>
  <c r="E483"/>
  <c r="G483"/>
  <c r="H483"/>
  <c r="E484"/>
  <c r="G484"/>
  <c r="H484"/>
  <c r="E485"/>
  <c r="G485"/>
  <c r="H485"/>
  <c r="E486"/>
  <c r="G486"/>
  <c r="H486"/>
  <c r="E487"/>
  <c r="G487"/>
  <c r="H487"/>
  <c r="E488"/>
  <c r="G488"/>
  <c r="H488"/>
  <c r="E489"/>
  <c r="G489"/>
  <c r="H489"/>
  <c r="E490"/>
  <c r="G490"/>
  <c r="H490"/>
  <c r="E491"/>
  <c r="G491"/>
  <c r="H491"/>
  <c r="E492"/>
  <c r="G492"/>
  <c r="H492"/>
  <c r="E493"/>
  <c r="G493"/>
  <c r="H493"/>
  <c r="E494"/>
  <c r="G494"/>
  <c r="H494"/>
  <c r="E495"/>
  <c r="G495"/>
  <c r="H495"/>
  <c r="E496"/>
  <c r="G496"/>
  <c r="H496"/>
  <c r="E497"/>
  <c r="G497"/>
  <c r="H497"/>
  <c r="E498"/>
  <c r="G498"/>
  <c r="H498"/>
  <c r="E499"/>
  <c r="G499"/>
  <c r="H499"/>
  <c r="E500"/>
  <c r="G500"/>
  <c r="H500"/>
  <c r="E501"/>
  <c r="G501"/>
  <c r="H501"/>
  <c r="E502"/>
  <c r="G502"/>
  <c r="H502"/>
  <c r="E503"/>
  <c r="G503"/>
  <c r="H503"/>
  <c r="E504"/>
  <c r="G504"/>
  <c r="H504"/>
  <c r="E505"/>
  <c r="G505"/>
  <c r="H505"/>
  <c r="E506"/>
  <c r="G506"/>
  <c r="H506"/>
  <c r="E507"/>
  <c r="G507"/>
  <c r="H507"/>
  <c r="E508"/>
  <c r="G508"/>
  <c r="H508"/>
  <c r="E509"/>
  <c r="G509"/>
  <c r="H509"/>
  <c r="E510"/>
  <c r="G510"/>
  <c r="H510"/>
  <c r="E511"/>
  <c r="G511"/>
  <c r="H511"/>
  <c r="E512"/>
  <c r="G512"/>
  <c r="H512"/>
  <c r="E513"/>
  <c r="G513"/>
  <c r="H513"/>
  <c r="E514"/>
  <c r="G514"/>
  <c r="H514"/>
  <c r="E515"/>
  <c r="G515"/>
  <c r="H515"/>
  <c r="E516"/>
  <c r="G516"/>
  <c r="H516"/>
  <c r="E517"/>
  <c r="G517"/>
  <c r="H517"/>
  <c r="E518"/>
  <c r="G518"/>
  <c r="H518"/>
  <c r="E519"/>
  <c r="G519"/>
  <c r="H519"/>
  <c r="E520"/>
  <c r="G520"/>
  <c r="H520"/>
  <c r="E521"/>
  <c r="G521"/>
  <c r="H521"/>
  <c r="E522"/>
  <c r="G522"/>
  <c r="H522"/>
  <c r="E523"/>
  <c r="G523"/>
  <c r="H523"/>
  <c r="E524"/>
  <c r="G524"/>
  <c r="H524"/>
  <c r="E525"/>
  <c r="G525"/>
  <c r="H525"/>
  <c r="E526"/>
  <c r="G526"/>
  <c r="H526"/>
  <c r="E527"/>
  <c r="G527"/>
  <c r="H527"/>
  <c r="E528"/>
  <c r="G528"/>
  <c r="H528"/>
  <c r="E529"/>
  <c r="G529"/>
  <c r="H529"/>
  <c r="E530"/>
  <c r="G530"/>
  <c r="H530"/>
  <c r="E531"/>
  <c r="G531"/>
  <c r="H531"/>
  <c r="E532"/>
  <c r="G532"/>
  <c r="H532"/>
  <c r="E533"/>
  <c r="G533"/>
  <c r="H533"/>
  <c r="E534"/>
  <c r="G534"/>
  <c r="H534"/>
  <c r="E535"/>
  <c r="G535"/>
  <c r="H535"/>
  <c r="E536"/>
  <c r="G536"/>
  <c r="H536"/>
  <c r="E537"/>
  <c r="G537"/>
  <c r="H537"/>
  <c r="E538"/>
  <c r="G538"/>
  <c r="H538"/>
  <c r="E539"/>
  <c r="G539"/>
  <c r="H539"/>
  <c r="E540"/>
  <c r="G540"/>
  <c r="H540"/>
  <c r="E541"/>
  <c r="G541"/>
  <c r="H541"/>
  <c r="E1358"/>
  <c r="G1358"/>
  <c r="H1358"/>
  <c r="E1359"/>
  <c r="G1359"/>
  <c r="H1359"/>
  <c r="E1360"/>
  <c r="G1360"/>
  <c r="H1360"/>
  <c r="E1361"/>
  <c r="G1361"/>
  <c r="H1361"/>
  <c r="E1362"/>
  <c r="G1362"/>
  <c r="H1362"/>
  <c r="E1363"/>
  <c r="G1363"/>
  <c r="H1363"/>
  <c r="E1364"/>
  <c r="G1364"/>
  <c r="H1364"/>
  <c r="E1365"/>
  <c r="G1365"/>
  <c r="H1365"/>
  <c r="E1366"/>
  <c r="G1366"/>
  <c r="H1366"/>
  <c r="E1367"/>
  <c r="G1367"/>
  <c r="H1367"/>
  <c r="E1368"/>
  <c r="G1368"/>
  <c r="H1368"/>
  <c r="E1369"/>
  <c r="G1369"/>
  <c r="H1369"/>
  <c r="E1370"/>
  <c r="G1370"/>
  <c r="H1370"/>
  <c r="E1371"/>
  <c r="G1371"/>
  <c r="H1371"/>
  <c r="E1372"/>
  <c r="G1372"/>
  <c r="H1372"/>
  <c r="E1373"/>
  <c r="G1373"/>
  <c r="H1373"/>
  <c r="E1374"/>
  <c r="G1374"/>
  <c r="H1374"/>
  <c r="E1375"/>
  <c r="G1375"/>
  <c r="H1375"/>
  <c r="E1376"/>
  <c r="G1376"/>
  <c r="H1376"/>
  <c r="E1377"/>
  <c r="G1377"/>
  <c r="H1377"/>
  <c r="E1378"/>
  <c r="G1378"/>
  <c r="H1378"/>
  <c r="E1379"/>
  <c r="G1379"/>
  <c r="H1379"/>
  <c r="E1380"/>
  <c r="G1380"/>
  <c r="H1380"/>
  <c r="E1381"/>
  <c r="G1381"/>
  <c r="H1381"/>
  <c r="E1382"/>
  <c r="G1382"/>
  <c r="H1382"/>
  <c r="E1383"/>
  <c r="G1383"/>
  <c r="H1383"/>
  <c r="E1384"/>
  <c r="G1384"/>
  <c r="H1384"/>
  <c r="E1385"/>
  <c r="G1385"/>
  <c r="H1385"/>
  <c r="E1386"/>
  <c r="G1386"/>
  <c r="H1386"/>
  <c r="E1387"/>
  <c r="G1387"/>
  <c r="H1387"/>
  <c r="E1388"/>
  <c r="G1388"/>
  <c r="H1388"/>
  <c r="E1389"/>
  <c r="G1389"/>
  <c r="H1389"/>
  <c r="E1390"/>
  <c r="G1390"/>
  <c r="H1390"/>
  <c r="E1391"/>
  <c r="G1391"/>
  <c r="H1391"/>
  <c r="E1392"/>
  <c r="G1392"/>
  <c r="H1392"/>
  <c r="E1393"/>
  <c r="G1393"/>
  <c r="H1393"/>
  <c r="E1394"/>
  <c r="G1394"/>
  <c r="H1394"/>
  <c r="E1395"/>
  <c r="G1395"/>
  <c r="H1395"/>
  <c r="E1396"/>
  <c r="G1396"/>
  <c r="H1396"/>
  <c r="E1397"/>
  <c r="G1397"/>
  <c r="H1397"/>
  <c r="E1398"/>
  <c r="G1398"/>
  <c r="H1398"/>
  <c r="E1399"/>
  <c r="G1399"/>
  <c r="H1399"/>
  <c r="E1400"/>
  <c r="G1400"/>
  <c r="H1400"/>
  <c r="E1401"/>
  <c r="G1401"/>
  <c r="H1401"/>
  <c r="E1402"/>
  <c r="G1402"/>
  <c r="H1402"/>
  <c r="E1403"/>
  <c r="G1403"/>
  <c r="H1403"/>
  <c r="E1404"/>
  <c r="G1404"/>
  <c r="H1404"/>
  <c r="E1405"/>
  <c r="G1405"/>
  <c r="H1405"/>
  <c r="E1406"/>
  <c r="G1406"/>
  <c r="H1406"/>
  <c r="E1407"/>
  <c r="G1407"/>
  <c r="H1407"/>
  <c r="E1408"/>
  <c r="G1408"/>
  <c r="H1408"/>
  <c r="E1409"/>
  <c r="G1409"/>
  <c r="H1409"/>
  <c r="E1410"/>
  <c r="G1410"/>
  <c r="H1410"/>
  <c r="E1411"/>
  <c r="G1411"/>
  <c r="H1411"/>
  <c r="E1412"/>
  <c r="G1412"/>
  <c r="H1412"/>
  <c r="E1413"/>
  <c r="G1413"/>
  <c r="H1413"/>
  <c r="E1414"/>
  <c r="G1414"/>
  <c r="H1414"/>
  <c r="E1415"/>
  <c r="G1415"/>
  <c r="H1415"/>
  <c r="E1416"/>
  <c r="G1416"/>
  <c r="H1416"/>
  <c r="E1417"/>
  <c r="G1417"/>
  <c r="H1417"/>
  <c r="E1418"/>
  <c r="G1418"/>
  <c r="H1418"/>
  <c r="E1419"/>
  <c r="G1419"/>
  <c r="H1419"/>
  <c r="E1420"/>
  <c r="G1420"/>
  <c r="H1420"/>
  <c r="E1421"/>
  <c r="G1421"/>
  <c r="H1421"/>
  <c r="E1422"/>
  <c r="G1422"/>
  <c r="H1422"/>
  <c r="E1423"/>
  <c r="G1423"/>
  <c r="H1423"/>
  <c r="E1424"/>
  <c r="G1424"/>
  <c r="H1424"/>
  <c r="E1425"/>
  <c r="G1425"/>
  <c r="H1425"/>
  <c r="E1426"/>
  <c r="G1426"/>
  <c r="H1426"/>
  <c r="E1427"/>
  <c r="G1427"/>
  <c r="H1427"/>
  <c r="E1428"/>
  <c r="G1428"/>
  <c r="H1428"/>
  <c r="E1429"/>
  <c r="G1429"/>
  <c r="H1429"/>
  <c r="E1430"/>
  <c r="G1430"/>
  <c r="H1430"/>
  <c r="E1431"/>
  <c r="G1431"/>
  <c r="H1431"/>
  <c r="E1432"/>
  <c r="G1432"/>
  <c r="H1432"/>
  <c r="E1433"/>
  <c r="G1433"/>
  <c r="H1433"/>
  <c r="E1434"/>
  <c r="G1434"/>
  <c r="H1434"/>
  <c r="E1435"/>
  <c r="G1435"/>
  <c r="H1435"/>
  <c r="E1436"/>
  <c r="G1436"/>
  <c r="H1436"/>
  <c r="E1437"/>
  <c r="G1437"/>
  <c r="H1437"/>
  <c r="E1438"/>
  <c r="G1438"/>
  <c r="H1438"/>
  <c r="E1439"/>
  <c r="G1439"/>
  <c r="H1439"/>
  <c r="E1440"/>
  <c r="G1440"/>
  <c r="H1440"/>
  <c r="E1441"/>
  <c r="G1441"/>
  <c r="H1441"/>
  <c r="E1442"/>
  <c r="G1442"/>
  <c r="H1442"/>
  <c r="E1443"/>
  <c r="G1443"/>
  <c r="H1443"/>
  <c r="E1444"/>
  <c r="G1444"/>
  <c r="H1444"/>
  <c r="E1445"/>
  <c r="G1445"/>
  <c r="H1445"/>
  <c r="E1446"/>
  <c r="G1446"/>
  <c r="H1446"/>
  <c r="E1447"/>
  <c r="G1447"/>
  <c r="H1447"/>
  <c r="E1448"/>
  <c r="G1448"/>
  <c r="H1448"/>
  <c r="E1449"/>
  <c r="G1449"/>
  <c r="H1449"/>
  <c r="E1450"/>
  <c r="G1450"/>
  <c r="H1450"/>
  <c r="E1451"/>
  <c r="G1451"/>
  <c r="H1451"/>
  <c r="E1452"/>
  <c r="G1452"/>
  <c r="H1452"/>
  <c r="E1453"/>
  <c r="G1453"/>
  <c r="H1453"/>
  <c r="D1454"/>
  <c r="E1454"/>
  <c r="F1454"/>
  <c r="G1454"/>
  <c r="H1454"/>
  <c r="G20" i="1"/>
  <c r="B11"/>
  <c r="C11"/>
</calcChain>
</file>

<file path=xl/comments1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3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3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3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2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2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2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Distribution Loss Factor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Marginal Loss Factor</t>
        </r>
      </text>
    </comment>
    <comment ref="C1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 of 30 minute period</t>
        </r>
      </text>
    </comment>
    <comment ref="D13" authorId="0">
      <text>
        <r>
          <rPr>
            <sz val="9"/>
            <color indexed="81"/>
            <rFont val="Tahoma"/>
            <family val="2"/>
          </rPr>
          <t>Electricity metered (at connection voltage) at the wind farm or solar farm connection point to the distribution or transmission system.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Regional Reference Price as struck for any trading interval by AEMO
</t>
        </r>
      </text>
    </comment>
  </commentList>
</comments>
</file>

<file path=xl/sharedStrings.xml><?xml version="1.0" encoding="utf-8"?>
<sst xmlns="http://schemas.openxmlformats.org/spreadsheetml/2006/main" count="214" uniqueCount="47">
  <si>
    <t>Feed-in-tariff payment calculation - Distribution Connected projects</t>
  </si>
  <si>
    <t>Eligible entitlement holder</t>
  </si>
  <si>
    <t>Royally Solar Farm</t>
  </si>
  <si>
    <t>National Meter Identifier</t>
  </si>
  <si>
    <t>Feed-in-tariff ($/MW)</t>
  </si>
  <si>
    <t>DLF</t>
  </si>
  <si>
    <t>Distribution Loss Factor, as calculated by the Distribution Network Service Provider and published annually by AEMO</t>
  </si>
  <si>
    <t>MLF</t>
  </si>
  <si>
    <t>Marginal Loss Factor specific to the project or point of connection to the transmission system as published by AEMO</t>
  </si>
  <si>
    <t>MLF*</t>
  </si>
  <si>
    <t>Marginal Loss Factor applicable if 100% of generation volume is consumed within the local distribution network</t>
  </si>
  <si>
    <t>Payment basis</t>
  </si>
  <si>
    <t>AEMO 
Settlement Week</t>
  </si>
  <si>
    <t>Date From</t>
  </si>
  <si>
    <t>Date To</t>
  </si>
  <si>
    <t>Metered Electricity</t>
  </si>
  <si>
    <t>Settlement
Energy</t>
  </si>
  <si>
    <t>Average Spot Price</t>
  </si>
  <si>
    <t>Payment</t>
  </si>
  <si>
    <t>Original</t>
  </si>
  <si>
    <t>Amended</t>
  </si>
  <si>
    <t>New MLF</t>
  </si>
  <si>
    <t>FiT Payment = Sep Only</t>
  </si>
  <si>
    <t>Volume = Sep only</t>
  </si>
  <si>
    <t>Spot Price</t>
  </si>
  <si>
    <t>RRP</t>
  </si>
  <si>
    <t>Metered Electricity (MWh)</t>
  </si>
  <si>
    <t>Time</t>
  </si>
  <si>
    <t>Date</t>
  </si>
  <si>
    <t>Royalla Solar Farm</t>
  </si>
  <si>
    <t>Financial Year</t>
  </si>
  <si>
    <t>2016-17</t>
  </si>
  <si>
    <t xml:space="preserve">Coonooer Bridge Wind Farm Pty Ltd </t>
  </si>
  <si>
    <t>6203879058-3</t>
  </si>
  <si>
    <t>Electricity</t>
  </si>
  <si>
    <t>Invoiced</t>
  </si>
  <si>
    <t>Coonooer Bridge Wind Farm</t>
  </si>
  <si>
    <t>2015-16</t>
  </si>
  <si>
    <t>Electricity Feed-in (Large-scale Renewable Energy Generation) Act</t>
  </si>
  <si>
    <t>Quantity of electricity supplied this quarter (MWh)</t>
  </si>
  <si>
    <t>Spot price value for the electricity ($)</t>
  </si>
  <si>
    <t>FiT support payment paid this quarter ($)</t>
  </si>
  <si>
    <t>Refer to attached spreadsheets</t>
  </si>
  <si>
    <t xml:space="preserve">Fit Support payment paid 
</t>
  </si>
  <si>
    <t>QTR 4 Total</t>
  </si>
  <si>
    <t>ActewAGL Distribution Quarterly Report – Q1 of 2016/17</t>
  </si>
  <si>
    <t>Quantity of eligible electricity supplied this quarter
(MWh)</t>
  </si>
</sst>
</file>

<file path=xl/styles.xml><?xml version="1.0" encoding="utf-8"?>
<styleSheet xmlns="http://schemas.openxmlformats.org/spreadsheetml/2006/main">
  <numFmts count="2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0_-;\-* #,##0.000_-;_-* &quot;-&quot;??_-;_-@_-"/>
    <numFmt numFmtId="165" formatCode="[$-F400]h:mm:ss\ AM/PM"/>
    <numFmt numFmtId="166" formatCode="_-* #,##0.00000000_-;\-* #,##0.00000000_-;_-* &quot;-&quot;??_-;_-@_-"/>
    <numFmt numFmtId="167" formatCode="_(* #,##0.00_);_(* \(#,##0.00\);_(* &quot;-&quot;??_);_(@_)"/>
    <numFmt numFmtId="168" formatCode="0.000000"/>
    <numFmt numFmtId="169" formatCode="_(* #,##0_);_(* \(#,##0\);_(* &quot;-&quot;??_);_(@_)"/>
    <numFmt numFmtId="170" formatCode="&quot;Fail&quot;;&quot;Fail&quot;;&quot;Ok&quot;"/>
    <numFmt numFmtId="171" formatCode="_(* #,##0_);_(* \(#,##0\);_(* &quot;-&quot;_);_(@_)"/>
    <numFmt numFmtId="172" formatCode="_-* #,##0.00\ _p_t_a_-;\-* #,##0.00\ _p_t_a_-;_-* &quot;-&quot;??\ _p_t_a_-;_-@_-"/>
    <numFmt numFmtId="173" formatCode="_-* #,##0.00\ _F_-;\-* #,##0.00\ _F_-;_-* &quot;-&quot;??\ _F_-;_-@_-"/>
    <numFmt numFmtId="174" formatCode="_(&quot;$&quot;* #,##0.00_);_(&quot;$&quot;* \(#,##0.00\);_(&quot;$&quot;* &quot;-&quot;??_);_(@_)"/>
    <numFmt numFmtId="175" formatCode="d\-mmm\-yy;;_(* &quot;-&quot;??_);_(@_)"/>
    <numFmt numFmtId="176" formatCode="_-* #,##0.00\ &quot;€&quot;_-;\-* #,##0.00\ &quot;€&quot;_-;_-* &quot;-&quot;??\ &quot;€&quot;_-;_-@_-"/>
    <numFmt numFmtId="177" formatCode="#,##0_-;\ \(#,##0\);_-* &quot;-&quot;??;_-@_-"/>
    <numFmt numFmtId="178" formatCode="_-* #,##0.00\ _€_-;\-* #,##0.00\ _€_-;_-* &quot;-&quot;??\ _€_-;_-@_-"/>
    <numFmt numFmtId="179" formatCode="_(* #,##0%_);_(* \(#,##0%\);_(* &quot;-&quot;??_);_(@_)"/>
    <numFmt numFmtId="180" formatCode="_(* #,##0.00%_);_(* \(#,##0.00%\);_(* &quot;-&quot;??_);_(@_)"/>
    <numFmt numFmtId="181" formatCode="_(* #,##0.00\x_);_(* \(#,##0.00\x\);_(* &quot;-&quot;??_);_(@_)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1"/>
      <color rgb="FF000000"/>
      <name val="Calibri"/>
      <family val="2"/>
      <scheme val="minor"/>
    </font>
    <font>
      <sz val="8"/>
      <color theme="1"/>
      <name val="Tahoma"/>
      <family val="2"/>
    </font>
    <font>
      <sz val="11"/>
      <color indexed="9"/>
      <name val="Calibri"/>
      <family val="2"/>
    </font>
    <font>
      <sz val="10"/>
      <color theme="0"/>
      <name val="Courier New"/>
      <family val="2"/>
    </font>
    <font>
      <sz val="11"/>
      <color rgb="FFFFFFFF"/>
      <name val="Calibri"/>
      <family val="2"/>
      <scheme val="minor"/>
    </font>
    <font>
      <sz val="8"/>
      <color theme="0"/>
      <name val="Tahoma"/>
      <family val="2"/>
    </font>
    <font>
      <sz val="10"/>
      <color rgb="FF000066"/>
      <name val="Arial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sz val="10"/>
      <color rgb="FF9C0006"/>
      <name val="Courier New"/>
      <family val="2"/>
    </font>
    <font>
      <sz val="8"/>
      <color rgb="FF9C0006"/>
      <name val="Tahoma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9"/>
      <color indexed="12"/>
      <name val="Tahom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theme="1" tint="0.34998626667073579"/>
      <name val="Arial"/>
      <family val="2"/>
    </font>
    <font>
      <b/>
      <sz val="11"/>
      <color rgb="FFFFFFFF"/>
      <name val="Calibri"/>
      <family val="2"/>
      <scheme val="minor"/>
    </font>
    <font>
      <sz val="11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rgb="FFDC1414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Courier New"/>
      <family val="2"/>
    </font>
    <font>
      <i/>
      <sz val="8"/>
      <color rgb="FF7F7F7F"/>
      <name val="Tahoma"/>
      <family val="2"/>
    </font>
    <font>
      <b/>
      <sz val="10"/>
      <color theme="1" tint="0.34998626667073579"/>
      <name val="Arial"/>
      <family val="2"/>
    </font>
    <font>
      <sz val="10"/>
      <color theme="0" tint="-0.24994659260841701"/>
      <name val="Arial"/>
      <family val="2"/>
    </font>
    <font>
      <sz val="10"/>
      <color theme="0"/>
      <name val="Arial"/>
      <family val="2"/>
    </font>
    <font>
      <sz val="10"/>
      <color rgb="FF800000"/>
      <name val="Arial"/>
      <family val="2"/>
    </font>
    <font>
      <sz val="10"/>
      <color rgb="FF006100"/>
      <name val="Courier New"/>
      <family val="2"/>
    </font>
    <font>
      <sz val="8"/>
      <color rgb="FF006100"/>
      <name val="Tahoma"/>
      <family val="2"/>
    </font>
    <font>
      <b/>
      <sz val="11"/>
      <name val="Arial"/>
      <family val="2"/>
    </font>
    <font>
      <sz val="18"/>
      <name val="Arial"/>
      <family val="2"/>
    </font>
    <font>
      <b/>
      <sz val="16"/>
      <color rgb="FF000066"/>
      <name val="Arial"/>
      <family val="2"/>
    </font>
    <font>
      <u/>
      <sz val="11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Courier New"/>
      <family val="2"/>
    </font>
    <font>
      <b/>
      <sz val="15"/>
      <color rgb="FF1F497D"/>
      <name val="Calibri"/>
      <family val="2"/>
      <scheme val="minor"/>
    </font>
    <font>
      <b/>
      <sz val="15"/>
      <color theme="3"/>
      <name val="Tahoma"/>
      <family val="2"/>
    </font>
    <font>
      <b/>
      <sz val="13"/>
      <color indexed="56"/>
      <name val="Calibri"/>
      <family val="2"/>
    </font>
    <font>
      <b/>
      <sz val="13"/>
      <color theme="3"/>
      <name val="Courier New"/>
      <family val="2"/>
    </font>
    <font>
      <b/>
      <sz val="13"/>
      <color rgb="FF1F497D"/>
      <name val="Calibri"/>
      <family val="2"/>
      <scheme val="minor"/>
    </font>
    <font>
      <b/>
      <sz val="13"/>
      <color theme="3"/>
      <name val="Tahoma"/>
      <family val="2"/>
    </font>
    <font>
      <b/>
      <sz val="11"/>
      <color theme="3"/>
      <name val="Courier New"/>
      <family val="2"/>
    </font>
    <font>
      <b/>
      <sz val="11"/>
      <color rgb="FF1F497D"/>
      <name val="Calibri"/>
      <family val="2"/>
      <scheme val="minor"/>
    </font>
    <font>
      <b/>
      <sz val="11"/>
      <color theme="3"/>
      <name val="Tahoma"/>
      <family val="2"/>
    </font>
    <font>
      <i/>
      <sz val="10"/>
      <color theme="0" tint="-0.499984740745262"/>
      <name val="Arial"/>
      <family val="2"/>
    </font>
    <font>
      <sz val="10"/>
      <color rgb="FF9E100A"/>
      <name val="Arial"/>
      <family val="2"/>
    </font>
    <font>
      <sz val="11"/>
      <color indexed="60"/>
      <name val="Calibri"/>
      <family val="2"/>
    </font>
    <font>
      <sz val="10"/>
      <color rgb="FF9C6500"/>
      <name val="Courier New"/>
      <family val="2"/>
    </font>
    <font>
      <sz val="10"/>
      <color rgb="FF974706"/>
      <name val="Arial"/>
      <family val="2"/>
    </font>
    <font>
      <b/>
      <sz val="11"/>
      <color indexed="63"/>
      <name val="Calibri"/>
      <family val="2"/>
    </font>
    <font>
      <sz val="10"/>
      <name val="Calibri"/>
      <family val="2"/>
    </font>
    <font>
      <sz val="10"/>
      <name val="MS Sans Serif"/>
      <family val="2"/>
    </font>
    <font>
      <b/>
      <sz val="10"/>
      <color rgb="FF336633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b/>
      <sz val="18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color rgb="FF1F497D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theme="1"/>
      <name val="Courier New"/>
      <family val="2"/>
    </font>
    <font>
      <sz val="10"/>
      <color theme="1" tint="0.499984740745262"/>
      <name val="Arial"/>
      <family val="2"/>
    </font>
    <font>
      <sz val="10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rgb="FF205090"/>
      <name val="Arial"/>
      <family val="2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3"/>
      <name val="Calibri"/>
      <family val="2"/>
    </font>
    <font>
      <sz val="10"/>
      <color rgb="FF000000"/>
      <name val="Calibri"/>
      <family val="2"/>
    </font>
  </fonts>
  <fills count="10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rgb="FFDBE5F1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rgb="FFF2DDDC" tint="0.79998168889431442"/>
        <bgColor indexed="64"/>
      </patternFill>
    </fill>
    <fill>
      <patternFill patternType="solid">
        <fgColor indexed="42"/>
      </patternFill>
    </fill>
    <fill>
      <patternFill patternType="solid">
        <fgColor rgb="FFEAF1DD" tint="0.79998168889431442"/>
        <bgColor indexed="64"/>
      </patternFill>
    </fill>
    <fill>
      <patternFill patternType="solid">
        <fgColor indexed="46"/>
      </patternFill>
    </fill>
    <fill>
      <patternFill patternType="solid">
        <fgColor rgb="FFE5E0EC" tint="0.79998168889431442"/>
        <bgColor indexed="64"/>
      </patternFill>
    </fill>
    <fill>
      <patternFill patternType="solid">
        <fgColor indexed="27"/>
      </patternFill>
    </fill>
    <fill>
      <patternFill patternType="solid">
        <fgColor rgb="FFDBEEF3" tint="0.79998168889431442"/>
        <bgColor indexed="64"/>
      </patternFill>
    </fill>
    <fill>
      <patternFill patternType="solid">
        <fgColor indexed="47"/>
      </patternFill>
    </fill>
    <fill>
      <patternFill patternType="solid">
        <fgColor rgb="FFFDE9D9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rgb="FFB8CCE4" tint="0.59999389629810485"/>
        <bgColor indexed="64"/>
      </patternFill>
    </fill>
    <fill>
      <patternFill patternType="solid">
        <fgColor indexed="29"/>
      </patternFill>
    </fill>
    <fill>
      <patternFill patternType="solid">
        <fgColor rgb="FFE6B9B8" tint="0.59999389629810485"/>
        <bgColor indexed="64"/>
      </patternFill>
    </fill>
    <fill>
      <patternFill patternType="solid">
        <fgColor indexed="11"/>
      </patternFill>
    </fill>
    <fill>
      <patternFill patternType="solid">
        <fgColor rgb="FFD7E4BC" tint="0.59999389629810485"/>
        <bgColor indexed="64"/>
      </patternFill>
    </fill>
    <fill>
      <patternFill patternType="solid">
        <fgColor rgb="FFCCC0DA" tint="0.59999389629810485"/>
        <bgColor indexed="64"/>
      </patternFill>
    </fill>
    <fill>
      <patternFill patternType="solid">
        <fgColor rgb="FFB6DDE8" tint="0.59999389629810485"/>
        <bgColor indexed="64"/>
      </patternFill>
    </fill>
    <fill>
      <patternFill patternType="solid">
        <fgColor indexed="51"/>
      </patternFill>
    </fill>
    <fill>
      <patternFill patternType="solid">
        <fgColor rgb="FFFCD5B4" tint="0.59999389629810485"/>
        <bgColor indexed="64"/>
      </patternFill>
    </fill>
    <fill>
      <patternFill patternType="solid">
        <fgColor indexed="30"/>
      </patternFill>
    </fill>
    <fill>
      <patternFill patternType="solid">
        <fgColor rgb="FF95B3D7" tint="0.39997558519241921"/>
        <bgColor indexed="64"/>
      </patternFill>
    </fill>
    <fill>
      <patternFill patternType="solid">
        <fgColor rgb="FFD99795" tint="0.39997558519241921"/>
        <bgColor indexed="64"/>
      </patternFill>
    </fill>
    <fill>
      <patternFill patternType="solid">
        <fgColor rgb="FFC2D69A" tint="0.39997558519241921"/>
        <bgColor indexed="64"/>
      </patternFill>
    </fill>
    <fill>
      <patternFill patternType="solid">
        <fgColor indexed="36"/>
      </patternFill>
    </fill>
    <fill>
      <patternFill patternType="solid">
        <fgColor rgb="FFB2A1C7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rgb="FF93CDDD" tint="0.39997558519241921"/>
        <bgColor indexed="64"/>
      </patternFill>
    </fill>
    <fill>
      <patternFill patternType="solid">
        <fgColor indexed="52"/>
      </patternFill>
    </fill>
    <fill>
      <patternFill patternType="solid">
        <fgColor rgb="FFFAC090" tint="0.39997558519241921"/>
        <bgColor indexed="64"/>
      </patternFill>
    </fill>
    <fill>
      <patternFill patternType="solid">
        <fgColor indexed="62"/>
      </patternFill>
    </fill>
    <fill>
      <patternFill patternType="solid">
        <fgColor rgb="FF4F81BD"/>
        <bgColor indexed="64"/>
      </patternFill>
    </fill>
    <fill>
      <patternFill patternType="solid">
        <fgColor indexed="10"/>
      </patternFill>
    </fill>
    <fill>
      <patternFill patternType="solid">
        <fgColor rgb="FFC0504D"/>
        <bgColor indexed="64"/>
      </patternFill>
    </fill>
    <fill>
      <patternFill patternType="solid">
        <fgColor indexed="57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53"/>
      </patternFill>
    </fill>
    <fill>
      <patternFill patternType="solid">
        <fgColor rgb="FFF7964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</patternFill>
    </fill>
    <fill>
      <patternFill patternType="solid">
        <fgColor indexed="4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</patternFill>
    </fill>
    <fill>
      <patternFill patternType="solid">
        <fgColor rgb="FFF3CEFA"/>
        <bgColor indexed="64"/>
      </patternFill>
    </fill>
    <fill>
      <patternFill patternType="solid">
        <fgColor rgb="FFA5A5A5"/>
        <bgColor indexed="64"/>
      </patternFill>
    </fill>
    <fill>
      <patternFill patternType="mediumGray">
        <fgColor theme="1" tint="0.34998626667073579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lightUp">
        <fgColor theme="0" tint="-0.24994659260841701"/>
        <bgColor indexed="65"/>
      </patternFill>
    </fill>
    <fill>
      <patternFill patternType="lightUp">
        <fgColor theme="0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EDAD6"/>
        <bgColor indexed="64"/>
      </patternFill>
    </fill>
    <fill>
      <patternFill patternType="solid">
        <fgColor rgb="FFEDAA6D"/>
        <bgColor indexed="64"/>
      </patternFill>
    </fill>
    <fill>
      <patternFill patternType="solid">
        <fgColor indexed="43"/>
      </patternFill>
    </fill>
    <fill>
      <patternFill patternType="solid">
        <fgColor rgb="FFFFEB9C"/>
        <bgColor indexed="64"/>
      </patternFill>
    </fill>
    <fill>
      <patternFill patternType="solid">
        <fgColor indexed="26"/>
      </patternFill>
    </fill>
    <fill>
      <patternFill patternType="solid">
        <fgColor rgb="FFFFFF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41"/>
      </patternFill>
    </fill>
    <fill>
      <patternFill patternType="solid">
        <fgColor rgb="FF0000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medium">
        <color indexed="18"/>
      </bottom>
      <diagonal/>
    </border>
    <border>
      <left style="thin">
        <color rgb="FF000066"/>
      </left>
      <right style="thin">
        <color rgb="FF000066"/>
      </right>
      <top style="thin">
        <color rgb="FF000066"/>
      </top>
      <bottom style="thin">
        <color rgb="FF00006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slantDashDot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DC1414"/>
      </left>
      <right style="thin">
        <color rgb="FFDC1414"/>
      </right>
      <top style="thin">
        <color rgb="FFDC1414"/>
      </top>
      <bottom style="thin">
        <color rgb="FFDC141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9E100A"/>
      </left>
      <right style="thin">
        <color rgb="FF9E100A"/>
      </right>
      <top style="thin">
        <color rgb="FF9E100A"/>
      </top>
      <bottom style="thin">
        <color rgb="FF9E100A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2F4F4F"/>
      </left>
      <right style="thin">
        <color rgb="FF2F4F4F"/>
      </right>
      <top style="thin">
        <color rgb="FF2F4F4F"/>
      </top>
      <bottom style="thin">
        <color rgb="FF2F4F4F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205090"/>
      </left>
      <right style="thin">
        <color rgb="FF205090"/>
      </right>
      <top style="thin">
        <color rgb="FF205090"/>
      </top>
      <bottom style="thin">
        <color rgb="FF205090"/>
      </bottom>
      <diagonal/>
    </border>
    <border>
      <left/>
      <right/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20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5" fillId="0" borderId="3" applyNumberFormat="0" applyFill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168" fontId="21" fillId="0" borderId="0">
      <alignment horizontal="left" wrapText="1"/>
    </xf>
    <xf numFmtId="168" fontId="21" fillId="0" borderId="0">
      <alignment horizontal="left" wrapText="1"/>
    </xf>
    <xf numFmtId="0" fontId="22" fillId="0" borderId="14" applyNumberFormat="0" applyFill="0" applyProtection="0">
      <alignment horizontal="center"/>
    </xf>
    <xf numFmtId="0" fontId="22" fillId="0" borderId="14" applyNumberFormat="0" applyFill="0" applyProtection="0">
      <alignment horizontal="center"/>
    </xf>
    <xf numFmtId="0" fontId="22" fillId="0" borderId="14" applyNumberFormat="0" applyFill="0" applyProtection="0">
      <alignment horizontal="center"/>
    </xf>
    <xf numFmtId="0" fontId="22" fillId="0" borderId="14" applyNumberFormat="0" applyFill="0" applyProtection="0">
      <alignment horizontal="center"/>
    </xf>
    <xf numFmtId="0" fontId="23" fillId="0" borderId="0">
      <alignment vertical="center"/>
    </xf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4" borderId="0" applyNumberFormat="0" applyBorder="0" applyAlignment="0" applyProtection="0"/>
    <xf numFmtId="0" fontId="25" fillId="10" borderId="0" applyNumberFormat="0" applyBorder="0" applyAlignment="0" applyProtection="0"/>
    <xf numFmtId="0" fontId="24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7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6" borderId="0" applyNumberFormat="0" applyBorder="0" applyAlignment="0" applyProtection="0"/>
    <xf numFmtId="0" fontId="25" fillId="14" borderId="0" applyNumberFormat="0" applyBorder="0" applyAlignment="0" applyProtection="0"/>
    <xf numFmtId="0" fontId="24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9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8" borderId="0" applyNumberFormat="0" applyBorder="0" applyAlignment="0" applyProtection="0"/>
    <xf numFmtId="0" fontId="25" fillId="18" borderId="0" applyNumberFormat="0" applyBorder="0" applyAlignment="0" applyProtection="0"/>
    <xf numFmtId="0" fontId="2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1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0" borderId="0" applyNumberFormat="0" applyBorder="0" applyAlignment="0" applyProtection="0"/>
    <xf numFmtId="0" fontId="25" fillId="22" borderId="0" applyNumberFormat="0" applyBorder="0" applyAlignment="0" applyProtection="0"/>
    <xf numFmtId="0" fontId="2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3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2" borderId="0" applyNumberFormat="0" applyBorder="0" applyAlignment="0" applyProtection="0"/>
    <xf numFmtId="0" fontId="25" fillId="26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5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5" fillId="30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34" borderId="0" applyNumberFormat="0" applyBorder="0" applyAlignment="0" applyProtection="0"/>
    <xf numFmtId="0" fontId="24" fillId="36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7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46" borderId="0" applyNumberFormat="0" applyBorder="0" applyAlignment="0" applyProtection="0"/>
    <xf numFmtId="0" fontId="25" fillId="11" borderId="0" applyNumberFormat="0" applyBorder="0" applyAlignment="0" applyProtection="0"/>
    <xf numFmtId="0" fontId="24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9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8" borderId="0" applyNumberFormat="0" applyBorder="0" applyAlignment="0" applyProtection="0"/>
    <xf numFmtId="0" fontId="25" fillId="15" borderId="0" applyNumberFormat="0" applyBorder="0" applyAlignment="0" applyProtection="0"/>
    <xf numFmtId="0" fontId="24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51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0" borderId="0" applyNumberFormat="0" applyBorder="0" applyAlignment="0" applyProtection="0"/>
    <xf numFmtId="0" fontId="25" fillId="19" borderId="0" applyNumberFormat="0" applyBorder="0" applyAlignment="0" applyProtection="0"/>
    <xf numFmtId="0" fontId="24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2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0" borderId="0" applyNumberFormat="0" applyBorder="0" applyAlignment="0" applyProtection="0"/>
    <xf numFmtId="0" fontId="25" fillId="23" borderId="0" applyNumberFormat="0" applyBorder="0" applyAlignment="0" applyProtection="0"/>
    <xf numFmtId="0" fontId="24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3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6" borderId="0" applyNumberFormat="0" applyBorder="0" applyAlignment="0" applyProtection="0"/>
    <xf numFmtId="0" fontId="25" fillId="27" borderId="0" applyNumberFormat="0" applyBorder="0" applyAlignment="0" applyProtection="0"/>
    <xf numFmtId="0" fontId="24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5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5" fillId="31" borderId="0" applyNumberFormat="0" applyBorder="0" applyAlignment="0" applyProtection="0"/>
    <xf numFmtId="0" fontId="24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54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30" fillId="57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17" fillId="12" borderId="0" applyNumberFormat="0" applyBorder="0" applyAlignment="0" applyProtection="0"/>
    <xf numFmtId="0" fontId="31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56" borderId="0" applyNumberFormat="0" applyBorder="0" applyAlignment="0" applyProtection="0"/>
    <xf numFmtId="0" fontId="31" fillId="12" borderId="0" applyNumberFormat="0" applyBorder="0" applyAlignment="0" applyProtection="0"/>
    <xf numFmtId="0" fontId="28" fillId="56" borderId="0" applyNumberFormat="0" applyBorder="0" applyAlignment="0" applyProtection="0"/>
    <xf numFmtId="0" fontId="29" fillId="12" borderId="0" applyNumberFormat="0" applyBorder="0" applyAlignment="0" applyProtection="0"/>
    <xf numFmtId="0" fontId="31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30" fillId="58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17" fillId="16" borderId="0" applyNumberFormat="0" applyBorder="0" applyAlignment="0" applyProtection="0"/>
    <xf numFmtId="0" fontId="31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48" borderId="0" applyNumberFormat="0" applyBorder="0" applyAlignment="0" applyProtection="0"/>
    <xf numFmtId="0" fontId="31" fillId="16" borderId="0" applyNumberFormat="0" applyBorder="0" applyAlignment="0" applyProtection="0"/>
    <xf numFmtId="0" fontId="28" fillId="48" borderId="0" applyNumberFormat="0" applyBorder="0" applyAlignment="0" applyProtection="0"/>
    <xf numFmtId="0" fontId="29" fillId="16" borderId="0" applyNumberFormat="0" applyBorder="0" applyAlignment="0" applyProtection="0"/>
    <xf numFmtId="0" fontId="31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30" fillId="59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17" fillId="20" borderId="0" applyNumberFormat="0" applyBorder="0" applyAlignment="0" applyProtection="0"/>
    <xf numFmtId="0" fontId="31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50" borderId="0" applyNumberFormat="0" applyBorder="0" applyAlignment="0" applyProtection="0"/>
    <xf numFmtId="0" fontId="31" fillId="20" borderId="0" applyNumberFormat="0" applyBorder="0" applyAlignment="0" applyProtection="0"/>
    <xf numFmtId="0" fontId="28" fillId="50" borderId="0" applyNumberFormat="0" applyBorder="0" applyAlignment="0" applyProtection="0"/>
    <xf numFmtId="0" fontId="29" fillId="20" borderId="0" applyNumberFormat="0" applyBorder="0" applyAlignment="0" applyProtection="0"/>
    <xf numFmtId="0" fontId="31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30" fillId="61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17" fillId="24" borderId="0" applyNumberFormat="0" applyBorder="0" applyAlignment="0" applyProtection="0"/>
    <xf numFmtId="0" fontId="31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60" borderId="0" applyNumberFormat="0" applyBorder="0" applyAlignment="0" applyProtection="0"/>
    <xf numFmtId="0" fontId="31" fillId="24" borderId="0" applyNumberFormat="0" applyBorder="0" applyAlignment="0" applyProtection="0"/>
    <xf numFmtId="0" fontId="28" fillId="60" borderId="0" applyNumberFormat="0" applyBorder="0" applyAlignment="0" applyProtection="0"/>
    <xf numFmtId="0" fontId="29" fillId="24" borderId="0" applyNumberFormat="0" applyBorder="0" applyAlignment="0" applyProtection="0"/>
    <xf numFmtId="0" fontId="31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30" fillId="63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17" fillId="28" borderId="0" applyNumberFormat="0" applyBorder="0" applyAlignment="0" applyProtection="0"/>
    <xf numFmtId="0" fontId="31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62" borderId="0" applyNumberFormat="0" applyBorder="0" applyAlignment="0" applyProtection="0"/>
    <xf numFmtId="0" fontId="31" fillId="28" borderId="0" applyNumberFormat="0" applyBorder="0" applyAlignment="0" applyProtection="0"/>
    <xf numFmtId="0" fontId="28" fillId="62" borderId="0" applyNumberFormat="0" applyBorder="0" applyAlignment="0" applyProtection="0"/>
    <xf numFmtId="0" fontId="29" fillId="28" borderId="0" applyNumberFormat="0" applyBorder="0" applyAlignment="0" applyProtection="0"/>
    <xf numFmtId="0" fontId="31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30" fillId="65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17" fillId="32" borderId="0" applyNumberFormat="0" applyBorder="0" applyAlignment="0" applyProtection="0"/>
    <xf numFmtId="0" fontId="31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64" borderId="0" applyNumberFormat="0" applyBorder="0" applyAlignment="0" applyProtection="0"/>
    <xf numFmtId="0" fontId="31" fillId="32" borderId="0" applyNumberFormat="0" applyBorder="0" applyAlignment="0" applyProtection="0"/>
    <xf numFmtId="0" fontId="28" fillId="64" borderId="0" applyNumberFormat="0" applyBorder="0" applyAlignment="0" applyProtection="0"/>
    <xf numFmtId="0" fontId="29" fillId="32" borderId="0" applyNumberFormat="0" applyBorder="0" applyAlignment="0" applyProtection="0"/>
    <xf numFmtId="0" fontId="31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64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8" fillId="56" borderId="0" applyNumberFormat="0" applyBorder="0" applyAlignment="0" applyProtection="0"/>
    <xf numFmtId="0" fontId="28" fillId="48" borderId="0" applyNumberFormat="0" applyBorder="0" applyAlignment="0" applyProtection="0"/>
    <xf numFmtId="0" fontId="28" fillId="5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64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30" fillId="67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17" fillId="9" borderId="0" applyNumberFormat="0" applyBorder="0" applyAlignment="0" applyProtection="0"/>
    <xf numFmtId="0" fontId="31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66" borderId="0" applyNumberFormat="0" applyBorder="0" applyAlignment="0" applyProtection="0"/>
    <xf numFmtId="0" fontId="31" fillId="9" borderId="0" applyNumberFormat="0" applyBorder="0" applyAlignment="0" applyProtection="0"/>
    <xf numFmtId="0" fontId="28" fillId="66" borderId="0" applyNumberFormat="0" applyBorder="0" applyAlignment="0" applyProtection="0"/>
    <xf numFmtId="0" fontId="29" fillId="9" borderId="0" applyNumberFormat="0" applyBorder="0" applyAlignment="0" applyProtection="0"/>
    <xf numFmtId="0" fontId="31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30" fillId="69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17" fillId="13" borderId="0" applyNumberFormat="0" applyBorder="0" applyAlignment="0" applyProtection="0"/>
    <xf numFmtId="0" fontId="31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68" borderId="0" applyNumberFormat="0" applyBorder="0" applyAlignment="0" applyProtection="0"/>
    <xf numFmtId="0" fontId="31" fillId="13" borderId="0" applyNumberFormat="0" applyBorder="0" applyAlignment="0" applyProtection="0"/>
    <xf numFmtId="0" fontId="28" fillId="68" borderId="0" applyNumberFormat="0" applyBorder="0" applyAlignment="0" applyProtection="0"/>
    <xf numFmtId="0" fontId="29" fillId="13" borderId="0" applyNumberFormat="0" applyBorder="0" applyAlignment="0" applyProtection="0"/>
    <xf numFmtId="0" fontId="31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30" fillId="71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17" fillId="17" borderId="0" applyNumberFormat="0" applyBorder="0" applyAlignment="0" applyProtection="0"/>
    <xf numFmtId="0" fontId="31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70" borderId="0" applyNumberFormat="0" applyBorder="0" applyAlignment="0" applyProtection="0"/>
    <xf numFmtId="0" fontId="31" fillId="17" borderId="0" applyNumberFormat="0" applyBorder="0" applyAlignment="0" applyProtection="0"/>
    <xf numFmtId="0" fontId="28" fillId="70" borderId="0" applyNumberFormat="0" applyBorder="0" applyAlignment="0" applyProtection="0"/>
    <xf numFmtId="0" fontId="29" fillId="17" borderId="0" applyNumberFormat="0" applyBorder="0" applyAlignment="0" applyProtection="0"/>
    <xf numFmtId="0" fontId="31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30" fillId="72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17" fillId="21" borderId="0" applyNumberFormat="0" applyBorder="0" applyAlignment="0" applyProtection="0"/>
    <xf numFmtId="0" fontId="31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31" fillId="21" borderId="0" applyNumberFormat="0" applyBorder="0" applyAlignment="0" applyProtection="0"/>
    <xf numFmtId="0" fontId="28" fillId="60" borderId="0" applyNumberFormat="0" applyBorder="0" applyAlignment="0" applyProtection="0"/>
    <xf numFmtId="0" fontId="29" fillId="21" borderId="0" applyNumberFormat="0" applyBorder="0" applyAlignment="0" applyProtection="0"/>
    <xf numFmtId="0" fontId="31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30" fillId="73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17" fillId="25" borderId="0" applyNumberFormat="0" applyBorder="0" applyAlignment="0" applyProtection="0"/>
    <xf numFmtId="0" fontId="31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2" borderId="0" applyNumberFormat="0" applyBorder="0" applyAlignment="0" applyProtection="0"/>
    <xf numFmtId="0" fontId="31" fillId="25" borderId="0" applyNumberFormat="0" applyBorder="0" applyAlignment="0" applyProtection="0"/>
    <xf numFmtId="0" fontId="28" fillId="62" borderId="0" applyNumberFormat="0" applyBorder="0" applyAlignment="0" applyProtection="0"/>
    <xf numFmtId="0" fontId="29" fillId="25" borderId="0" applyNumberFormat="0" applyBorder="0" applyAlignment="0" applyProtection="0"/>
    <xf numFmtId="0" fontId="31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30" fillId="75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17" fillId="29" borderId="0" applyNumberFormat="0" applyBorder="0" applyAlignment="0" applyProtection="0"/>
    <xf numFmtId="0" fontId="31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74" borderId="0" applyNumberFormat="0" applyBorder="0" applyAlignment="0" applyProtection="0"/>
    <xf numFmtId="0" fontId="31" fillId="29" borderId="0" applyNumberFormat="0" applyBorder="0" applyAlignment="0" applyProtection="0"/>
    <xf numFmtId="0" fontId="28" fillId="74" borderId="0" applyNumberFormat="0" applyBorder="0" applyAlignment="0" applyProtection="0"/>
    <xf numFmtId="0" fontId="29" fillId="29" borderId="0" applyNumberFormat="0" applyBorder="0" applyAlignment="0" applyProtection="0"/>
    <xf numFmtId="0" fontId="31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74" borderId="0" applyNumberFormat="0" applyBorder="0" applyAlignment="0" applyProtection="0"/>
    <xf numFmtId="0" fontId="32" fillId="76" borderId="15" applyNumberFormat="0" applyAlignment="0">
      <protection locked="0"/>
    </xf>
    <xf numFmtId="0" fontId="33" fillId="0" borderId="0">
      <alignment vertical="center"/>
    </xf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7" fillId="77" borderId="0" applyNumberFormat="0" applyBorder="0" applyAlignment="0" applyProtection="0"/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7" fillId="3" borderId="0" applyNumberFormat="0" applyBorder="0" applyAlignment="0" applyProtection="0"/>
    <xf numFmtId="0" fontId="36" fillId="3" borderId="0" applyNumberFormat="0" applyBorder="0" applyAlignment="0" applyProtection="0"/>
    <xf numFmtId="0" fontId="7" fillId="3" borderId="0" applyNumberFormat="0" applyBorder="0" applyAlignment="0" applyProtection="0"/>
    <xf numFmtId="0" fontId="34" fillId="36" borderId="0" applyNumberFormat="0" applyBorder="0" applyAlignment="0" applyProtection="0"/>
    <xf numFmtId="0" fontId="36" fillId="3" borderId="0" applyNumberFormat="0" applyBorder="0" applyAlignment="0" applyProtection="0"/>
    <xf numFmtId="0" fontId="34" fillId="36" borderId="0" applyNumberFormat="0" applyBorder="0" applyAlignment="0" applyProtection="0"/>
    <xf numFmtId="0" fontId="35" fillId="3" borderId="0" applyNumberFormat="0" applyBorder="0" applyAlignment="0" applyProtection="0"/>
    <xf numFmtId="0" fontId="36" fillId="3" borderId="0" applyNumberFormat="0" applyBorder="0" applyAlignment="0" applyProtection="0"/>
    <xf numFmtId="0" fontId="7" fillId="3" borderId="0" applyNumberFormat="0" applyBorder="0" applyAlignment="0" applyProtection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9" fillId="79" borderId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11" fillId="80" borderId="4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11" fillId="6" borderId="4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38" fillId="78" borderId="16" applyNumberFormat="0" applyAlignment="0" applyProtection="0"/>
    <xf numFmtId="0" fontId="40" fillId="81" borderId="17" applyNumberFormat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0" fillId="81" borderId="17" applyNumberFormat="0" applyAlignment="0" applyProtection="0"/>
    <xf numFmtId="169" fontId="21" fillId="82" borderId="0"/>
    <xf numFmtId="170" fontId="42" fillId="0" borderId="19">
      <alignment horizontal="center"/>
    </xf>
    <xf numFmtId="0" fontId="40" fillId="81" borderId="17" applyNumberFormat="0" applyAlignment="0" applyProtection="0"/>
    <xf numFmtId="0" fontId="40" fillId="81" borderId="17" applyNumberFormat="0" applyAlignment="0" applyProtection="0"/>
    <xf numFmtId="0" fontId="43" fillId="83" borderId="20" applyNumberFormat="0" applyAlignment="0" applyProtection="0"/>
    <xf numFmtId="0" fontId="40" fillId="81" borderId="17" applyNumberFormat="0" applyAlignment="0" applyProtection="0"/>
    <xf numFmtId="0" fontId="13" fillId="7" borderId="7" applyNumberFormat="0" applyAlignment="0" applyProtection="0"/>
    <xf numFmtId="0" fontId="40" fillId="81" borderId="17" applyNumberFormat="0" applyAlignment="0" applyProtection="0"/>
    <xf numFmtId="0" fontId="13" fillId="7" borderId="7" applyNumberFormat="0" applyAlignment="0" applyProtection="0"/>
    <xf numFmtId="0" fontId="40" fillId="81" borderId="17" applyNumberFormat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44" fillId="0" borderId="0" applyFont="0" applyFill="0" applyBorder="0" applyAlignment="0" applyProtection="0"/>
    <xf numFmtId="172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6" fillId="0" borderId="0"/>
    <xf numFmtId="174" fontId="21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1" fillId="84" borderId="19"/>
    <xf numFmtId="0" fontId="47" fillId="0" borderId="0" applyNumberFormat="0" applyFill="0" applyBorder="0" applyAlignment="0" applyProtection="0"/>
    <xf numFmtId="0" fontId="28" fillId="66" borderId="0" applyNumberFormat="0" applyBorder="0" applyAlignment="0" applyProtection="0"/>
    <xf numFmtId="0" fontId="28" fillId="68" borderId="0" applyNumberFormat="0" applyBorder="0" applyAlignment="0" applyProtection="0"/>
    <xf numFmtId="0" fontId="28" fillId="70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74" borderId="0" applyNumberFormat="0" applyBorder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9" fillId="85" borderId="21" applyNumberFormat="0">
      <alignment horizontal="center"/>
    </xf>
    <xf numFmtId="0" fontId="23" fillId="0" borderId="0">
      <alignment vertical="center"/>
    </xf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86" borderId="19" applyNumberFormat="0">
      <alignment horizontal="center"/>
    </xf>
    <xf numFmtId="177" fontId="54" fillId="87" borderId="22"/>
    <xf numFmtId="177" fontId="55" fillId="88" borderId="23"/>
    <xf numFmtId="0" fontId="56" fillId="0" borderId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6" fillId="89" borderId="0" applyNumberFormat="0" applyBorder="0" applyAlignment="0" applyProtection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6" fillId="2" borderId="0" applyNumberFormat="0" applyBorder="0" applyAlignment="0" applyProtection="0"/>
    <xf numFmtId="0" fontId="58" fillId="2" borderId="0" applyNumberFormat="0" applyBorder="0" applyAlignment="0" applyProtection="0"/>
    <xf numFmtId="0" fontId="6" fillId="2" borderId="0" applyNumberFormat="0" applyBorder="0" applyAlignment="0" applyProtection="0"/>
    <xf numFmtId="0" fontId="37" fillId="38" borderId="0" applyNumberFormat="0" applyBorder="0" applyAlignment="0" applyProtection="0"/>
    <xf numFmtId="0" fontId="57" fillId="2" borderId="0" applyNumberFormat="0" applyBorder="0" applyAlignment="0" applyProtection="0"/>
    <xf numFmtId="0" fontId="37" fillId="38" borderId="0" applyNumberFormat="0" applyBorder="0" applyAlignment="0" applyProtection="0"/>
    <xf numFmtId="0" fontId="6" fillId="2" borderId="0" applyNumberFormat="0" applyBorder="0" applyAlignment="0" applyProtection="0"/>
    <xf numFmtId="0" fontId="37" fillId="38" borderId="0" applyNumberFormat="0" applyBorder="0" applyAlignment="0" applyProtection="0"/>
    <xf numFmtId="0" fontId="59" fillId="0" borderId="0">
      <alignment horizontal="left" vertical="center"/>
    </xf>
    <xf numFmtId="0" fontId="60" fillId="0" borderId="24" applyNumberFormat="0" applyAlignment="0"/>
    <xf numFmtId="0" fontId="60" fillId="0" borderId="24" applyNumberFormat="0" applyAlignment="0"/>
    <xf numFmtId="0" fontId="60" fillId="0" borderId="24" applyNumberFormat="0" applyAlignment="0"/>
    <xf numFmtId="0" fontId="61" fillId="0" borderId="0" applyNumberFormat="0" applyFill="0" applyBorder="0" applyAlignment="0"/>
    <xf numFmtId="0" fontId="59" fillId="0" borderId="0" applyNumberFormat="0" applyFill="0" applyBorder="0" applyAlignment="0"/>
    <xf numFmtId="0" fontId="62" fillId="0" borderId="0" applyNumberFormat="0" applyFill="0" applyBorder="0" applyAlignment="0"/>
    <xf numFmtId="0" fontId="33" fillId="0" borderId="0" applyNumberFormat="0" applyFill="0" applyBorder="0" applyAlignment="0" applyProtection="0"/>
    <xf numFmtId="0" fontId="63" fillId="0" borderId="25" applyNumberFormat="0" applyFill="0" applyAlignment="0" applyProtection="0"/>
    <xf numFmtId="0" fontId="64" fillId="0" borderId="1" applyNumberFormat="0" applyFill="0" applyAlignment="0" applyProtection="0"/>
    <xf numFmtId="0" fontId="65" fillId="0" borderId="1" applyNumberFormat="0" applyFill="0" applyAlignment="0" applyProtection="0"/>
    <xf numFmtId="0" fontId="63" fillId="0" borderId="25" applyNumberFormat="0" applyFill="0" applyAlignment="0" applyProtection="0"/>
    <xf numFmtId="0" fontId="64" fillId="0" borderId="1" applyNumberFormat="0" applyFill="0" applyAlignment="0" applyProtection="0"/>
    <xf numFmtId="0" fontId="3" fillId="0" borderId="1" applyNumberFormat="0" applyFill="0" applyAlignment="0" applyProtection="0"/>
    <xf numFmtId="0" fontId="66" fillId="0" borderId="1" applyNumberFormat="0" applyFill="0" applyAlignment="0" applyProtection="0"/>
    <xf numFmtId="0" fontId="3" fillId="0" borderId="1" applyNumberFormat="0" applyFill="0" applyAlignment="0" applyProtection="0"/>
    <xf numFmtId="0" fontId="63" fillId="0" borderId="25" applyNumberFormat="0" applyFill="0" applyAlignment="0" applyProtection="0"/>
    <xf numFmtId="0" fontId="66" fillId="0" borderId="1" applyNumberFormat="0" applyFill="0" applyAlignment="0" applyProtection="0"/>
    <xf numFmtId="0" fontId="63" fillId="0" borderId="25" applyNumberFormat="0" applyFill="0" applyAlignment="0" applyProtection="0"/>
    <xf numFmtId="0" fontId="64" fillId="0" borderId="1" applyNumberFormat="0" applyFill="0" applyAlignment="0" applyProtection="0"/>
    <xf numFmtId="0" fontId="66" fillId="0" borderId="1" applyNumberFormat="0" applyFill="0" applyAlignment="0" applyProtection="0"/>
    <xf numFmtId="0" fontId="3" fillId="0" borderId="1" applyNumberFormat="0" applyFill="0" applyAlignment="0" applyProtection="0"/>
    <xf numFmtId="0" fontId="63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" applyNumberFormat="0" applyFill="0" applyAlignment="0" applyProtection="0"/>
    <xf numFmtId="0" fontId="69" fillId="0" borderId="2" applyNumberFormat="0" applyFill="0" applyAlignment="0" applyProtection="0"/>
    <xf numFmtId="0" fontId="67" fillId="0" borderId="26" applyNumberFormat="0" applyFill="0" applyAlignment="0" applyProtection="0"/>
    <xf numFmtId="0" fontId="68" fillId="0" borderId="2" applyNumberFormat="0" applyFill="0" applyAlignment="0" applyProtection="0"/>
    <xf numFmtId="0" fontId="4" fillId="0" borderId="2" applyNumberFormat="0" applyFill="0" applyAlignment="0" applyProtection="0"/>
    <xf numFmtId="0" fontId="70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26" applyNumberFormat="0" applyFill="0" applyAlignment="0" applyProtection="0"/>
    <xf numFmtId="0" fontId="70" fillId="0" borderId="2" applyNumberFormat="0" applyFill="0" applyAlignment="0" applyProtection="0"/>
    <xf numFmtId="0" fontId="67" fillId="0" borderId="26" applyNumberFormat="0" applyFill="0" applyAlignment="0" applyProtection="0"/>
    <xf numFmtId="0" fontId="68" fillId="0" borderId="2" applyNumberFormat="0" applyFill="0" applyAlignment="0" applyProtection="0"/>
    <xf numFmtId="0" fontId="70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26" applyNumberFormat="0" applyFill="0" applyAlignment="0" applyProtection="0"/>
    <xf numFmtId="0" fontId="47" fillId="0" borderId="27" applyNumberFormat="0" applyFill="0" applyAlignment="0" applyProtection="0"/>
    <xf numFmtId="0" fontId="71" fillId="0" borderId="3" applyNumberFormat="0" applyFill="0" applyAlignment="0" applyProtection="0"/>
    <xf numFmtId="0" fontId="72" fillId="0" borderId="3" applyNumberFormat="0" applyFill="0" applyAlignment="0" applyProtection="0"/>
    <xf numFmtId="0" fontId="47" fillId="0" borderId="27" applyNumberFormat="0" applyFill="0" applyAlignment="0" applyProtection="0"/>
    <xf numFmtId="0" fontId="71" fillId="0" borderId="3" applyNumberFormat="0" applyFill="0" applyAlignment="0" applyProtection="0"/>
    <xf numFmtId="0" fontId="5" fillId="0" borderId="3" applyNumberFormat="0" applyFill="0" applyAlignment="0" applyProtection="0"/>
    <xf numFmtId="0" fontId="73" fillId="0" borderId="3" applyNumberFormat="0" applyFill="0" applyAlignment="0" applyProtection="0"/>
    <xf numFmtId="0" fontId="5" fillId="0" borderId="3" applyNumberFormat="0" applyFill="0" applyAlignment="0" applyProtection="0"/>
    <xf numFmtId="0" fontId="47" fillId="0" borderId="27" applyNumberFormat="0" applyFill="0" applyAlignment="0" applyProtection="0"/>
    <xf numFmtId="0" fontId="73" fillId="0" borderId="3" applyNumberFormat="0" applyFill="0" applyAlignment="0" applyProtection="0"/>
    <xf numFmtId="0" fontId="47" fillId="0" borderId="27" applyNumberFormat="0" applyFill="0" applyAlignment="0" applyProtection="0"/>
    <xf numFmtId="0" fontId="71" fillId="0" borderId="3" applyNumberFormat="0" applyFill="0" applyAlignment="0" applyProtection="0"/>
    <xf numFmtId="0" fontId="73" fillId="0" borderId="3" applyNumberFormat="0" applyFill="0" applyAlignment="0" applyProtection="0"/>
    <xf numFmtId="0" fontId="5" fillId="0" borderId="3" applyNumberFormat="0" applyFill="0" applyAlignment="0" applyProtection="0"/>
    <xf numFmtId="0" fontId="47" fillId="0" borderId="27" applyNumberFormat="0" applyFill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4" fillId="36" borderId="0" applyNumberFormat="0" applyBorder="0" applyAlignment="0" applyProtection="0"/>
    <xf numFmtId="2" fontId="74" fillId="0" borderId="0" applyNumberFormat="0"/>
    <xf numFmtId="0" fontId="48" fillId="44" borderId="16" applyNumberFormat="0" applyAlignment="0" applyProtection="0"/>
    <xf numFmtId="0" fontId="9" fillId="90" borderId="4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9" fillId="5" borderId="4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48" fillId="44" borderId="16" applyNumberFormat="0" applyAlignment="0" applyProtection="0"/>
    <xf numFmtId="0" fontId="21" fillId="0" borderId="19" applyNumberFormat="0" applyAlignment="0"/>
    <xf numFmtId="0" fontId="21" fillId="0" borderId="28" applyNumberFormat="0" applyAlignment="0"/>
    <xf numFmtId="0" fontId="75" fillId="91" borderId="29" applyNumberFormat="0" applyAlignment="0"/>
    <xf numFmtId="0" fontId="21" fillId="0" borderId="0">
      <alignment horizontal="justify"/>
    </xf>
    <xf numFmtId="0" fontId="21" fillId="0" borderId="0">
      <alignment vertical="center"/>
    </xf>
    <xf numFmtId="0" fontId="21" fillId="0" borderId="30" applyNumberFormat="0" applyFont="0" applyFill="0" applyAlignment="0" applyProtection="0"/>
    <xf numFmtId="0" fontId="41" fillId="0" borderId="18" applyNumberFormat="0" applyFill="0" applyAlignment="0" applyProtection="0"/>
    <xf numFmtId="0" fontId="12" fillId="0" borderId="6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21" fillId="92" borderId="19" applyNumberFormat="0" applyAlignment="0"/>
    <xf numFmtId="169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21" fillId="0" borderId="0" applyFont="0" applyFill="0" applyBorder="0" applyAlignment="0" applyProtection="0"/>
    <xf numFmtId="167" fontId="45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44" fillId="0" borderId="0" applyFont="0" applyFill="0" applyBorder="0" applyAlignment="0" applyProtection="0"/>
    <xf numFmtId="176" fontId="2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76" fillId="93" borderId="0" applyNumberFormat="0" applyBorder="0" applyAlignment="0" applyProtection="0"/>
    <xf numFmtId="0" fontId="76" fillId="93" borderId="0" applyNumberFormat="0" applyBorder="0" applyAlignment="0" applyProtection="0"/>
    <xf numFmtId="0" fontId="8" fillId="94" borderId="0" applyNumberFormat="0" applyBorder="0" applyAlignment="0" applyProtection="0"/>
    <xf numFmtId="0" fontId="76" fillId="93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6" fillId="93" borderId="0" applyNumberFormat="0" applyBorder="0" applyAlignment="0" applyProtection="0"/>
    <xf numFmtId="0" fontId="23" fillId="0" borderId="0">
      <alignment vertical="center"/>
    </xf>
    <xf numFmtId="0" fontId="21" fillId="0" borderId="0"/>
    <xf numFmtId="0" fontId="21" fillId="0" borderId="0"/>
    <xf numFmtId="0" fontId="45" fillId="0" borderId="0">
      <alignment vertical="top"/>
    </xf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2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1" fillId="0" borderId="0">
      <alignment vertical="center"/>
    </xf>
    <xf numFmtId="0" fontId="45" fillId="0" borderId="0">
      <alignment vertical="top"/>
    </xf>
    <xf numFmtId="0" fontId="21" fillId="0" borderId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1" fillId="96" borderId="8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21" fillId="95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24" fillId="95" borderId="31" applyNumberFormat="0" applyFont="0" applyAlignment="0" applyProtection="0"/>
    <xf numFmtId="0" fontId="1" fillId="8" borderId="8" applyNumberFormat="0" applyFont="0" applyAlignment="0" applyProtection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85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0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169" fontId="78" fillId="97" borderId="32" applyNumberFormat="0" applyAlignment="0"/>
    <xf numFmtId="0" fontId="78" fillId="97" borderId="32" applyNumberFormat="0" applyAlignment="0"/>
    <xf numFmtId="0" fontId="79" fillId="78" borderId="33" applyNumberFormat="0" applyAlignment="0" applyProtection="0"/>
    <xf numFmtId="0" fontId="10" fillId="80" borderId="5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10" fillId="6" borderId="5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17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4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 applyNumberFormat="0" applyFont="0" applyFill="0" applyBorder="0" applyAlignment="0" applyProtection="0">
      <alignment horizontal="left"/>
    </xf>
    <xf numFmtId="4" fontId="81" fillId="0" borderId="0" applyFont="0" applyFill="0" applyBorder="0" applyAlignment="0" applyProtection="0"/>
    <xf numFmtId="0" fontId="82" fillId="85" borderId="34" applyNumberFormat="0">
      <alignment horizontal="center"/>
    </xf>
    <xf numFmtId="181" fontId="21" fillId="0" borderId="0" applyFont="0" applyFill="0" applyBorder="0" applyAlignment="0" applyProtection="0"/>
    <xf numFmtId="0" fontId="83" fillId="0" borderId="0">
      <alignment wrapText="1"/>
    </xf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79" fillId="78" borderId="33" applyNumberFormat="0" applyAlignment="0" applyProtection="0"/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0" fontId="84" fillId="98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4" fontId="84" fillId="62" borderId="35" applyNumberFormat="0" applyProtection="0">
      <alignment horizontal="left" vertical="center" indent="1"/>
    </xf>
    <xf numFmtId="0" fontId="85" fillId="0" borderId="0" applyNumberFormat="0" applyFill="0" applyBorder="0" applyAlignment="0" applyProtection="0"/>
    <xf numFmtId="0" fontId="86" fillId="0" borderId="0" applyNumberFormat="0" applyFill="0" applyBorder="0" applyAlignment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45" fillId="0" borderId="0"/>
    <xf numFmtId="0" fontId="23" fillId="0" borderId="0">
      <alignment vertical="center"/>
    </xf>
    <xf numFmtId="0" fontId="55" fillId="99" borderId="32" applyNumberFormat="0">
      <alignment horizontal="centerContinuous" vertical="center" wrapText="1"/>
    </xf>
    <xf numFmtId="0" fontId="42" fillId="100" borderId="19" applyNumberFormat="0" applyAlignment="0"/>
    <xf numFmtId="0" fontId="8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3" fillId="0" borderId="25" applyNumberFormat="0" applyFill="0" applyAlignment="0" applyProtection="0"/>
    <xf numFmtId="0" fontId="67" fillId="0" borderId="26" applyNumberFormat="0" applyFill="0" applyAlignment="0" applyProtection="0"/>
    <xf numFmtId="0" fontId="47" fillId="0" borderId="27" applyNumberFormat="0" applyFill="0" applyAlignment="0" applyProtection="0"/>
    <xf numFmtId="0" fontId="47" fillId="0" borderId="27" applyNumberFormat="0" applyFill="0" applyAlignment="0" applyProtection="0"/>
    <xf numFmtId="0" fontId="47" fillId="0" borderId="0" applyNumberFormat="0" applyFill="0" applyBorder="0" applyAlignment="0" applyProtection="0"/>
    <xf numFmtId="0" fontId="59" fillId="0" borderId="0" applyFill="0" applyBorder="0" applyAlignment="0" applyProtection="0">
      <protection locked="0"/>
    </xf>
    <xf numFmtId="0" fontId="63" fillId="0" borderId="25" applyNumberFormat="0" applyFill="0" applyAlignment="0" applyProtection="0"/>
    <xf numFmtId="0" fontId="67" fillId="0" borderId="26" applyNumberFormat="0" applyFill="0" applyAlignment="0" applyProtection="0"/>
    <xf numFmtId="0" fontId="47" fillId="0" borderId="27" applyNumberFormat="0" applyFill="0" applyAlignment="0" applyProtection="0"/>
    <xf numFmtId="0" fontId="47" fillId="0" borderId="27" applyNumberFormat="0" applyFill="0" applyAlignment="0" applyProtection="0"/>
    <xf numFmtId="0" fontId="88" fillId="0" borderId="0" applyNumberFormat="0" applyFill="0" applyBorder="0" applyAlignment="0" applyProtection="0"/>
    <xf numFmtId="0" fontId="90" fillId="0" borderId="36" applyNumberFormat="0" applyFill="0" applyAlignment="0" applyProtection="0"/>
    <xf numFmtId="0" fontId="91" fillId="0" borderId="9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1" fillId="0" borderId="9" applyNumberFormat="0" applyFill="0" applyAlignment="0" applyProtection="0"/>
    <xf numFmtId="0" fontId="91" fillId="0" borderId="9" applyNumberFormat="0" applyFill="0" applyAlignment="0" applyProtection="0"/>
    <xf numFmtId="0" fontId="90" fillId="0" borderId="36" applyNumberFormat="0" applyFill="0" applyAlignment="0" applyProtection="0"/>
    <xf numFmtId="0" fontId="92" fillId="0" borderId="9" applyNumberFormat="0" applyFill="0" applyAlignment="0" applyProtection="0"/>
    <xf numFmtId="0" fontId="92" fillId="0" borderId="9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3" fillId="0" borderId="0" applyNumberFormat="0" applyFill="0" applyBorder="0" applyAlignment="0"/>
    <xf numFmtId="0" fontId="94" fillId="0" borderId="0" applyNumberFormat="0" applyFill="0" applyBorder="0" applyAlignment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95" fillId="0" borderId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37" applyNumberFormat="0" applyFill="0">
      <alignment horizontal="center"/>
    </xf>
  </cellStyleXfs>
  <cellXfs count="66">
    <xf numFmtId="0" fontId="0" fillId="0" borderId="0" xfId="0"/>
    <xf numFmtId="0" fontId="3" fillId="0" borderId="1" xfId="3"/>
    <xf numFmtId="0" fontId="9" fillId="5" borderId="4" xfId="5"/>
    <xf numFmtId="44" fontId="9" fillId="5" borderId="4" xfId="2" applyFont="1" applyFill="1" applyBorder="1"/>
    <xf numFmtId="0" fontId="15" fillId="0" borderId="0" xfId="7" applyAlignment="1"/>
    <xf numFmtId="0" fontId="16" fillId="0" borderId="0" xfId="0" applyFont="1"/>
    <xf numFmtId="0" fontId="5" fillId="0" borderId="3" xfId="4" applyAlignment="1">
      <alignment horizontal="center" wrapText="1"/>
    </xf>
    <xf numFmtId="0" fontId="9" fillId="5" borderId="4" xfId="5" applyAlignment="1">
      <alignment horizontal="center"/>
    </xf>
    <xf numFmtId="14" fontId="9" fillId="5" borderId="4" xfId="5" applyNumberFormat="1" applyAlignment="1">
      <alignment horizontal="center"/>
    </xf>
    <xf numFmtId="43" fontId="0" fillId="0" borderId="0" xfId="1" applyFont="1"/>
    <xf numFmtId="164" fontId="0" fillId="0" borderId="0" xfId="1" applyNumberFormat="1" applyFont="1" applyAlignment="1">
      <alignment horizontal="center"/>
    </xf>
    <xf numFmtId="43" fontId="10" fillId="6" borderId="5" xfId="6" applyNumberFormat="1"/>
    <xf numFmtId="43" fontId="16" fillId="0" borderId="9" xfId="8" applyNumberFormat="1"/>
    <xf numFmtId="44" fontId="16" fillId="0" borderId="9" xfId="2" applyFont="1" applyBorder="1"/>
    <xf numFmtId="0" fontId="5" fillId="0" borderId="3" xfId="4" applyAlignment="1">
      <alignment horizontal="center" wrapText="1"/>
    </xf>
    <xf numFmtId="14" fontId="0" fillId="0" borderId="0" xfId="0" applyNumberFormat="1"/>
    <xf numFmtId="165" fontId="0" fillId="0" borderId="0" xfId="0" applyNumberFormat="1"/>
    <xf numFmtId="43" fontId="16" fillId="0" borderId="10" xfId="0" applyNumberFormat="1" applyFont="1" applyBorder="1"/>
    <xf numFmtId="43" fontId="10" fillId="6" borderId="11" xfId="6" applyNumberFormat="1" applyBorder="1"/>
    <xf numFmtId="43" fontId="0" fillId="0" borderId="0" xfId="9" applyFont="1"/>
    <xf numFmtId="8" fontId="9" fillId="5" borderId="12" xfId="9" applyNumberFormat="1" applyFont="1" applyFill="1" applyBorder="1"/>
    <xf numFmtId="2" fontId="9" fillId="5" borderId="12" xfId="9" applyNumberFormat="1" applyFont="1" applyFill="1" applyBorder="1"/>
    <xf numFmtId="19" fontId="0" fillId="33" borderId="0" xfId="0" applyNumberFormat="1" applyFill="1"/>
    <xf numFmtId="14" fontId="16" fillId="33" borderId="13" xfId="0" applyNumberFormat="1" applyFont="1" applyFill="1" applyBorder="1"/>
    <xf numFmtId="8" fontId="9" fillId="5" borderId="4" xfId="9" applyNumberFormat="1" applyFont="1" applyFill="1" applyBorder="1"/>
    <xf numFmtId="2" fontId="9" fillId="5" borderId="4" xfId="9" applyNumberFormat="1" applyFont="1" applyFill="1" applyBorder="1"/>
    <xf numFmtId="0" fontId="19" fillId="0" borderId="0" xfId="0" applyFont="1"/>
    <xf numFmtId="9" fontId="0" fillId="0" borderId="0" xfId="0" applyNumberFormat="1"/>
    <xf numFmtId="43" fontId="0" fillId="0" borderId="0" xfId="0" applyNumberFormat="1"/>
    <xf numFmtId="166" fontId="0" fillId="0" borderId="0" xfId="9" applyNumberFormat="1" applyFont="1"/>
    <xf numFmtId="0" fontId="5" fillId="0" borderId="0" xfId="4" applyFill="1" applyBorder="1" applyAlignment="1">
      <alignment horizontal="center"/>
    </xf>
    <xf numFmtId="0" fontId="5" fillId="0" borderId="3" xfId="4" applyAlignment="1">
      <alignment horizontal="center"/>
    </xf>
    <xf numFmtId="167" fontId="0" fillId="0" borderId="0" xfId="10" applyFont="1"/>
    <xf numFmtId="0" fontId="5" fillId="0" borderId="3" xfId="4" applyAlignment="1">
      <alignment horizontal="center" wrapText="1"/>
    </xf>
    <xf numFmtId="167" fontId="0" fillId="0" borderId="0" xfId="3664" applyFont="1"/>
    <xf numFmtId="43" fontId="16" fillId="0" borderId="0" xfId="0" applyNumberFormat="1" applyFont="1"/>
    <xf numFmtId="8" fontId="16" fillId="0" borderId="10" xfId="0" applyNumberFormat="1" applyFont="1" applyBorder="1"/>
    <xf numFmtId="0" fontId="5" fillId="0" borderId="3" xfId="4" applyAlignment="1">
      <alignment wrapText="1"/>
    </xf>
    <xf numFmtId="0" fontId="97" fillId="0" borderId="3" xfId="4" applyFont="1" applyAlignment="1">
      <alignment wrapText="1"/>
    </xf>
    <xf numFmtId="14" fontId="9" fillId="5" borderId="4" xfId="5" applyNumberFormat="1"/>
    <xf numFmtId="165" fontId="9" fillId="5" borderId="4" xfId="5" applyNumberFormat="1"/>
    <xf numFmtId="0" fontId="9" fillId="5" borderId="4" xfId="5" applyAlignment="1">
      <alignment horizontal="right"/>
    </xf>
    <xf numFmtId="44" fontId="9" fillId="5" borderId="4" xfId="2" applyFont="1" applyFill="1" applyBorder="1" applyAlignment="1">
      <alignment horizontal="right"/>
    </xf>
    <xf numFmtId="2" fontId="9" fillId="5" borderId="4" xfId="1" applyNumberFormat="1" applyFont="1" applyFill="1" applyBorder="1"/>
    <xf numFmtId="8" fontId="9" fillId="5" borderId="4" xfId="1" applyNumberFormat="1" applyFont="1" applyFill="1" applyBorder="1"/>
    <xf numFmtId="166" fontId="0" fillId="0" borderId="0" xfId="1" applyNumberFormat="1" applyFont="1"/>
    <xf numFmtId="43" fontId="16" fillId="0" borderId="9" xfId="1" applyFont="1" applyBorder="1"/>
    <xf numFmtId="8" fontId="0" fillId="0" borderId="0" xfId="1" applyNumberFormat="1" applyFont="1"/>
    <xf numFmtId="43" fontId="14" fillId="0" borderId="0" xfId="0" applyNumberFormat="1" applyFont="1"/>
    <xf numFmtId="0" fontId="9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99" fillId="0" borderId="39" xfId="0" applyFont="1" applyBorder="1" applyAlignment="1">
      <alignment vertical="center" wrapText="1"/>
    </xf>
    <xf numFmtId="4" fontId="100" fillId="0" borderId="40" xfId="0" applyNumberFormat="1" applyFont="1" applyBorder="1" applyAlignment="1">
      <alignment horizontal="center" vertical="center" wrapText="1"/>
    </xf>
    <xf numFmtId="0" fontId="101" fillId="0" borderId="40" xfId="0" applyFont="1" applyBorder="1" applyAlignment="1">
      <alignment horizontal="center" vertical="center" wrapText="1"/>
    </xf>
    <xf numFmtId="8" fontId="100" fillId="0" borderId="40" xfId="0" applyNumberFormat="1" applyFont="1" applyBorder="1" applyAlignment="1">
      <alignment horizontal="center" vertical="center" wrapText="1"/>
    </xf>
    <xf numFmtId="0" fontId="16" fillId="101" borderId="32" xfId="0" applyFont="1" applyFill="1" applyBorder="1" applyAlignment="1">
      <alignment vertical="top"/>
    </xf>
    <xf numFmtId="17" fontId="0" fillId="0" borderId="32" xfId="0" applyNumberFormat="1" applyBorder="1"/>
    <xf numFmtId="4" fontId="0" fillId="0" borderId="32" xfId="0" applyNumberFormat="1" applyBorder="1"/>
    <xf numFmtId="0" fontId="16" fillId="101" borderId="32" xfId="0" applyFont="1" applyFill="1" applyBorder="1"/>
    <xf numFmtId="4" fontId="16" fillId="101" borderId="32" xfId="0" applyNumberFormat="1" applyFont="1" applyFill="1" applyBorder="1"/>
    <xf numFmtId="0" fontId="16" fillId="101" borderId="32" xfId="0" applyFont="1" applyFill="1" applyBorder="1" applyAlignment="1">
      <alignment horizontal="center" vertical="top" wrapText="1"/>
    </xf>
    <xf numFmtId="44" fontId="14" fillId="0" borderId="0" xfId="0" applyNumberFormat="1" applyFont="1"/>
    <xf numFmtId="0" fontId="98" fillId="0" borderId="0" xfId="0" applyFont="1" applyAlignment="1">
      <alignment horizontal="left" vertical="center"/>
    </xf>
    <xf numFmtId="0" fontId="97" fillId="0" borderId="0" xfId="0" applyFont="1" applyAlignment="1">
      <alignment horizontal="left" vertical="center"/>
    </xf>
    <xf numFmtId="0" fontId="5" fillId="0" borderId="3" xfId="4" applyAlignment="1">
      <alignment horizontal="center" wrapText="1"/>
    </xf>
    <xf numFmtId="0" fontId="5" fillId="0" borderId="38" xfId="4" applyBorder="1" applyAlignment="1">
      <alignment horizontal="center" wrapText="1"/>
    </xf>
  </cellXfs>
  <cellStyles count="15206">
    <cellStyle name="%" xfId="11"/>
    <cellStyle name="_Modelo Serpa 080626 QEP" xfId="12"/>
    <cellStyle name="_Modelo Serpa 080626 QEP_Reporting CONSOLIDADO Mayo 09 QVC" xfId="13"/>
    <cellStyle name="_TableHead" xfId="14"/>
    <cellStyle name="_TableHead 2" xfId="15"/>
    <cellStyle name="_TableHead_Invoices_Rev4 payments" xfId="16"/>
    <cellStyle name="_TableHead_Invoices_Rev4 payments 2" xfId="17"/>
    <cellStyle name="=C:\WINNT35\SYSTEM32\COMMAND.COM" xfId="18"/>
    <cellStyle name="20% - Accent1 10" xfId="19"/>
    <cellStyle name="20% - Accent1 11" xfId="20"/>
    <cellStyle name="20% - Accent1 2" xfId="21"/>
    <cellStyle name="20% - Accent1 2 2" xfId="22"/>
    <cellStyle name="20% - Accent1 2 2 2" xfId="23"/>
    <cellStyle name="20% - Accent1 2 2 3" xfId="24"/>
    <cellStyle name="20% - Accent1 2 3" xfId="25"/>
    <cellStyle name="20% - Accent1 2 4" xfId="26"/>
    <cellStyle name="20% - Accent1 2_FundsFlow" xfId="27"/>
    <cellStyle name="20% - Accent1 3" xfId="28"/>
    <cellStyle name="20% - Accent1 3 2" xfId="29"/>
    <cellStyle name="20% - Accent1 3 3" xfId="30"/>
    <cellStyle name="20% - Accent1 3 4" xfId="31"/>
    <cellStyle name="20% - Accent1 4" xfId="32"/>
    <cellStyle name="20% - Accent1 4 2" xfId="33"/>
    <cellStyle name="20% - Accent1 4 3" xfId="34"/>
    <cellStyle name="20% - Accent1 4 4" xfId="35"/>
    <cellStyle name="20% - Accent1 5" xfId="36"/>
    <cellStyle name="20% - Accent1 5 2" xfId="37"/>
    <cellStyle name="20% - Accent1 5 3" xfId="38"/>
    <cellStyle name="20% - Accent1 6" xfId="39"/>
    <cellStyle name="20% - Accent1 6 2" xfId="40"/>
    <cellStyle name="20% - Accent1 6 3" xfId="41"/>
    <cellStyle name="20% - Accent1 6 4" xfId="42"/>
    <cellStyle name="20% - Accent1 7" xfId="43"/>
    <cellStyle name="20% - Accent1 8" xfId="44"/>
    <cellStyle name="20% - Accent1 9" xfId="45"/>
    <cellStyle name="20% - Accent2 10" xfId="46"/>
    <cellStyle name="20% - Accent2 11" xfId="47"/>
    <cellStyle name="20% - Accent2 2" xfId="48"/>
    <cellStyle name="20% - Accent2 2 2" xfId="49"/>
    <cellStyle name="20% - Accent2 2 2 2" xfId="50"/>
    <cellStyle name="20% - Accent2 2 2 3" xfId="51"/>
    <cellStyle name="20% - Accent2 2 3" xfId="52"/>
    <cellStyle name="20% - Accent2 2 4" xfId="53"/>
    <cellStyle name="20% - Accent2 2_FundsFlow" xfId="54"/>
    <cellStyle name="20% - Accent2 3" xfId="55"/>
    <cellStyle name="20% - Accent2 3 2" xfId="56"/>
    <cellStyle name="20% - Accent2 3 3" xfId="57"/>
    <cellStyle name="20% - Accent2 3 4" xfId="58"/>
    <cellStyle name="20% - Accent2 4" xfId="59"/>
    <cellStyle name="20% - Accent2 4 2" xfId="60"/>
    <cellStyle name="20% - Accent2 4 3" xfId="61"/>
    <cellStyle name="20% - Accent2 4 4" xfId="62"/>
    <cellStyle name="20% - Accent2 5" xfId="63"/>
    <cellStyle name="20% - Accent2 5 2" xfId="64"/>
    <cellStyle name="20% - Accent2 5 3" xfId="65"/>
    <cellStyle name="20% - Accent2 6" xfId="66"/>
    <cellStyle name="20% - Accent2 6 2" xfId="67"/>
    <cellStyle name="20% - Accent2 6 3" xfId="68"/>
    <cellStyle name="20% - Accent2 6 4" xfId="69"/>
    <cellStyle name="20% - Accent2 7" xfId="70"/>
    <cellStyle name="20% - Accent2 8" xfId="71"/>
    <cellStyle name="20% - Accent2 9" xfId="72"/>
    <cellStyle name="20% - Accent3 10" xfId="73"/>
    <cellStyle name="20% - Accent3 11" xfId="74"/>
    <cellStyle name="20% - Accent3 2" xfId="75"/>
    <cellStyle name="20% - Accent3 2 2" xfId="76"/>
    <cellStyle name="20% - Accent3 2 2 2" xfId="77"/>
    <cellStyle name="20% - Accent3 2 2 3" xfId="78"/>
    <cellStyle name="20% - Accent3 2 3" xfId="79"/>
    <cellStyle name="20% - Accent3 2 4" xfId="80"/>
    <cellStyle name="20% - Accent3 2_FundsFlow" xfId="81"/>
    <cellStyle name="20% - Accent3 3" xfId="82"/>
    <cellStyle name="20% - Accent3 3 2" xfId="83"/>
    <cellStyle name="20% - Accent3 3 3" xfId="84"/>
    <cellStyle name="20% - Accent3 3 4" xfId="85"/>
    <cellStyle name="20% - Accent3 4" xfId="86"/>
    <cellStyle name="20% - Accent3 4 2" xfId="87"/>
    <cellStyle name="20% - Accent3 4 3" xfId="88"/>
    <cellStyle name="20% - Accent3 4 4" xfId="89"/>
    <cellStyle name="20% - Accent3 5" xfId="90"/>
    <cellStyle name="20% - Accent3 5 2" xfId="91"/>
    <cellStyle name="20% - Accent3 5 3" xfId="92"/>
    <cellStyle name="20% - Accent3 6" xfId="93"/>
    <cellStyle name="20% - Accent3 6 2" xfId="94"/>
    <cellStyle name="20% - Accent3 6 3" xfId="95"/>
    <cellStyle name="20% - Accent3 6 4" xfId="96"/>
    <cellStyle name="20% - Accent3 7" xfId="97"/>
    <cellStyle name="20% - Accent3 8" xfId="98"/>
    <cellStyle name="20% - Accent3 9" xfId="99"/>
    <cellStyle name="20% - Accent4 10" xfId="100"/>
    <cellStyle name="20% - Accent4 11" xfId="101"/>
    <cellStyle name="20% - Accent4 2" xfId="102"/>
    <cellStyle name="20% - Accent4 2 2" xfId="103"/>
    <cellStyle name="20% - Accent4 2 2 2" xfId="104"/>
    <cellStyle name="20% - Accent4 2 2 3" xfId="105"/>
    <cellStyle name="20% - Accent4 2 3" xfId="106"/>
    <cellStyle name="20% - Accent4 2 4" xfId="107"/>
    <cellStyle name="20% - Accent4 2_FundsFlow" xfId="108"/>
    <cellStyle name="20% - Accent4 3" xfId="109"/>
    <cellStyle name="20% - Accent4 3 2" xfId="110"/>
    <cellStyle name="20% - Accent4 3 3" xfId="111"/>
    <cellStyle name="20% - Accent4 3 4" xfId="112"/>
    <cellStyle name="20% - Accent4 4" xfId="113"/>
    <cellStyle name="20% - Accent4 4 2" xfId="114"/>
    <cellStyle name="20% - Accent4 4 3" xfId="115"/>
    <cellStyle name="20% - Accent4 4 4" xfId="116"/>
    <cellStyle name="20% - Accent4 5" xfId="117"/>
    <cellStyle name="20% - Accent4 5 2" xfId="118"/>
    <cellStyle name="20% - Accent4 5 3" xfId="119"/>
    <cellStyle name="20% - Accent4 6" xfId="120"/>
    <cellStyle name="20% - Accent4 6 2" xfId="121"/>
    <cellStyle name="20% - Accent4 6 3" xfId="122"/>
    <cellStyle name="20% - Accent4 6 4" xfId="123"/>
    <cellStyle name="20% - Accent4 7" xfId="124"/>
    <cellStyle name="20% - Accent4 8" xfId="125"/>
    <cellStyle name="20% - Accent4 9" xfId="126"/>
    <cellStyle name="20% - Accent5 10" xfId="127"/>
    <cellStyle name="20% - Accent5 11" xfId="128"/>
    <cellStyle name="20% - Accent5 2" xfId="129"/>
    <cellStyle name="20% - Accent5 2 2" xfId="130"/>
    <cellStyle name="20% - Accent5 2 2 2" xfId="131"/>
    <cellStyle name="20% - Accent5 2 2 3" xfId="132"/>
    <cellStyle name="20% - Accent5 2 3" xfId="133"/>
    <cellStyle name="20% - Accent5 2 4" xfId="134"/>
    <cellStyle name="20% - Accent5 2_FundsFlow" xfId="135"/>
    <cellStyle name="20% - Accent5 3" xfId="136"/>
    <cellStyle name="20% - Accent5 3 2" xfId="137"/>
    <cellStyle name="20% - Accent5 3 3" xfId="138"/>
    <cellStyle name="20% - Accent5 3 4" xfId="139"/>
    <cellStyle name="20% - Accent5 4" xfId="140"/>
    <cellStyle name="20% - Accent5 4 2" xfId="141"/>
    <cellStyle name="20% - Accent5 4 3" xfId="142"/>
    <cellStyle name="20% - Accent5 4 4" xfId="143"/>
    <cellStyle name="20% - Accent5 5" xfId="144"/>
    <cellStyle name="20% - Accent5 5 2" xfId="145"/>
    <cellStyle name="20% - Accent5 5 3" xfId="146"/>
    <cellStyle name="20% - Accent5 6" xfId="147"/>
    <cellStyle name="20% - Accent5 6 2" xfId="148"/>
    <cellStyle name="20% - Accent5 6 3" xfId="149"/>
    <cellStyle name="20% - Accent5 6 4" xfId="150"/>
    <cellStyle name="20% - Accent5 7" xfId="151"/>
    <cellStyle name="20% - Accent5 8" xfId="152"/>
    <cellStyle name="20% - Accent5 9" xfId="153"/>
    <cellStyle name="20% - Accent6 10" xfId="154"/>
    <cellStyle name="20% - Accent6 11" xfId="155"/>
    <cellStyle name="20% - Accent6 2" xfId="156"/>
    <cellStyle name="20% - Accent6 2 2" xfId="157"/>
    <cellStyle name="20% - Accent6 2 2 2" xfId="158"/>
    <cellStyle name="20% - Accent6 2 2 3" xfId="159"/>
    <cellStyle name="20% - Accent6 2 3" xfId="160"/>
    <cellStyle name="20% - Accent6 2 4" xfId="161"/>
    <cellStyle name="20% - Accent6 2_FundsFlow" xfId="162"/>
    <cellStyle name="20% - Accent6 3" xfId="163"/>
    <cellStyle name="20% - Accent6 3 2" xfId="164"/>
    <cellStyle name="20% - Accent6 3 3" xfId="165"/>
    <cellStyle name="20% - Accent6 3 4" xfId="166"/>
    <cellStyle name="20% - Accent6 4" xfId="167"/>
    <cellStyle name="20% - Accent6 4 2" xfId="168"/>
    <cellStyle name="20% - Accent6 4 3" xfId="169"/>
    <cellStyle name="20% - Accent6 4 4" xfId="170"/>
    <cellStyle name="20% - Accent6 5" xfId="171"/>
    <cellStyle name="20% - Accent6 5 2" xfId="172"/>
    <cellStyle name="20% - Accent6 5 3" xfId="173"/>
    <cellStyle name="20% - Accent6 6" xfId="174"/>
    <cellStyle name="20% - Accent6 6 2" xfId="175"/>
    <cellStyle name="20% - Accent6 6 3" xfId="176"/>
    <cellStyle name="20% - Accent6 6 4" xfId="177"/>
    <cellStyle name="20% - Accent6 7" xfId="178"/>
    <cellStyle name="20% - Accent6 8" xfId="179"/>
    <cellStyle name="20% - Accent6 9" xfId="180"/>
    <cellStyle name="20% - Colore 1" xfId="181"/>
    <cellStyle name="20% - Colore 2" xfId="182"/>
    <cellStyle name="20% - Colore 3" xfId="183"/>
    <cellStyle name="20% - Colore 4" xfId="184"/>
    <cellStyle name="20% - Colore 5" xfId="185"/>
    <cellStyle name="20% - Colore 6" xfId="186"/>
    <cellStyle name="20% - Énfasis1 2" xfId="187"/>
    <cellStyle name="20% - Énfasis2 2" xfId="188"/>
    <cellStyle name="20% - Énfasis3 2" xfId="189"/>
    <cellStyle name="20% - Énfasis4 2" xfId="190"/>
    <cellStyle name="20% - Énfasis5 2" xfId="191"/>
    <cellStyle name="20% - Énfasis6 2" xfId="192"/>
    <cellStyle name="40% - Accent1 10" xfId="193"/>
    <cellStyle name="40% - Accent1 11" xfId="194"/>
    <cellStyle name="40% - Accent1 2" xfId="195"/>
    <cellStyle name="40% - Accent1 2 2" xfId="196"/>
    <cellStyle name="40% - Accent1 2 2 2" xfId="197"/>
    <cellStyle name="40% - Accent1 2 2 3" xfId="198"/>
    <cellStyle name="40% - Accent1 2 3" xfId="199"/>
    <cellStyle name="40% - Accent1 2 4" xfId="200"/>
    <cellStyle name="40% - Accent1 2_FundsFlow" xfId="201"/>
    <cellStyle name="40% - Accent1 3" xfId="202"/>
    <cellStyle name="40% - Accent1 3 2" xfId="203"/>
    <cellStyle name="40% - Accent1 3 3" xfId="204"/>
    <cellStyle name="40% - Accent1 3 4" xfId="205"/>
    <cellStyle name="40% - Accent1 4" xfId="206"/>
    <cellStyle name="40% - Accent1 4 2" xfId="207"/>
    <cellStyle name="40% - Accent1 4 3" xfId="208"/>
    <cellStyle name="40% - Accent1 4 4" xfId="209"/>
    <cellStyle name="40% - Accent1 5" xfId="210"/>
    <cellStyle name="40% - Accent1 5 2" xfId="211"/>
    <cellStyle name="40% - Accent1 5 3" xfId="212"/>
    <cellStyle name="40% - Accent1 6" xfId="213"/>
    <cellStyle name="40% - Accent1 6 2" xfId="214"/>
    <cellStyle name="40% - Accent1 6 3" xfId="215"/>
    <cellStyle name="40% - Accent1 6 4" xfId="216"/>
    <cellStyle name="40% - Accent1 7" xfId="217"/>
    <cellStyle name="40% - Accent1 8" xfId="218"/>
    <cellStyle name="40% - Accent1 9" xfId="219"/>
    <cellStyle name="40% - Accent2 10" xfId="220"/>
    <cellStyle name="40% - Accent2 11" xfId="221"/>
    <cellStyle name="40% - Accent2 2" xfId="222"/>
    <cellStyle name="40% - Accent2 2 2" xfId="223"/>
    <cellStyle name="40% - Accent2 2 2 2" xfId="224"/>
    <cellStyle name="40% - Accent2 2 2 3" xfId="225"/>
    <cellStyle name="40% - Accent2 2 3" xfId="226"/>
    <cellStyle name="40% - Accent2 2 4" xfId="227"/>
    <cellStyle name="40% - Accent2 2_FundsFlow" xfId="228"/>
    <cellStyle name="40% - Accent2 3" xfId="229"/>
    <cellStyle name="40% - Accent2 3 2" xfId="230"/>
    <cellStyle name="40% - Accent2 3 3" xfId="231"/>
    <cellStyle name="40% - Accent2 3 4" xfId="232"/>
    <cellStyle name="40% - Accent2 4" xfId="233"/>
    <cellStyle name="40% - Accent2 4 2" xfId="234"/>
    <cellStyle name="40% - Accent2 4 3" xfId="235"/>
    <cellStyle name="40% - Accent2 4 4" xfId="236"/>
    <cellStyle name="40% - Accent2 5" xfId="237"/>
    <cellStyle name="40% - Accent2 5 2" xfId="238"/>
    <cellStyle name="40% - Accent2 5 3" xfId="239"/>
    <cellStyle name="40% - Accent2 6" xfId="240"/>
    <cellStyle name="40% - Accent2 6 2" xfId="241"/>
    <cellStyle name="40% - Accent2 6 3" xfId="242"/>
    <cellStyle name="40% - Accent2 6 4" xfId="243"/>
    <cellStyle name="40% - Accent2 7" xfId="244"/>
    <cellStyle name="40% - Accent2 8" xfId="245"/>
    <cellStyle name="40% - Accent2 9" xfId="246"/>
    <cellStyle name="40% - Accent3 10" xfId="247"/>
    <cellStyle name="40% - Accent3 11" xfId="248"/>
    <cellStyle name="40% - Accent3 2" xfId="249"/>
    <cellStyle name="40% - Accent3 2 2" xfId="250"/>
    <cellStyle name="40% - Accent3 2 2 2" xfId="251"/>
    <cellStyle name="40% - Accent3 2 2 3" xfId="252"/>
    <cellStyle name="40% - Accent3 2 3" xfId="253"/>
    <cellStyle name="40% - Accent3 2 4" xfId="254"/>
    <cellStyle name="40% - Accent3 2_FundsFlow" xfId="255"/>
    <cellStyle name="40% - Accent3 3" xfId="256"/>
    <cellStyle name="40% - Accent3 3 2" xfId="257"/>
    <cellStyle name="40% - Accent3 3 3" xfId="258"/>
    <cellStyle name="40% - Accent3 3 4" xfId="259"/>
    <cellStyle name="40% - Accent3 4" xfId="260"/>
    <cellStyle name="40% - Accent3 4 2" xfId="261"/>
    <cellStyle name="40% - Accent3 4 3" xfId="262"/>
    <cellStyle name="40% - Accent3 4 4" xfId="263"/>
    <cellStyle name="40% - Accent3 5" xfId="264"/>
    <cellStyle name="40% - Accent3 5 2" xfId="265"/>
    <cellStyle name="40% - Accent3 5 3" xfId="266"/>
    <cellStyle name="40% - Accent3 6" xfId="267"/>
    <cellStyle name="40% - Accent3 6 2" xfId="268"/>
    <cellStyle name="40% - Accent3 6 3" xfId="269"/>
    <cellStyle name="40% - Accent3 6 4" xfId="270"/>
    <cellStyle name="40% - Accent3 7" xfId="271"/>
    <cellStyle name="40% - Accent3 8" xfId="272"/>
    <cellStyle name="40% - Accent3 9" xfId="273"/>
    <cellStyle name="40% - Accent4 10" xfId="274"/>
    <cellStyle name="40% - Accent4 11" xfId="275"/>
    <cellStyle name="40% - Accent4 2" xfId="276"/>
    <cellStyle name="40% - Accent4 2 2" xfId="277"/>
    <cellStyle name="40% - Accent4 2 2 2" xfId="278"/>
    <cellStyle name="40% - Accent4 2 2 3" xfId="279"/>
    <cellStyle name="40% - Accent4 2 3" xfId="280"/>
    <cellStyle name="40% - Accent4 2 4" xfId="281"/>
    <cellStyle name="40% - Accent4 2_FundsFlow" xfId="282"/>
    <cellStyle name="40% - Accent4 3" xfId="283"/>
    <cellStyle name="40% - Accent4 3 2" xfId="284"/>
    <cellStyle name="40% - Accent4 3 3" xfId="285"/>
    <cellStyle name="40% - Accent4 3 4" xfId="286"/>
    <cellStyle name="40% - Accent4 4" xfId="287"/>
    <cellStyle name="40% - Accent4 4 2" xfId="288"/>
    <cellStyle name="40% - Accent4 4 3" xfId="289"/>
    <cellStyle name="40% - Accent4 4 4" xfId="290"/>
    <cellStyle name="40% - Accent4 5" xfId="291"/>
    <cellStyle name="40% - Accent4 5 2" xfId="292"/>
    <cellStyle name="40% - Accent4 5 3" xfId="293"/>
    <cellStyle name="40% - Accent4 6" xfId="294"/>
    <cellStyle name="40% - Accent4 6 2" xfId="295"/>
    <cellStyle name="40% - Accent4 6 3" xfId="296"/>
    <cellStyle name="40% - Accent4 6 4" xfId="297"/>
    <cellStyle name="40% - Accent4 7" xfId="298"/>
    <cellStyle name="40% - Accent4 8" xfId="299"/>
    <cellStyle name="40% - Accent4 9" xfId="300"/>
    <cellStyle name="40% - Accent5 10" xfId="301"/>
    <cellStyle name="40% - Accent5 11" xfId="302"/>
    <cellStyle name="40% - Accent5 2" xfId="303"/>
    <cellStyle name="40% - Accent5 2 2" xfId="304"/>
    <cellStyle name="40% - Accent5 2 2 2" xfId="305"/>
    <cellStyle name="40% - Accent5 2 2 3" xfId="306"/>
    <cellStyle name="40% - Accent5 2 3" xfId="307"/>
    <cellStyle name="40% - Accent5 2 4" xfId="308"/>
    <cellStyle name="40% - Accent5 2_FundsFlow" xfId="309"/>
    <cellStyle name="40% - Accent5 3" xfId="310"/>
    <cellStyle name="40% - Accent5 3 2" xfId="311"/>
    <cellStyle name="40% - Accent5 3 3" xfId="312"/>
    <cellStyle name="40% - Accent5 3 4" xfId="313"/>
    <cellStyle name="40% - Accent5 4" xfId="314"/>
    <cellStyle name="40% - Accent5 4 2" xfId="315"/>
    <cellStyle name="40% - Accent5 4 3" xfId="316"/>
    <cellStyle name="40% - Accent5 4 4" xfId="317"/>
    <cellStyle name="40% - Accent5 5" xfId="318"/>
    <cellStyle name="40% - Accent5 5 2" xfId="319"/>
    <cellStyle name="40% - Accent5 5 3" xfId="320"/>
    <cellStyle name="40% - Accent5 6" xfId="321"/>
    <cellStyle name="40% - Accent5 6 2" xfId="322"/>
    <cellStyle name="40% - Accent5 6 3" xfId="323"/>
    <cellStyle name="40% - Accent5 6 4" xfId="324"/>
    <cellStyle name="40% - Accent5 7" xfId="325"/>
    <cellStyle name="40% - Accent5 8" xfId="326"/>
    <cellStyle name="40% - Accent5 9" xfId="327"/>
    <cellStyle name="40% - Accent6 10" xfId="328"/>
    <cellStyle name="40% - Accent6 11" xfId="329"/>
    <cellStyle name="40% - Accent6 2" xfId="330"/>
    <cellStyle name="40% - Accent6 2 2" xfId="331"/>
    <cellStyle name="40% - Accent6 2 2 2" xfId="332"/>
    <cellStyle name="40% - Accent6 2 2 3" xfId="333"/>
    <cellStyle name="40% - Accent6 2 3" xfId="334"/>
    <cellStyle name="40% - Accent6 2 4" xfId="335"/>
    <cellStyle name="40% - Accent6 2_FundsFlow" xfId="336"/>
    <cellStyle name="40% - Accent6 3" xfId="337"/>
    <cellStyle name="40% - Accent6 3 2" xfId="338"/>
    <cellStyle name="40% - Accent6 3 3" xfId="339"/>
    <cellStyle name="40% - Accent6 3 4" xfId="340"/>
    <cellStyle name="40% - Accent6 4" xfId="341"/>
    <cellStyle name="40% - Accent6 4 2" xfId="342"/>
    <cellStyle name="40% - Accent6 4 3" xfId="343"/>
    <cellStyle name="40% - Accent6 4 4" xfId="344"/>
    <cellStyle name="40% - Accent6 5" xfId="345"/>
    <cellStyle name="40% - Accent6 5 2" xfId="346"/>
    <cellStyle name="40% - Accent6 5 3" xfId="347"/>
    <cellStyle name="40% - Accent6 6" xfId="348"/>
    <cellStyle name="40% - Accent6 6 2" xfId="349"/>
    <cellStyle name="40% - Accent6 6 3" xfId="350"/>
    <cellStyle name="40% - Accent6 6 4" xfId="351"/>
    <cellStyle name="40% - Accent6 7" xfId="352"/>
    <cellStyle name="40% - Accent6 8" xfId="353"/>
    <cellStyle name="40% - Accent6 9" xfId="354"/>
    <cellStyle name="40% - Colore 1" xfId="355"/>
    <cellStyle name="40% - Colore 2" xfId="356"/>
    <cellStyle name="40% - Colore 3" xfId="357"/>
    <cellStyle name="40% - Colore 4" xfId="358"/>
    <cellStyle name="40% - Colore 5" xfId="359"/>
    <cellStyle name="40% - Colore 6" xfId="360"/>
    <cellStyle name="40% - Énfasis1 2" xfId="361"/>
    <cellStyle name="40% - Énfasis2 2" xfId="362"/>
    <cellStyle name="40% - Énfasis3 2" xfId="363"/>
    <cellStyle name="40% - Énfasis4 2" xfId="364"/>
    <cellStyle name="40% - Énfasis5 2" xfId="365"/>
    <cellStyle name="40% - Énfasis6 2" xfId="366"/>
    <cellStyle name="60% - Accent1 2" xfId="367"/>
    <cellStyle name="60% - Accent1 2 2" xfId="368"/>
    <cellStyle name="60% - Accent1 2 3" xfId="369"/>
    <cellStyle name="60% - Accent1 2 4" xfId="370"/>
    <cellStyle name="60% - Accent1 2_FundsFlow" xfId="371"/>
    <cellStyle name="60% - Accent1 3" xfId="372"/>
    <cellStyle name="60% - Accent1 3 2" xfId="373"/>
    <cellStyle name="60% - Accent1 3 3" xfId="374"/>
    <cellStyle name="60% - Accent1 4" xfId="375"/>
    <cellStyle name="60% - Accent1 4 2" xfId="376"/>
    <cellStyle name="60% - Accent1 4 3" xfId="377"/>
    <cellStyle name="60% - Accent1 5" xfId="378"/>
    <cellStyle name="60% - Accent1 6" xfId="379"/>
    <cellStyle name="60% - Accent1 7" xfId="380"/>
    <cellStyle name="60% - Accent1 8" xfId="381"/>
    <cellStyle name="60% - Accent2 2" xfId="382"/>
    <cellStyle name="60% - Accent2 2 2" xfId="383"/>
    <cellStyle name="60% - Accent2 2 3" xfId="384"/>
    <cellStyle name="60% - Accent2 2 4" xfId="385"/>
    <cellStyle name="60% - Accent2 2_FundsFlow" xfId="386"/>
    <cellStyle name="60% - Accent2 3" xfId="387"/>
    <cellStyle name="60% - Accent2 3 2" xfId="388"/>
    <cellStyle name="60% - Accent2 3 3" xfId="389"/>
    <cellStyle name="60% - Accent2 4" xfId="390"/>
    <cellStyle name="60% - Accent2 4 2" xfId="391"/>
    <cellStyle name="60% - Accent2 4 3" xfId="392"/>
    <cellStyle name="60% - Accent2 5" xfId="393"/>
    <cellStyle name="60% - Accent2 6" xfId="394"/>
    <cellStyle name="60% - Accent2 7" xfId="395"/>
    <cellStyle name="60% - Accent2 8" xfId="396"/>
    <cellStyle name="60% - Accent3 2" xfId="397"/>
    <cellStyle name="60% - Accent3 2 2" xfId="398"/>
    <cellStyle name="60% - Accent3 2 3" xfId="399"/>
    <cellStyle name="60% - Accent3 2 4" xfId="400"/>
    <cellStyle name="60% - Accent3 2_FundsFlow" xfId="401"/>
    <cellStyle name="60% - Accent3 3" xfId="402"/>
    <cellStyle name="60% - Accent3 3 2" xfId="403"/>
    <cellStyle name="60% - Accent3 3 3" xfId="404"/>
    <cellStyle name="60% - Accent3 4" xfId="405"/>
    <cellStyle name="60% - Accent3 4 2" xfId="406"/>
    <cellStyle name="60% - Accent3 4 3" xfId="407"/>
    <cellStyle name="60% - Accent3 5" xfId="408"/>
    <cellStyle name="60% - Accent3 6" xfId="409"/>
    <cellStyle name="60% - Accent3 7" xfId="410"/>
    <cellStyle name="60% - Accent3 8" xfId="411"/>
    <cellStyle name="60% - Accent4 2" xfId="412"/>
    <cellStyle name="60% - Accent4 2 2" xfId="413"/>
    <cellStyle name="60% - Accent4 2 3" xfId="414"/>
    <cellStyle name="60% - Accent4 2 4" xfId="415"/>
    <cellStyle name="60% - Accent4 2_FundsFlow" xfId="416"/>
    <cellStyle name="60% - Accent4 3" xfId="417"/>
    <cellStyle name="60% - Accent4 3 2" xfId="418"/>
    <cellStyle name="60% - Accent4 3 3" xfId="419"/>
    <cellStyle name="60% - Accent4 4" xfId="420"/>
    <cellStyle name="60% - Accent4 4 2" xfId="421"/>
    <cellStyle name="60% - Accent4 4 3" xfId="422"/>
    <cellStyle name="60% - Accent4 5" xfId="423"/>
    <cellStyle name="60% - Accent4 6" xfId="424"/>
    <cellStyle name="60% - Accent4 7" xfId="425"/>
    <cellStyle name="60% - Accent4 8" xfId="426"/>
    <cellStyle name="60% - Accent5 2" xfId="427"/>
    <cellStyle name="60% - Accent5 2 2" xfId="428"/>
    <cellStyle name="60% - Accent5 2 3" xfId="429"/>
    <cellStyle name="60% - Accent5 2 4" xfId="430"/>
    <cellStyle name="60% - Accent5 2_FundsFlow" xfId="431"/>
    <cellStyle name="60% - Accent5 3" xfId="432"/>
    <cellStyle name="60% - Accent5 3 2" xfId="433"/>
    <cellStyle name="60% - Accent5 3 3" xfId="434"/>
    <cellStyle name="60% - Accent5 4" xfId="435"/>
    <cellStyle name="60% - Accent5 4 2" xfId="436"/>
    <cellStyle name="60% - Accent5 4 3" xfId="437"/>
    <cellStyle name="60% - Accent5 5" xfId="438"/>
    <cellStyle name="60% - Accent5 6" xfId="439"/>
    <cellStyle name="60% - Accent5 7" xfId="440"/>
    <cellStyle name="60% - Accent5 8" xfId="441"/>
    <cellStyle name="60% - Accent6 2" xfId="442"/>
    <cellStyle name="60% - Accent6 2 2" xfId="443"/>
    <cellStyle name="60% - Accent6 2 3" xfId="444"/>
    <cellStyle name="60% - Accent6 2 4" xfId="445"/>
    <cellStyle name="60% - Accent6 2_FundsFlow" xfId="446"/>
    <cellStyle name="60% - Accent6 3" xfId="447"/>
    <cellStyle name="60% - Accent6 3 2" xfId="448"/>
    <cellStyle name="60% - Accent6 3 3" xfId="449"/>
    <cellStyle name="60% - Accent6 4" xfId="450"/>
    <cellStyle name="60% - Accent6 4 2" xfId="451"/>
    <cellStyle name="60% - Accent6 4 3" xfId="452"/>
    <cellStyle name="60% - Accent6 5" xfId="453"/>
    <cellStyle name="60% - Accent6 6" xfId="454"/>
    <cellStyle name="60% - Accent6 7" xfId="455"/>
    <cellStyle name="60% - Accent6 8" xfId="456"/>
    <cellStyle name="60% - Colore 1" xfId="457"/>
    <cellStyle name="60% - Colore 2" xfId="458"/>
    <cellStyle name="60% - Colore 3" xfId="459"/>
    <cellStyle name="60% - Colore 4" xfId="460"/>
    <cellStyle name="60% - Colore 5" xfId="461"/>
    <cellStyle name="60% - Colore 6" xfId="462"/>
    <cellStyle name="60% - Énfasis1 2" xfId="463"/>
    <cellStyle name="60% - Énfasis2 2" xfId="464"/>
    <cellStyle name="60% - Énfasis3 2" xfId="465"/>
    <cellStyle name="60% - Énfasis4 2" xfId="466"/>
    <cellStyle name="60% - Énfasis5 2" xfId="467"/>
    <cellStyle name="60% - Énfasis6 2" xfId="468"/>
    <cellStyle name="Accent1 2" xfId="469"/>
    <cellStyle name="Accent1 2 2" xfId="470"/>
    <cellStyle name="Accent1 2 3" xfId="471"/>
    <cellStyle name="Accent1 2 4" xfId="472"/>
    <cellStyle name="Accent1 2_FundsFlow" xfId="473"/>
    <cellStyle name="Accent1 3" xfId="474"/>
    <cellStyle name="Accent1 3 2" xfId="475"/>
    <cellStyle name="Accent1 3 3" xfId="476"/>
    <cellStyle name="Accent1 4" xfId="477"/>
    <cellStyle name="Accent1 4 2" xfId="478"/>
    <cellStyle name="Accent1 4 3" xfId="479"/>
    <cellStyle name="Accent1 5" xfId="480"/>
    <cellStyle name="Accent1 6" xfId="481"/>
    <cellStyle name="Accent1 7" xfId="482"/>
    <cellStyle name="Accent1 8" xfId="483"/>
    <cellStyle name="Accent2 2" xfId="484"/>
    <cellStyle name="Accent2 2 2" xfId="485"/>
    <cellStyle name="Accent2 2 3" xfId="486"/>
    <cellStyle name="Accent2 2 4" xfId="487"/>
    <cellStyle name="Accent2 2_FundsFlow" xfId="488"/>
    <cellStyle name="Accent2 3" xfId="489"/>
    <cellStyle name="Accent2 3 2" xfId="490"/>
    <cellStyle name="Accent2 3 3" xfId="491"/>
    <cellStyle name="Accent2 4" xfId="492"/>
    <cellStyle name="Accent2 4 2" xfId="493"/>
    <cellStyle name="Accent2 4 3" xfId="494"/>
    <cellStyle name="Accent2 5" xfId="495"/>
    <cellStyle name="Accent2 6" xfId="496"/>
    <cellStyle name="Accent2 7" xfId="497"/>
    <cellStyle name="Accent2 8" xfId="498"/>
    <cellStyle name="Accent3 2" xfId="499"/>
    <cellStyle name="Accent3 2 2" xfId="500"/>
    <cellStyle name="Accent3 2 3" xfId="501"/>
    <cellStyle name="Accent3 2 4" xfId="502"/>
    <cellStyle name="Accent3 2_FundsFlow" xfId="503"/>
    <cellStyle name="Accent3 3" xfId="504"/>
    <cellStyle name="Accent3 3 2" xfId="505"/>
    <cellStyle name="Accent3 3 3" xfId="506"/>
    <cellStyle name="Accent3 4" xfId="507"/>
    <cellStyle name="Accent3 4 2" xfId="508"/>
    <cellStyle name="Accent3 4 3" xfId="509"/>
    <cellStyle name="Accent3 5" xfId="510"/>
    <cellStyle name="Accent3 6" xfId="511"/>
    <cellStyle name="Accent3 7" xfId="512"/>
    <cellStyle name="Accent3 8" xfId="513"/>
    <cellStyle name="Accent4 2" xfId="514"/>
    <cellStyle name="Accent4 2 2" xfId="515"/>
    <cellStyle name="Accent4 2 3" xfId="516"/>
    <cellStyle name="Accent4 2 4" xfId="517"/>
    <cellStyle name="Accent4 2_FundsFlow" xfId="518"/>
    <cellStyle name="Accent4 3" xfId="519"/>
    <cellStyle name="Accent4 3 2" xfId="520"/>
    <cellStyle name="Accent4 3 3" xfId="521"/>
    <cellStyle name="Accent4 4" xfId="522"/>
    <cellStyle name="Accent4 4 2" xfId="523"/>
    <cellStyle name="Accent4 4 3" xfId="524"/>
    <cellStyle name="Accent4 5" xfId="525"/>
    <cellStyle name="Accent4 6" xfId="526"/>
    <cellStyle name="Accent4 7" xfId="527"/>
    <cellStyle name="Accent4 8" xfId="528"/>
    <cellStyle name="Accent5 2" xfId="529"/>
    <cellStyle name="Accent5 2 2" xfId="530"/>
    <cellStyle name="Accent5 2 3" xfId="531"/>
    <cellStyle name="Accent5 2 4" xfId="532"/>
    <cellStyle name="Accent5 2_FundsFlow" xfId="533"/>
    <cellStyle name="Accent5 3" xfId="534"/>
    <cellStyle name="Accent5 3 2" xfId="535"/>
    <cellStyle name="Accent5 3 3" xfId="536"/>
    <cellStyle name="Accent5 4" xfId="537"/>
    <cellStyle name="Accent5 4 2" xfId="538"/>
    <cellStyle name="Accent5 4 3" xfId="539"/>
    <cellStyle name="Accent5 5" xfId="540"/>
    <cellStyle name="Accent5 6" xfId="541"/>
    <cellStyle name="Accent5 7" xfId="542"/>
    <cellStyle name="Accent5 8" xfId="543"/>
    <cellStyle name="Accent6 2" xfId="544"/>
    <cellStyle name="Accent6 2 2" xfId="545"/>
    <cellStyle name="Accent6 2 3" xfId="546"/>
    <cellStyle name="Accent6 2 4" xfId="547"/>
    <cellStyle name="Accent6 2_FundsFlow" xfId="548"/>
    <cellStyle name="Accent6 3" xfId="549"/>
    <cellStyle name="Accent6 3 2" xfId="550"/>
    <cellStyle name="Accent6 3 3" xfId="551"/>
    <cellStyle name="Accent6 4" xfId="552"/>
    <cellStyle name="Accent6 4 2" xfId="553"/>
    <cellStyle name="Accent6 4 3" xfId="554"/>
    <cellStyle name="Accent6 5" xfId="555"/>
    <cellStyle name="Accent6 6" xfId="556"/>
    <cellStyle name="Accent6 7" xfId="557"/>
    <cellStyle name="Accent6 8" xfId="558"/>
    <cellStyle name="Assumption" xfId="559"/>
    <cellStyle name="Attend" xfId="560"/>
    <cellStyle name="Bad 2" xfId="561"/>
    <cellStyle name="Bad 2 2" xfId="562"/>
    <cellStyle name="Bad 2 3" xfId="563"/>
    <cellStyle name="Bad 2 4" xfId="564"/>
    <cellStyle name="Bad 2_FundsFlow" xfId="565"/>
    <cellStyle name="Bad 3" xfId="566"/>
    <cellStyle name="Bad 3 2" xfId="567"/>
    <cellStyle name="Bad 3 3" xfId="568"/>
    <cellStyle name="Bad 4" xfId="569"/>
    <cellStyle name="Bad 4 2" xfId="570"/>
    <cellStyle name="Bad 4 3" xfId="571"/>
    <cellStyle name="Bad 5" xfId="572"/>
    <cellStyle name="Bad 6" xfId="573"/>
    <cellStyle name="Bad 7" xfId="574"/>
    <cellStyle name="Bad 8" xfId="575"/>
    <cellStyle name="Buena 2" xfId="576"/>
    <cellStyle name="Calcolo" xfId="577"/>
    <cellStyle name="Calcolo 10" xfId="578"/>
    <cellStyle name="Calcolo 10 2" xfId="579"/>
    <cellStyle name="Calcolo 10 2 2" xfId="580"/>
    <cellStyle name="Calcolo 10 3" xfId="581"/>
    <cellStyle name="Calcolo 11" xfId="582"/>
    <cellStyle name="Calcolo 2" xfId="583"/>
    <cellStyle name="Calcolo 2 10" xfId="584"/>
    <cellStyle name="Calcolo 2 2" xfId="585"/>
    <cellStyle name="Calcolo 2 2 2" xfId="586"/>
    <cellStyle name="Calcolo 2 2 2 2" xfId="587"/>
    <cellStyle name="Calcolo 2 2 2 2 2" xfId="588"/>
    <cellStyle name="Calcolo 2 2 2 2 2 2" xfId="589"/>
    <cellStyle name="Calcolo 2 2 2 2 2 2 2" xfId="590"/>
    <cellStyle name="Calcolo 2 2 2 2 2 3" xfId="591"/>
    <cellStyle name="Calcolo 2 2 2 2 3" xfId="592"/>
    <cellStyle name="Calcolo 2 2 2 2 3 2" xfId="593"/>
    <cellStyle name="Calcolo 2 2 2 2 4" xfId="594"/>
    <cellStyle name="Calcolo 2 2 2 3" xfId="595"/>
    <cellStyle name="Calcolo 2 2 2 3 2" xfId="596"/>
    <cellStyle name="Calcolo 2 2 2 3 2 2" xfId="597"/>
    <cellStyle name="Calcolo 2 2 2 3 2 2 2" xfId="598"/>
    <cellStyle name="Calcolo 2 2 2 3 2 3" xfId="599"/>
    <cellStyle name="Calcolo 2 2 2 3 3" xfId="600"/>
    <cellStyle name="Calcolo 2 2 2 3 3 2" xfId="601"/>
    <cellStyle name="Calcolo 2 2 2 3 4" xfId="602"/>
    <cellStyle name="Calcolo 2 2 2 4" xfId="603"/>
    <cellStyle name="Calcolo 2 2 2 4 2" xfId="604"/>
    <cellStyle name="Calcolo 2 2 2 4 2 2" xfId="605"/>
    <cellStyle name="Calcolo 2 2 2 4 2 2 2" xfId="606"/>
    <cellStyle name="Calcolo 2 2 2 4 2 3" xfId="607"/>
    <cellStyle name="Calcolo 2 2 2 4 3" xfId="608"/>
    <cellStyle name="Calcolo 2 2 2 4 3 2" xfId="609"/>
    <cellStyle name="Calcolo 2 2 2 4 3 2 2" xfId="610"/>
    <cellStyle name="Calcolo 2 2 2 4 3 3" xfId="611"/>
    <cellStyle name="Calcolo 2 2 2 4 4" xfId="612"/>
    <cellStyle name="Calcolo 2 2 2 4 4 2" xfId="613"/>
    <cellStyle name="Calcolo 2 2 2 4 5" xfId="614"/>
    <cellStyle name="Calcolo 2 2 2 5" xfId="615"/>
    <cellStyle name="Calcolo 2 2 2 5 2" xfId="616"/>
    <cellStyle name="Calcolo 2 2 2 5 2 2" xfId="617"/>
    <cellStyle name="Calcolo 2 2 2 5 3" xfId="618"/>
    <cellStyle name="Calcolo 2 2 2 6" xfId="619"/>
    <cellStyle name="Calcolo 2 2 3" xfId="620"/>
    <cellStyle name="Calcolo 2 2 3 2" xfId="621"/>
    <cellStyle name="Calcolo 2 2 3 2 2" xfId="622"/>
    <cellStyle name="Calcolo 2 2 3 2 2 2" xfId="623"/>
    <cellStyle name="Calcolo 2 2 3 2 3" xfId="624"/>
    <cellStyle name="Calcolo 2 2 3 3" xfId="625"/>
    <cellStyle name="Calcolo 2 2 3 3 2" xfId="626"/>
    <cellStyle name="Calcolo 2 2 3 4" xfId="627"/>
    <cellStyle name="Calcolo 2 2 4" xfId="628"/>
    <cellStyle name="Calcolo 2 2 4 2" xfId="629"/>
    <cellStyle name="Calcolo 2 2 4 2 2" xfId="630"/>
    <cellStyle name="Calcolo 2 2 4 2 2 2" xfId="631"/>
    <cellStyle name="Calcolo 2 2 4 2 3" xfId="632"/>
    <cellStyle name="Calcolo 2 2 4 3" xfId="633"/>
    <cellStyle name="Calcolo 2 2 4 3 2" xfId="634"/>
    <cellStyle name="Calcolo 2 2 4 4" xfId="635"/>
    <cellStyle name="Calcolo 2 2 5" xfId="636"/>
    <cellStyle name="Calcolo 2 2 5 2" xfId="637"/>
    <cellStyle name="Calcolo 2 2 5 2 2" xfId="638"/>
    <cellStyle name="Calcolo 2 2 5 2 2 2" xfId="639"/>
    <cellStyle name="Calcolo 2 2 5 2 3" xfId="640"/>
    <cellStyle name="Calcolo 2 2 5 3" xfId="641"/>
    <cellStyle name="Calcolo 2 2 5 3 2" xfId="642"/>
    <cellStyle name="Calcolo 2 2 5 3 2 2" xfId="643"/>
    <cellStyle name="Calcolo 2 2 5 3 3" xfId="644"/>
    <cellStyle name="Calcolo 2 2 5 4" xfId="645"/>
    <cellStyle name="Calcolo 2 2 5 4 2" xfId="646"/>
    <cellStyle name="Calcolo 2 2 5 5" xfId="647"/>
    <cellStyle name="Calcolo 2 2 6" xfId="648"/>
    <cellStyle name="Calcolo 2 2 6 2" xfId="649"/>
    <cellStyle name="Calcolo 2 2 6 2 2" xfId="650"/>
    <cellStyle name="Calcolo 2 2 6 3" xfId="651"/>
    <cellStyle name="Calcolo 2 2 7" xfId="652"/>
    <cellStyle name="Calcolo 2 3" xfId="653"/>
    <cellStyle name="Calcolo 2 3 2" xfId="654"/>
    <cellStyle name="Calcolo 2 3 2 2" xfId="655"/>
    <cellStyle name="Calcolo 2 3 2 2 2" xfId="656"/>
    <cellStyle name="Calcolo 2 3 2 2 2 2" xfId="657"/>
    <cellStyle name="Calcolo 2 3 2 2 2 2 2" xfId="658"/>
    <cellStyle name="Calcolo 2 3 2 2 2 3" xfId="659"/>
    <cellStyle name="Calcolo 2 3 2 2 3" xfId="660"/>
    <cellStyle name="Calcolo 2 3 2 2 3 2" xfId="661"/>
    <cellStyle name="Calcolo 2 3 2 2 4" xfId="662"/>
    <cellStyle name="Calcolo 2 3 2 3" xfId="663"/>
    <cellStyle name="Calcolo 2 3 2 3 2" xfId="664"/>
    <cellStyle name="Calcolo 2 3 2 3 2 2" xfId="665"/>
    <cellStyle name="Calcolo 2 3 2 3 2 2 2" xfId="666"/>
    <cellStyle name="Calcolo 2 3 2 3 2 3" xfId="667"/>
    <cellStyle name="Calcolo 2 3 2 3 3" xfId="668"/>
    <cellStyle name="Calcolo 2 3 2 3 3 2" xfId="669"/>
    <cellStyle name="Calcolo 2 3 2 3 4" xfId="670"/>
    <cellStyle name="Calcolo 2 3 2 4" xfId="671"/>
    <cellStyle name="Calcolo 2 3 2 4 2" xfId="672"/>
    <cellStyle name="Calcolo 2 3 2 4 2 2" xfId="673"/>
    <cellStyle name="Calcolo 2 3 2 4 2 2 2" xfId="674"/>
    <cellStyle name="Calcolo 2 3 2 4 2 3" xfId="675"/>
    <cellStyle name="Calcolo 2 3 2 4 3" xfId="676"/>
    <cellStyle name="Calcolo 2 3 2 4 3 2" xfId="677"/>
    <cellStyle name="Calcolo 2 3 2 4 3 2 2" xfId="678"/>
    <cellStyle name="Calcolo 2 3 2 4 3 3" xfId="679"/>
    <cellStyle name="Calcolo 2 3 2 4 4" xfId="680"/>
    <cellStyle name="Calcolo 2 3 2 4 4 2" xfId="681"/>
    <cellStyle name="Calcolo 2 3 2 4 5" xfId="682"/>
    <cellStyle name="Calcolo 2 3 2 5" xfId="683"/>
    <cellStyle name="Calcolo 2 3 2 5 2" xfId="684"/>
    <cellStyle name="Calcolo 2 3 2 5 2 2" xfId="685"/>
    <cellStyle name="Calcolo 2 3 2 5 3" xfId="686"/>
    <cellStyle name="Calcolo 2 3 2 6" xfId="687"/>
    <cellStyle name="Calcolo 2 3 3" xfId="688"/>
    <cellStyle name="Calcolo 2 3 3 2" xfId="689"/>
    <cellStyle name="Calcolo 2 3 3 2 2" xfId="690"/>
    <cellStyle name="Calcolo 2 3 3 2 2 2" xfId="691"/>
    <cellStyle name="Calcolo 2 3 3 2 3" xfId="692"/>
    <cellStyle name="Calcolo 2 3 3 3" xfId="693"/>
    <cellStyle name="Calcolo 2 3 3 3 2" xfId="694"/>
    <cellStyle name="Calcolo 2 3 3 4" xfId="695"/>
    <cellStyle name="Calcolo 2 3 4" xfId="696"/>
    <cellStyle name="Calcolo 2 3 4 2" xfId="697"/>
    <cellStyle name="Calcolo 2 3 4 2 2" xfId="698"/>
    <cellStyle name="Calcolo 2 3 4 2 2 2" xfId="699"/>
    <cellStyle name="Calcolo 2 3 4 2 3" xfId="700"/>
    <cellStyle name="Calcolo 2 3 4 3" xfId="701"/>
    <cellStyle name="Calcolo 2 3 4 3 2" xfId="702"/>
    <cellStyle name="Calcolo 2 3 4 4" xfId="703"/>
    <cellStyle name="Calcolo 2 3 5" xfId="704"/>
    <cellStyle name="Calcolo 2 3 5 2" xfId="705"/>
    <cellStyle name="Calcolo 2 3 5 2 2" xfId="706"/>
    <cellStyle name="Calcolo 2 3 5 2 2 2" xfId="707"/>
    <cellStyle name="Calcolo 2 3 5 2 3" xfId="708"/>
    <cellStyle name="Calcolo 2 3 5 3" xfId="709"/>
    <cellStyle name="Calcolo 2 3 5 3 2" xfId="710"/>
    <cellStyle name="Calcolo 2 3 5 3 2 2" xfId="711"/>
    <cellStyle name="Calcolo 2 3 5 3 3" xfId="712"/>
    <cellStyle name="Calcolo 2 3 5 4" xfId="713"/>
    <cellStyle name="Calcolo 2 3 5 4 2" xfId="714"/>
    <cellStyle name="Calcolo 2 3 5 5" xfId="715"/>
    <cellStyle name="Calcolo 2 3 6" xfId="716"/>
    <cellStyle name="Calcolo 2 3 6 2" xfId="717"/>
    <cellStyle name="Calcolo 2 3 6 2 2" xfId="718"/>
    <cellStyle name="Calcolo 2 3 6 3" xfId="719"/>
    <cellStyle name="Calcolo 2 3 7" xfId="720"/>
    <cellStyle name="Calcolo 2 4" xfId="721"/>
    <cellStyle name="Calcolo 2 4 2" xfId="722"/>
    <cellStyle name="Calcolo 2 4 2 2" xfId="723"/>
    <cellStyle name="Calcolo 2 4 2 2 2" xfId="724"/>
    <cellStyle name="Calcolo 2 4 2 2 2 2" xfId="725"/>
    <cellStyle name="Calcolo 2 4 2 2 3" xfId="726"/>
    <cellStyle name="Calcolo 2 4 2 3" xfId="727"/>
    <cellStyle name="Calcolo 2 4 2 3 2" xfId="728"/>
    <cellStyle name="Calcolo 2 4 2 4" xfId="729"/>
    <cellStyle name="Calcolo 2 4 3" xfId="730"/>
    <cellStyle name="Calcolo 2 4 3 2" xfId="731"/>
    <cellStyle name="Calcolo 2 4 3 2 2" xfId="732"/>
    <cellStyle name="Calcolo 2 4 3 2 2 2" xfId="733"/>
    <cellStyle name="Calcolo 2 4 3 2 3" xfId="734"/>
    <cellStyle name="Calcolo 2 4 3 3" xfId="735"/>
    <cellStyle name="Calcolo 2 4 3 3 2" xfId="736"/>
    <cellStyle name="Calcolo 2 4 3 4" xfId="737"/>
    <cellStyle name="Calcolo 2 4 4" xfId="738"/>
    <cellStyle name="Calcolo 2 4 4 2" xfId="739"/>
    <cellStyle name="Calcolo 2 4 4 2 2" xfId="740"/>
    <cellStyle name="Calcolo 2 4 4 2 2 2" xfId="741"/>
    <cellStyle name="Calcolo 2 4 4 2 3" xfId="742"/>
    <cellStyle name="Calcolo 2 4 4 3" xfId="743"/>
    <cellStyle name="Calcolo 2 4 4 3 2" xfId="744"/>
    <cellStyle name="Calcolo 2 4 4 3 2 2" xfId="745"/>
    <cellStyle name="Calcolo 2 4 4 3 3" xfId="746"/>
    <cellStyle name="Calcolo 2 4 4 4" xfId="747"/>
    <cellStyle name="Calcolo 2 4 4 4 2" xfId="748"/>
    <cellStyle name="Calcolo 2 4 4 5" xfId="749"/>
    <cellStyle name="Calcolo 2 4 5" xfId="750"/>
    <cellStyle name="Calcolo 2 4 5 2" xfId="751"/>
    <cellStyle name="Calcolo 2 4 5 2 2" xfId="752"/>
    <cellStyle name="Calcolo 2 4 5 3" xfId="753"/>
    <cellStyle name="Calcolo 2 4 6" xfId="754"/>
    <cellStyle name="Calcolo 2 5" xfId="755"/>
    <cellStyle name="Calcolo 2 5 2" xfId="756"/>
    <cellStyle name="Calcolo 2 5 2 2" xfId="757"/>
    <cellStyle name="Calcolo 2 5 2 2 2" xfId="758"/>
    <cellStyle name="Calcolo 2 5 2 2 2 2" xfId="759"/>
    <cellStyle name="Calcolo 2 5 2 2 2 2 2" xfId="760"/>
    <cellStyle name="Calcolo 2 5 2 2 2 3" xfId="761"/>
    <cellStyle name="Calcolo 2 5 2 2 3" xfId="762"/>
    <cellStyle name="Calcolo 2 5 2 2 3 2" xfId="763"/>
    <cellStyle name="Calcolo 2 5 2 2 4" xfId="764"/>
    <cellStyle name="Calcolo 2 5 2 3" xfId="765"/>
    <cellStyle name="Calcolo 2 5 2 3 2" xfId="766"/>
    <cellStyle name="Calcolo 2 5 2 3 2 2" xfId="767"/>
    <cellStyle name="Calcolo 2 5 2 3 2 2 2" xfId="768"/>
    <cellStyle name="Calcolo 2 5 2 3 2 3" xfId="769"/>
    <cellStyle name="Calcolo 2 5 2 3 3" xfId="770"/>
    <cellStyle name="Calcolo 2 5 2 3 3 2" xfId="771"/>
    <cellStyle name="Calcolo 2 5 2 3 4" xfId="772"/>
    <cellStyle name="Calcolo 2 5 2 4" xfId="773"/>
    <cellStyle name="Calcolo 2 5 2 4 2" xfId="774"/>
    <cellStyle name="Calcolo 2 5 2 4 2 2" xfId="775"/>
    <cellStyle name="Calcolo 2 5 2 4 2 2 2" xfId="776"/>
    <cellStyle name="Calcolo 2 5 2 4 2 3" xfId="777"/>
    <cellStyle name="Calcolo 2 5 2 4 3" xfId="778"/>
    <cellStyle name="Calcolo 2 5 2 4 3 2" xfId="779"/>
    <cellStyle name="Calcolo 2 5 2 4 3 2 2" xfId="780"/>
    <cellStyle name="Calcolo 2 5 2 4 3 3" xfId="781"/>
    <cellStyle name="Calcolo 2 5 2 4 4" xfId="782"/>
    <cellStyle name="Calcolo 2 5 2 4 4 2" xfId="783"/>
    <cellStyle name="Calcolo 2 5 2 4 5" xfId="784"/>
    <cellStyle name="Calcolo 2 5 2 5" xfId="785"/>
    <cellStyle name="Calcolo 2 5 2 5 2" xfId="786"/>
    <cellStyle name="Calcolo 2 5 2 5 2 2" xfId="787"/>
    <cellStyle name="Calcolo 2 5 2 5 3" xfId="788"/>
    <cellStyle name="Calcolo 2 5 2 6" xfId="789"/>
    <cellStyle name="Calcolo 2 5 3" xfId="790"/>
    <cellStyle name="Calcolo 2 5 3 2" xfId="791"/>
    <cellStyle name="Calcolo 2 5 3 2 2" xfId="792"/>
    <cellStyle name="Calcolo 2 5 3 2 2 2" xfId="793"/>
    <cellStyle name="Calcolo 2 5 3 2 3" xfId="794"/>
    <cellStyle name="Calcolo 2 5 3 3" xfId="795"/>
    <cellStyle name="Calcolo 2 5 3 3 2" xfId="796"/>
    <cellStyle name="Calcolo 2 5 3 4" xfId="797"/>
    <cellStyle name="Calcolo 2 5 4" xfId="798"/>
    <cellStyle name="Calcolo 2 5 4 2" xfId="799"/>
    <cellStyle name="Calcolo 2 5 4 2 2" xfId="800"/>
    <cellStyle name="Calcolo 2 5 4 2 2 2" xfId="801"/>
    <cellStyle name="Calcolo 2 5 4 2 3" xfId="802"/>
    <cellStyle name="Calcolo 2 5 4 3" xfId="803"/>
    <cellStyle name="Calcolo 2 5 4 3 2" xfId="804"/>
    <cellStyle name="Calcolo 2 5 4 4" xfId="805"/>
    <cellStyle name="Calcolo 2 5 5" xfId="806"/>
    <cellStyle name="Calcolo 2 5 5 2" xfId="807"/>
    <cellStyle name="Calcolo 2 5 5 2 2" xfId="808"/>
    <cellStyle name="Calcolo 2 5 5 2 2 2" xfId="809"/>
    <cellStyle name="Calcolo 2 5 5 2 3" xfId="810"/>
    <cellStyle name="Calcolo 2 5 5 3" xfId="811"/>
    <cellStyle name="Calcolo 2 5 5 3 2" xfId="812"/>
    <cellStyle name="Calcolo 2 5 5 3 2 2" xfId="813"/>
    <cellStyle name="Calcolo 2 5 5 3 3" xfId="814"/>
    <cellStyle name="Calcolo 2 5 5 4" xfId="815"/>
    <cellStyle name="Calcolo 2 5 5 4 2" xfId="816"/>
    <cellStyle name="Calcolo 2 5 5 5" xfId="817"/>
    <cellStyle name="Calcolo 2 5 6" xfId="818"/>
    <cellStyle name="Calcolo 2 5 6 2" xfId="819"/>
    <cellStyle name="Calcolo 2 5 6 2 2" xfId="820"/>
    <cellStyle name="Calcolo 2 5 6 3" xfId="821"/>
    <cellStyle name="Calcolo 2 5 7" xfId="822"/>
    <cellStyle name="Calcolo 2 6" xfId="823"/>
    <cellStyle name="Calcolo 2 6 2" xfId="824"/>
    <cellStyle name="Calcolo 2 6 2 2" xfId="825"/>
    <cellStyle name="Calcolo 2 6 2 2 2" xfId="826"/>
    <cellStyle name="Calcolo 2 6 2 3" xfId="827"/>
    <cellStyle name="Calcolo 2 6 3" xfId="828"/>
    <cellStyle name="Calcolo 2 6 3 2" xfId="829"/>
    <cellStyle name="Calcolo 2 6 4" xfId="830"/>
    <cellStyle name="Calcolo 2 7" xfId="831"/>
    <cellStyle name="Calcolo 2 7 2" xfId="832"/>
    <cellStyle name="Calcolo 2 7 2 2" xfId="833"/>
    <cellStyle name="Calcolo 2 7 2 2 2" xfId="834"/>
    <cellStyle name="Calcolo 2 7 2 3" xfId="835"/>
    <cellStyle name="Calcolo 2 7 3" xfId="836"/>
    <cellStyle name="Calcolo 2 7 3 2" xfId="837"/>
    <cellStyle name="Calcolo 2 7 4" xfId="838"/>
    <cellStyle name="Calcolo 2 8" xfId="839"/>
    <cellStyle name="Calcolo 2 8 2" xfId="840"/>
    <cellStyle name="Calcolo 2 8 2 2" xfId="841"/>
    <cellStyle name="Calcolo 2 8 2 2 2" xfId="842"/>
    <cellStyle name="Calcolo 2 8 2 3" xfId="843"/>
    <cellStyle name="Calcolo 2 8 3" xfId="844"/>
    <cellStyle name="Calcolo 2 8 3 2" xfId="845"/>
    <cellStyle name="Calcolo 2 8 3 2 2" xfId="846"/>
    <cellStyle name="Calcolo 2 8 3 3" xfId="847"/>
    <cellStyle name="Calcolo 2 8 4" xfId="848"/>
    <cellStyle name="Calcolo 2 8 4 2" xfId="849"/>
    <cellStyle name="Calcolo 2 8 5" xfId="850"/>
    <cellStyle name="Calcolo 2 9" xfId="851"/>
    <cellStyle name="Calcolo 2 9 2" xfId="852"/>
    <cellStyle name="Calcolo 2 9 2 2" xfId="853"/>
    <cellStyle name="Calcolo 2 9 3" xfId="854"/>
    <cellStyle name="Calcolo 2_FundsFlow" xfId="855"/>
    <cellStyle name="Calcolo 3" xfId="856"/>
    <cellStyle name="Calcolo 3 2" xfId="857"/>
    <cellStyle name="Calcolo 3 2 2" xfId="858"/>
    <cellStyle name="Calcolo 3 2 2 2" xfId="859"/>
    <cellStyle name="Calcolo 3 2 2 2 2" xfId="860"/>
    <cellStyle name="Calcolo 3 2 2 2 2 2" xfId="861"/>
    <cellStyle name="Calcolo 3 2 2 2 3" xfId="862"/>
    <cellStyle name="Calcolo 3 2 2 3" xfId="863"/>
    <cellStyle name="Calcolo 3 2 2 3 2" xfId="864"/>
    <cellStyle name="Calcolo 3 2 2 4" xfId="865"/>
    <cellStyle name="Calcolo 3 2 3" xfId="866"/>
    <cellStyle name="Calcolo 3 2 3 2" xfId="867"/>
    <cellStyle name="Calcolo 3 2 3 2 2" xfId="868"/>
    <cellStyle name="Calcolo 3 2 3 2 2 2" xfId="869"/>
    <cellStyle name="Calcolo 3 2 3 2 3" xfId="870"/>
    <cellStyle name="Calcolo 3 2 3 3" xfId="871"/>
    <cellStyle name="Calcolo 3 2 3 3 2" xfId="872"/>
    <cellStyle name="Calcolo 3 2 3 4" xfId="873"/>
    <cellStyle name="Calcolo 3 2 4" xfId="874"/>
    <cellStyle name="Calcolo 3 2 4 2" xfId="875"/>
    <cellStyle name="Calcolo 3 2 4 2 2" xfId="876"/>
    <cellStyle name="Calcolo 3 2 4 2 2 2" xfId="877"/>
    <cellStyle name="Calcolo 3 2 4 2 3" xfId="878"/>
    <cellStyle name="Calcolo 3 2 4 3" xfId="879"/>
    <cellStyle name="Calcolo 3 2 4 3 2" xfId="880"/>
    <cellStyle name="Calcolo 3 2 4 3 2 2" xfId="881"/>
    <cellStyle name="Calcolo 3 2 4 3 3" xfId="882"/>
    <cellStyle name="Calcolo 3 2 4 4" xfId="883"/>
    <cellStyle name="Calcolo 3 2 4 4 2" xfId="884"/>
    <cellStyle name="Calcolo 3 2 4 5" xfId="885"/>
    <cellStyle name="Calcolo 3 2 5" xfId="886"/>
    <cellStyle name="Calcolo 3 2 5 2" xfId="887"/>
    <cellStyle name="Calcolo 3 2 5 2 2" xfId="888"/>
    <cellStyle name="Calcolo 3 2 5 3" xfId="889"/>
    <cellStyle name="Calcolo 3 2 6" xfId="890"/>
    <cellStyle name="Calcolo 3 3" xfId="891"/>
    <cellStyle name="Calcolo 3 3 2" xfId="892"/>
    <cellStyle name="Calcolo 3 3 2 2" xfId="893"/>
    <cellStyle name="Calcolo 3 3 2 2 2" xfId="894"/>
    <cellStyle name="Calcolo 3 3 2 3" xfId="895"/>
    <cellStyle name="Calcolo 3 3 3" xfId="896"/>
    <cellStyle name="Calcolo 3 3 3 2" xfId="897"/>
    <cellStyle name="Calcolo 3 3 4" xfId="898"/>
    <cellStyle name="Calcolo 3 4" xfId="899"/>
    <cellStyle name="Calcolo 3 4 2" xfId="900"/>
    <cellStyle name="Calcolo 3 4 2 2" xfId="901"/>
    <cellStyle name="Calcolo 3 4 2 2 2" xfId="902"/>
    <cellStyle name="Calcolo 3 4 2 3" xfId="903"/>
    <cellStyle name="Calcolo 3 4 3" xfId="904"/>
    <cellStyle name="Calcolo 3 4 3 2" xfId="905"/>
    <cellStyle name="Calcolo 3 4 4" xfId="906"/>
    <cellStyle name="Calcolo 3 5" xfId="907"/>
    <cellStyle name="Calcolo 3 5 2" xfId="908"/>
    <cellStyle name="Calcolo 3 5 2 2" xfId="909"/>
    <cellStyle name="Calcolo 3 5 2 2 2" xfId="910"/>
    <cellStyle name="Calcolo 3 5 2 3" xfId="911"/>
    <cellStyle name="Calcolo 3 5 3" xfId="912"/>
    <cellStyle name="Calcolo 3 5 3 2" xfId="913"/>
    <cellStyle name="Calcolo 3 5 3 2 2" xfId="914"/>
    <cellStyle name="Calcolo 3 5 3 3" xfId="915"/>
    <cellStyle name="Calcolo 3 5 4" xfId="916"/>
    <cellStyle name="Calcolo 3 5 4 2" xfId="917"/>
    <cellStyle name="Calcolo 3 5 5" xfId="918"/>
    <cellStyle name="Calcolo 3 6" xfId="919"/>
    <cellStyle name="Calcolo 3 6 2" xfId="920"/>
    <cellStyle name="Calcolo 3 6 2 2" xfId="921"/>
    <cellStyle name="Calcolo 3 6 3" xfId="922"/>
    <cellStyle name="Calcolo 3 7" xfId="923"/>
    <cellStyle name="Calcolo 4" xfId="924"/>
    <cellStyle name="Calcolo 4 2" xfId="925"/>
    <cellStyle name="Calcolo 4 2 2" xfId="926"/>
    <cellStyle name="Calcolo 4 2 2 2" xfId="927"/>
    <cellStyle name="Calcolo 4 2 2 2 2" xfId="928"/>
    <cellStyle name="Calcolo 4 2 2 2 2 2" xfId="929"/>
    <cellStyle name="Calcolo 4 2 2 2 3" xfId="930"/>
    <cellStyle name="Calcolo 4 2 2 3" xfId="931"/>
    <cellStyle name="Calcolo 4 2 2 3 2" xfId="932"/>
    <cellStyle name="Calcolo 4 2 2 4" xfId="933"/>
    <cellStyle name="Calcolo 4 2 3" xfId="934"/>
    <cellStyle name="Calcolo 4 2 3 2" xfId="935"/>
    <cellStyle name="Calcolo 4 2 3 2 2" xfId="936"/>
    <cellStyle name="Calcolo 4 2 3 2 2 2" xfId="937"/>
    <cellStyle name="Calcolo 4 2 3 2 3" xfId="938"/>
    <cellStyle name="Calcolo 4 2 3 3" xfId="939"/>
    <cellStyle name="Calcolo 4 2 3 3 2" xfId="940"/>
    <cellStyle name="Calcolo 4 2 3 4" xfId="941"/>
    <cellStyle name="Calcolo 4 2 4" xfId="942"/>
    <cellStyle name="Calcolo 4 2 4 2" xfId="943"/>
    <cellStyle name="Calcolo 4 2 4 2 2" xfId="944"/>
    <cellStyle name="Calcolo 4 2 4 2 2 2" xfId="945"/>
    <cellStyle name="Calcolo 4 2 4 2 3" xfId="946"/>
    <cellStyle name="Calcolo 4 2 4 3" xfId="947"/>
    <cellStyle name="Calcolo 4 2 4 3 2" xfId="948"/>
    <cellStyle name="Calcolo 4 2 4 3 2 2" xfId="949"/>
    <cellStyle name="Calcolo 4 2 4 3 3" xfId="950"/>
    <cellStyle name="Calcolo 4 2 4 4" xfId="951"/>
    <cellStyle name="Calcolo 4 2 4 4 2" xfId="952"/>
    <cellStyle name="Calcolo 4 2 4 5" xfId="953"/>
    <cellStyle name="Calcolo 4 2 5" xfId="954"/>
    <cellStyle name="Calcolo 4 2 5 2" xfId="955"/>
    <cellStyle name="Calcolo 4 2 5 2 2" xfId="956"/>
    <cellStyle name="Calcolo 4 2 5 3" xfId="957"/>
    <cellStyle name="Calcolo 4 2 6" xfId="958"/>
    <cellStyle name="Calcolo 4 3" xfId="959"/>
    <cellStyle name="Calcolo 4 3 2" xfId="960"/>
    <cellStyle name="Calcolo 4 3 2 2" xfId="961"/>
    <cellStyle name="Calcolo 4 3 2 2 2" xfId="962"/>
    <cellStyle name="Calcolo 4 3 2 3" xfId="963"/>
    <cellStyle name="Calcolo 4 3 3" xfId="964"/>
    <cellStyle name="Calcolo 4 3 3 2" xfId="965"/>
    <cellStyle name="Calcolo 4 3 4" xfId="966"/>
    <cellStyle name="Calcolo 4 4" xfId="967"/>
    <cellStyle name="Calcolo 4 4 2" xfId="968"/>
    <cellStyle name="Calcolo 4 4 2 2" xfId="969"/>
    <cellStyle name="Calcolo 4 4 2 2 2" xfId="970"/>
    <cellStyle name="Calcolo 4 4 2 3" xfId="971"/>
    <cellStyle name="Calcolo 4 4 3" xfId="972"/>
    <cellStyle name="Calcolo 4 4 3 2" xfId="973"/>
    <cellStyle name="Calcolo 4 4 4" xfId="974"/>
    <cellStyle name="Calcolo 4 5" xfId="975"/>
    <cellStyle name="Calcolo 4 5 2" xfId="976"/>
    <cellStyle name="Calcolo 4 5 2 2" xfId="977"/>
    <cellStyle name="Calcolo 4 5 2 2 2" xfId="978"/>
    <cellStyle name="Calcolo 4 5 2 3" xfId="979"/>
    <cellStyle name="Calcolo 4 5 3" xfId="980"/>
    <cellStyle name="Calcolo 4 5 3 2" xfId="981"/>
    <cellStyle name="Calcolo 4 5 3 2 2" xfId="982"/>
    <cellStyle name="Calcolo 4 5 3 3" xfId="983"/>
    <cellStyle name="Calcolo 4 5 4" xfId="984"/>
    <cellStyle name="Calcolo 4 5 4 2" xfId="985"/>
    <cellStyle name="Calcolo 4 5 5" xfId="986"/>
    <cellStyle name="Calcolo 4 6" xfId="987"/>
    <cellStyle name="Calcolo 4 6 2" xfId="988"/>
    <cellStyle name="Calcolo 4 6 2 2" xfId="989"/>
    <cellStyle name="Calcolo 4 6 3" xfId="990"/>
    <cellStyle name="Calcolo 4 7" xfId="991"/>
    <cellStyle name="Calcolo 5" xfId="992"/>
    <cellStyle name="Calcolo 5 2" xfId="993"/>
    <cellStyle name="Calcolo 5 2 2" xfId="994"/>
    <cellStyle name="Calcolo 5 2 2 2" xfId="995"/>
    <cellStyle name="Calcolo 5 2 2 2 2" xfId="996"/>
    <cellStyle name="Calcolo 5 2 2 3" xfId="997"/>
    <cellStyle name="Calcolo 5 2 3" xfId="998"/>
    <cellStyle name="Calcolo 5 2 3 2" xfId="999"/>
    <cellStyle name="Calcolo 5 2 4" xfId="1000"/>
    <cellStyle name="Calcolo 5 3" xfId="1001"/>
    <cellStyle name="Calcolo 5 3 2" xfId="1002"/>
    <cellStyle name="Calcolo 5 3 2 2" xfId="1003"/>
    <cellStyle name="Calcolo 5 3 2 2 2" xfId="1004"/>
    <cellStyle name="Calcolo 5 3 2 3" xfId="1005"/>
    <cellStyle name="Calcolo 5 3 3" xfId="1006"/>
    <cellStyle name="Calcolo 5 3 3 2" xfId="1007"/>
    <cellStyle name="Calcolo 5 3 4" xfId="1008"/>
    <cellStyle name="Calcolo 5 4" xfId="1009"/>
    <cellStyle name="Calcolo 5 4 2" xfId="1010"/>
    <cellStyle name="Calcolo 5 4 2 2" xfId="1011"/>
    <cellStyle name="Calcolo 5 4 2 2 2" xfId="1012"/>
    <cellStyle name="Calcolo 5 4 2 3" xfId="1013"/>
    <cellStyle name="Calcolo 5 4 3" xfId="1014"/>
    <cellStyle name="Calcolo 5 4 3 2" xfId="1015"/>
    <cellStyle name="Calcolo 5 4 3 2 2" xfId="1016"/>
    <cellStyle name="Calcolo 5 4 3 3" xfId="1017"/>
    <cellStyle name="Calcolo 5 4 4" xfId="1018"/>
    <cellStyle name="Calcolo 5 4 4 2" xfId="1019"/>
    <cellStyle name="Calcolo 5 4 5" xfId="1020"/>
    <cellStyle name="Calcolo 5 5" xfId="1021"/>
    <cellStyle name="Calcolo 5 5 2" xfId="1022"/>
    <cellStyle name="Calcolo 5 5 2 2" xfId="1023"/>
    <cellStyle name="Calcolo 5 5 3" xfId="1024"/>
    <cellStyle name="Calcolo 5 6" xfId="1025"/>
    <cellStyle name="Calcolo 6" xfId="1026"/>
    <cellStyle name="Calcolo 6 2" xfId="1027"/>
    <cellStyle name="Calcolo 6 2 2" xfId="1028"/>
    <cellStyle name="Calcolo 6 2 2 2" xfId="1029"/>
    <cellStyle name="Calcolo 6 2 2 2 2" xfId="1030"/>
    <cellStyle name="Calcolo 6 2 2 2 2 2" xfId="1031"/>
    <cellStyle name="Calcolo 6 2 2 2 3" xfId="1032"/>
    <cellStyle name="Calcolo 6 2 2 3" xfId="1033"/>
    <cellStyle name="Calcolo 6 2 2 3 2" xfId="1034"/>
    <cellStyle name="Calcolo 6 2 2 4" xfId="1035"/>
    <cellStyle name="Calcolo 6 2 3" xfId="1036"/>
    <cellStyle name="Calcolo 6 2 3 2" xfId="1037"/>
    <cellStyle name="Calcolo 6 2 3 2 2" xfId="1038"/>
    <cellStyle name="Calcolo 6 2 3 2 2 2" xfId="1039"/>
    <cellStyle name="Calcolo 6 2 3 2 3" xfId="1040"/>
    <cellStyle name="Calcolo 6 2 3 3" xfId="1041"/>
    <cellStyle name="Calcolo 6 2 3 3 2" xfId="1042"/>
    <cellStyle name="Calcolo 6 2 3 4" xfId="1043"/>
    <cellStyle name="Calcolo 6 2 4" xfId="1044"/>
    <cellStyle name="Calcolo 6 2 4 2" xfId="1045"/>
    <cellStyle name="Calcolo 6 2 4 2 2" xfId="1046"/>
    <cellStyle name="Calcolo 6 2 4 2 2 2" xfId="1047"/>
    <cellStyle name="Calcolo 6 2 4 2 3" xfId="1048"/>
    <cellStyle name="Calcolo 6 2 4 3" xfId="1049"/>
    <cellStyle name="Calcolo 6 2 4 3 2" xfId="1050"/>
    <cellStyle name="Calcolo 6 2 4 3 2 2" xfId="1051"/>
    <cellStyle name="Calcolo 6 2 4 3 3" xfId="1052"/>
    <cellStyle name="Calcolo 6 2 4 4" xfId="1053"/>
    <cellStyle name="Calcolo 6 2 4 4 2" xfId="1054"/>
    <cellStyle name="Calcolo 6 2 4 5" xfId="1055"/>
    <cellStyle name="Calcolo 6 2 5" xfId="1056"/>
    <cellStyle name="Calcolo 6 2 5 2" xfId="1057"/>
    <cellStyle name="Calcolo 6 2 5 2 2" xfId="1058"/>
    <cellStyle name="Calcolo 6 2 5 3" xfId="1059"/>
    <cellStyle name="Calcolo 6 2 6" xfId="1060"/>
    <cellStyle name="Calcolo 6 3" xfId="1061"/>
    <cellStyle name="Calcolo 6 3 2" xfId="1062"/>
    <cellStyle name="Calcolo 6 3 2 2" xfId="1063"/>
    <cellStyle name="Calcolo 6 3 2 2 2" xfId="1064"/>
    <cellStyle name="Calcolo 6 3 2 3" xfId="1065"/>
    <cellStyle name="Calcolo 6 3 3" xfId="1066"/>
    <cellStyle name="Calcolo 6 3 3 2" xfId="1067"/>
    <cellStyle name="Calcolo 6 3 4" xfId="1068"/>
    <cellStyle name="Calcolo 6 4" xfId="1069"/>
    <cellStyle name="Calcolo 6 4 2" xfId="1070"/>
    <cellStyle name="Calcolo 6 4 2 2" xfId="1071"/>
    <cellStyle name="Calcolo 6 4 2 2 2" xfId="1072"/>
    <cellStyle name="Calcolo 6 4 2 3" xfId="1073"/>
    <cellStyle name="Calcolo 6 4 3" xfId="1074"/>
    <cellStyle name="Calcolo 6 4 3 2" xfId="1075"/>
    <cellStyle name="Calcolo 6 4 4" xfId="1076"/>
    <cellStyle name="Calcolo 6 5" xfId="1077"/>
    <cellStyle name="Calcolo 6 5 2" xfId="1078"/>
    <cellStyle name="Calcolo 6 5 2 2" xfId="1079"/>
    <cellStyle name="Calcolo 6 5 2 2 2" xfId="1080"/>
    <cellStyle name="Calcolo 6 5 2 3" xfId="1081"/>
    <cellStyle name="Calcolo 6 5 3" xfId="1082"/>
    <cellStyle name="Calcolo 6 5 3 2" xfId="1083"/>
    <cellStyle name="Calcolo 6 5 3 2 2" xfId="1084"/>
    <cellStyle name="Calcolo 6 5 3 3" xfId="1085"/>
    <cellStyle name="Calcolo 6 5 4" xfId="1086"/>
    <cellStyle name="Calcolo 6 5 4 2" xfId="1087"/>
    <cellStyle name="Calcolo 6 5 5" xfId="1088"/>
    <cellStyle name="Calcolo 6 6" xfId="1089"/>
    <cellStyle name="Calcolo 6 6 2" xfId="1090"/>
    <cellStyle name="Calcolo 6 6 2 2" xfId="1091"/>
    <cellStyle name="Calcolo 6 6 3" xfId="1092"/>
    <cellStyle name="Calcolo 6 7" xfId="1093"/>
    <cellStyle name="Calcolo 7" xfId="1094"/>
    <cellStyle name="Calcolo 7 2" xfId="1095"/>
    <cellStyle name="Calcolo 7 2 2" xfId="1096"/>
    <cellStyle name="Calcolo 7 2 2 2" xfId="1097"/>
    <cellStyle name="Calcolo 7 2 3" xfId="1098"/>
    <cellStyle name="Calcolo 7 3" xfId="1099"/>
    <cellStyle name="Calcolo 7 3 2" xfId="1100"/>
    <cellStyle name="Calcolo 7 4" xfId="1101"/>
    <cellStyle name="Calcolo 8" xfId="1102"/>
    <cellStyle name="Calcolo 8 2" xfId="1103"/>
    <cellStyle name="Calcolo 8 2 2" xfId="1104"/>
    <cellStyle name="Calcolo 8 2 2 2" xfId="1105"/>
    <cellStyle name="Calcolo 8 2 3" xfId="1106"/>
    <cellStyle name="Calcolo 8 3" xfId="1107"/>
    <cellStyle name="Calcolo 8 3 2" xfId="1108"/>
    <cellStyle name="Calcolo 8 4" xfId="1109"/>
    <cellStyle name="Calcolo 9" xfId="1110"/>
    <cellStyle name="Calcolo 9 2" xfId="1111"/>
    <cellStyle name="Calcolo 9 2 2" xfId="1112"/>
    <cellStyle name="Calcolo 9 2 2 2" xfId="1113"/>
    <cellStyle name="Calcolo 9 2 3" xfId="1114"/>
    <cellStyle name="Calcolo 9 3" xfId="1115"/>
    <cellStyle name="Calcolo 9 3 2" xfId="1116"/>
    <cellStyle name="Calcolo 9 3 2 2" xfId="1117"/>
    <cellStyle name="Calcolo 9 3 3" xfId="1118"/>
    <cellStyle name="Calcolo 9 4" xfId="1119"/>
    <cellStyle name="Calcolo 9 4 2" xfId="1120"/>
    <cellStyle name="Calcolo 9 5" xfId="1121"/>
    <cellStyle name="Calcolo_FundsFlow" xfId="1122"/>
    <cellStyle name="calculated" xfId="1123"/>
    <cellStyle name="Calculation 2" xfId="1124"/>
    <cellStyle name="Calculation 2 2" xfId="1125"/>
    <cellStyle name="Calculation 2 2 2" xfId="1126"/>
    <cellStyle name="Calculation 2 2 2 2" xfId="1127"/>
    <cellStyle name="Calculation 2 2 2 2 2" xfId="1128"/>
    <cellStyle name="Calculation 2 2 2 2 2 2" xfId="1129"/>
    <cellStyle name="Calculation 2 2 2 2 2 2 2" xfId="1130"/>
    <cellStyle name="Calculation 2 2 2 2 2 3" xfId="1131"/>
    <cellStyle name="Calculation 2 2 2 2 3" xfId="1132"/>
    <cellStyle name="Calculation 2 2 2 2 3 2" xfId="1133"/>
    <cellStyle name="Calculation 2 2 2 2 4" xfId="1134"/>
    <cellStyle name="Calculation 2 2 2 3" xfId="1135"/>
    <cellStyle name="Calculation 2 2 2 3 2" xfId="1136"/>
    <cellStyle name="Calculation 2 2 2 3 2 2" xfId="1137"/>
    <cellStyle name="Calculation 2 2 2 3 2 2 2" xfId="1138"/>
    <cellStyle name="Calculation 2 2 2 3 2 3" xfId="1139"/>
    <cellStyle name="Calculation 2 2 2 3 3" xfId="1140"/>
    <cellStyle name="Calculation 2 2 2 3 3 2" xfId="1141"/>
    <cellStyle name="Calculation 2 2 2 3 4" xfId="1142"/>
    <cellStyle name="Calculation 2 2 2 4" xfId="1143"/>
    <cellStyle name="Calculation 2 2 2 4 2" xfId="1144"/>
    <cellStyle name="Calculation 2 2 2 4 2 2" xfId="1145"/>
    <cellStyle name="Calculation 2 2 2 4 2 2 2" xfId="1146"/>
    <cellStyle name="Calculation 2 2 2 4 2 3" xfId="1147"/>
    <cellStyle name="Calculation 2 2 2 4 3" xfId="1148"/>
    <cellStyle name="Calculation 2 2 2 4 3 2" xfId="1149"/>
    <cellStyle name="Calculation 2 2 2 4 3 2 2" xfId="1150"/>
    <cellStyle name="Calculation 2 2 2 4 3 3" xfId="1151"/>
    <cellStyle name="Calculation 2 2 2 4 4" xfId="1152"/>
    <cellStyle name="Calculation 2 2 2 4 4 2" xfId="1153"/>
    <cellStyle name="Calculation 2 2 2 4 5" xfId="1154"/>
    <cellStyle name="Calculation 2 2 2 5" xfId="1155"/>
    <cellStyle name="Calculation 2 2 2 5 2" xfId="1156"/>
    <cellStyle name="Calculation 2 2 2 5 2 2" xfId="1157"/>
    <cellStyle name="Calculation 2 2 2 5 3" xfId="1158"/>
    <cellStyle name="Calculation 2 2 2 6" xfId="1159"/>
    <cellStyle name="Calculation 2 2 3" xfId="1160"/>
    <cellStyle name="Calculation 2 2 3 2" xfId="1161"/>
    <cellStyle name="Calculation 2 2 3 2 2" xfId="1162"/>
    <cellStyle name="Calculation 2 2 3 2 2 2" xfId="1163"/>
    <cellStyle name="Calculation 2 2 3 2 3" xfId="1164"/>
    <cellStyle name="Calculation 2 2 3 3" xfId="1165"/>
    <cellStyle name="Calculation 2 2 3 3 2" xfId="1166"/>
    <cellStyle name="Calculation 2 2 3 4" xfId="1167"/>
    <cellStyle name="Calculation 2 2 4" xfId="1168"/>
    <cellStyle name="Calculation 2 2 4 2" xfId="1169"/>
    <cellStyle name="Calculation 2 2 4 2 2" xfId="1170"/>
    <cellStyle name="Calculation 2 2 4 2 2 2" xfId="1171"/>
    <cellStyle name="Calculation 2 2 4 2 3" xfId="1172"/>
    <cellStyle name="Calculation 2 2 4 3" xfId="1173"/>
    <cellStyle name="Calculation 2 2 4 3 2" xfId="1174"/>
    <cellStyle name="Calculation 2 2 4 4" xfId="1175"/>
    <cellStyle name="Calculation 2 2 5" xfId="1176"/>
    <cellStyle name="Calculation 2 2 5 2" xfId="1177"/>
    <cellStyle name="Calculation 2 2 5 2 2" xfId="1178"/>
    <cellStyle name="Calculation 2 2 5 2 2 2" xfId="1179"/>
    <cellStyle name="Calculation 2 2 5 2 3" xfId="1180"/>
    <cellStyle name="Calculation 2 2 5 3" xfId="1181"/>
    <cellStyle name="Calculation 2 2 5 3 2" xfId="1182"/>
    <cellStyle name="Calculation 2 2 5 3 2 2" xfId="1183"/>
    <cellStyle name="Calculation 2 2 5 3 3" xfId="1184"/>
    <cellStyle name="Calculation 2 2 5 4" xfId="1185"/>
    <cellStyle name="Calculation 2 2 5 4 2" xfId="1186"/>
    <cellStyle name="Calculation 2 2 5 5" xfId="1187"/>
    <cellStyle name="Calculation 2 2 6" xfId="1188"/>
    <cellStyle name="Calculation 2 2 6 2" xfId="1189"/>
    <cellStyle name="Calculation 2 2 6 2 2" xfId="1190"/>
    <cellStyle name="Calculation 2 2 6 3" xfId="1191"/>
    <cellStyle name="Calculation 2 2 7" xfId="1192"/>
    <cellStyle name="Calculation 2 3" xfId="1193"/>
    <cellStyle name="Calculation 2 3 2" xfId="1194"/>
    <cellStyle name="Calculation 2 3 2 2" xfId="1195"/>
    <cellStyle name="Calculation 2 3 2 2 2" xfId="1196"/>
    <cellStyle name="Calculation 2 3 2 2 2 2" xfId="1197"/>
    <cellStyle name="Calculation 2 3 2 2 2 2 2" xfId="1198"/>
    <cellStyle name="Calculation 2 3 2 2 2 3" xfId="1199"/>
    <cellStyle name="Calculation 2 3 2 2 3" xfId="1200"/>
    <cellStyle name="Calculation 2 3 2 2 3 2" xfId="1201"/>
    <cellStyle name="Calculation 2 3 2 2 4" xfId="1202"/>
    <cellStyle name="Calculation 2 3 2 3" xfId="1203"/>
    <cellStyle name="Calculation 2 3 2 3 2" xfId="1204"/>
    <cellStyle name="Calculation 2 3 2 3 2 2" xfId="1205"/>
    <cellStyle name="Calculation 2 3 2 3 2 2 2" xfId="1206"/>
    <cellStyle name="Calculation 2 3 2 3 2 3" xfId="1207"/>
    <cellStyle name="Calculation 2 3 2 3 3" xfId="1208"/>
    <cellStyle name="Calculation 2 3 2 3 3 2" xfId="1209"/>
    <cellStyle name="Calculation 2 3 2 3 4" xfId="1210"/>
    <cellStyle name="Calculation 2 3 2 4" xfId="1211"/>
    <cellStyle name="Calculation 2 3 2 4 2" xfId="1212"/>
    <cellStyle name="Calculation 2 3 2 4 2 2" xfId="1213"/>
    <cellStyle name="Calculation 2 3 2 4 2 2 2" xfId="1214"/>
    <cellStyle name="Calculation 2 3 2 4 2 3" xfId="1215"/>
    <cellStyle name="Calculation 2 3 2 4 3" xfId="1216"/>
    <cellStyle name="Calculation 2 3 2 4 3 2" xfId="1217"/>
    <cellStyle name="Calculation 2 3 2 4 3 2 2" xfId="1218"/>
    <cellStyle name="Calculation 2 3 2 4 3 3" xfId="1219"/>
    <cellStyle name="Calculation 2 3 2 4 4" xfId="1220"/>
    <cellStyle name="Calculation 2 3 2 4 4 2" xfId="1221"/>
    <cellStyle name="Calculation 2 3 2 4 5" xfId="1222"/>
    <cellStyle name="Calculation 2 3 2 5" xfId="1223"/>
    <cellStyle name="Calculation 2 3 2 5 2" xfId="1224"/>
    <cellStyle name="Calculation 2 3 2 5 2 2" xfId="1225"/>
    <cellStyle name="Calculation 2 3 2 5 3" xfId="1226"/>
    <cellStyle name="Calculation 2 3 2 6" xfId="1227"/>
    <cellStyle name="Calculation 2 3 3" xfId="1228"/>
    <cellStyle name="Calculation 2 3 3 2" xfId="1229"/>
    <cellStyle name="Calculation 2 3 3 2 2" xfId="1230"/>
    <cellStyle name="Calculation 2 3 3 2 2 2" xfId="1231"/>
    <cellStyle name="Calculation 2 3 3 2 3" xfId="1232"/>
    <cellStyle name="Calculation 2 3 3 3" xfId="1233"/>
    <cellStyle name="Calculation 2 3 3 3 2" xfId="1234"/>
    <cellStyle name="Calculation 2 3 3 4" xfId="1235"/>
    <cellStyle name="Calculation 2 3 4" xfId="1236"/>
    <cellStyle name="Calculation 2 3 4 2" xfId="1237"/>
    <cellStyle name="Calculation 2 3 4 2 2" xfId="1238"/>
    <cellStyle name="Calculation 2 3 4 2 2 2" xfId="1239"/>
    <cellStyle name="Calculation 2 3 4 2 3" xfId="1240"/>
    <cellStyle name="Calculation 2 3 4 3" xfId="1241"/>
    <cellStyle name="Calculation 2 3 4 3 2" xfId="1242"/>
    <cellStyle name="Calculation 2 3 4 4" xfId="1243"/>
    <cellStyle name="Calculation 2 3 5" xfId="1244"/>
    <cellStyle name="Calculation 2 3 5 2" xfId="1245"/>
    <cellStyle name="Calculation 2 3 5 2 2" xfId="1246"/>
    <cellStyle name="Calculation 2 3 5 2 2 2" xfId="1247"/>
    <cellStyle name="Calculation 2 3 5 2 3" xfId="1248"/>
    <cellStyle name="Calculation 2 3 5 3" xfId="1249"/>
    <cellStyle name="Calculation 2 3 5 3 2" xfId="1250"/>
    <cellStyle name="Calculation 2 3 5 3 2 2" xfId="1251"/>
    <cellStyle name="Calculation 2 3 5 3 3" xfId="1252"/>
    <cellStyle name="Calculation 2 3 5 4" xfId="1253"/>
    <cellStyle name="Calculation 2 3 5 4 2" xfId="1254"/>
    <cellStyle name="Calculation 2 3 5 5" xfId="1255"/>
    <cellStyle name="Calculation 2 3 6" xfId="1256"/>
    <cellStyle name="Calculation 2 3 6 2" xfId="1257"/>
    <cellStyle name="Calculation 2 3 6 2 2" xfId="1258"/>
    <cellStyle name="Calculation 2 3 6 3" xfId="1259"/>
    <cellStyle name="Calculation 2 3 7" xfId="1260"/>
    <cellStyle name="Calculation 2 4" xfId="1261"/>
    <cellStyle name="Calculation 2 4 2" xfId="1262"/>
    <cellStyle name="Calculation 2 4 2 2" xfId="1263"/>
    <cellStyle name="Calculation 2 4 2 2 2" xfId="1264"/>
    <cellStyle name="Calculation 2 4 2 2 2 2" xfId="1265"/>
    <cellStyle name="Calculation 2 4 2 2 2 2 2" xfId="1266"/>
    <cellStyle name="Calculation 2 4 2 2 2 3" xfId="1267"/>
    <cellStyle name="Calculation 2 4 2 2 3" xfId="1268"/>
    <cellStyle name="Calculation 2 4 2 2 3 2" xfId="1269"/>
    <cellStyle name="Calculation 2 4 2 2 4" xfId="1270"/>
    <cellStyle name="Calculation 2 4 2 3" xfId="1271"/>
    <cellStyle name="Calculation 2 4 2 3 2" xfId="1272"/>
    <cellStyle name="Calculation 2 4 2 3 2 2" xfId="1273"/>
    <cellStyle name="Calculation 2 4 2 3 2 2 2" xfId="1274"/>
    <cellStyle name="Calculation 2 4 2 3 2 3" xfId="1275"/>
    <cellStyle name="Calculation 2 4 2 3 3" xfId="1276"/>
    <cellStyle name="Calculation 2 4 2 3 3 2" xfId="1277"/>
    <cellStyle name="Calculation 2 4 2 3 4" xfId="1278"/>
    <cellStyle name="Calculation 2 4 2 4" xfId="1279"/>
    <cellStyle name="Calculation 2 4 2 4 2" xfId="1280"/>
    <cellStyle name="Calculation 2 4 2 4 2 2" xfId="1281"/>
    <cellStyle name="Calculation 2 4 2 4 2 2 2" xfId="1282"/>
    <cellStyle name="Calculation 2 4 2 4 2 3" xfId="1283"/>
    <cellStyle name="Calculation 2 4 2 4 3" xfId="1284"/>
    <cellStyle name="Calculation 2 4 2 4 3 2" xfId="1285"/>
    <cellStyle name="Calculation 2 4 2 4 3 2 2" xfId="1286"/>
    <cellStyle name="Calculation 2 4 2 4 3 3" xfId="1287"/>
    <cellStyle name="Calculation 2 4 2 4 4" xfId="1288"/>
    <cellStyle name="Calculation 2 4 2 4 4 2" xfId="1289"/>
    <cellStyle name="Calculation 2 4 2 4 5" xfId="1290"/>
    <cellStyle name="Calculation 2 4 2 5" xfId="1291"/>
    <cellStyle name="Calculation 2 4 2 5 2" xfId="1292"/>
    <cellStyle name="Calculation 2 4 2 5 2 2" xfId="1293"/>
    <cellStyle name="Calculation 2 4 2 5 3" xfId="1294"/>
    <cellStyle name="Calculation 2 4 2 6" xfId="1295"/>
    <cellStyle name="Calculation 2 4 3" xfId="1296"/>
    <cellStyle name="Calculation 2 4 3 2" xfId="1297"/>
    <cellStyle name="Calculation 2 4 3 2 2" xfId="1298"/>
    <cellStyle name="Calculation 2 4 3 2 2 2" xfId="1299"/>
    <cellStyle name="Calculation 2 4 3 2 3" xfId="1300"/>
    <cellStyle name="Calculation 2 4 3 3" xfId="1301"/>
    <cellStyle name="Calculation 2 4 3 3 2" xfId="1302"/>
    <cellStyle name="Calculation 2 4 3 4" xfId="1303"/>
    <cellStyle name="Calculation 2 4 4" xfId="1304"/>
    <cellStyle name="Calculation 2 4 4 2" xfId="1305"/>
    <cellStyle name="Calculation 2 4 4 2 2" xfId="1306"/>
    <cellStyle name="Calculation 2 4 4 2 2 2" xfId="1307"/>
    <cellStyle name="Calculation 2 4 4 2 3" xfId="1308"/>
    <cellStyle name="Calculation 2 4 4 3" xfId="1309"/>
    <cellStyle name="Calculation 2 4 4 3 2" xfId="1310"/>
    <cellStyle name="Calculation 2 4 4 4" xfId="1311"/>
    <cellStyle name="Calculation 2 4 5" xfId="1312"/>
    <cellStyle name="Calculation 2 4 5 2" xfId="1313"/>
    <cellStyle name="Calculation 2 4 5 2 2" xfId="1314"/>
    <cellStyle name="Calculation 2 4 5 2 2 2" xfId="1315"/>
    <cellStyle name="Calculation 2 4 5 2 3" xfId="1316"/>
    <cellStyle name="Calculation 2 4 5 3" xfId="1317"/>
    <cellStyle name="Calculation 2 4 5 3 2" xfId="1318"/>
    <cellStyle name="Calculation 2 4 5 3 2 2" xfId="1319"/>
    <cellStyle name="Calculation 2 4 5 3 3" xfId="1320"/>
    <cellStyle name="Calculation 2 4 5 4" xfId="1321"/>
    <cellStyle name="Calculation 2 4 5 4 2" xfId="1322"/>
    <cellStyle name="Calculation 2 4 5 5" xfId="1323"/>
    <cellStyle name="Calculation 2 4 6" xfId="1324"/>
    <cellStyle name="Calculation 2 4 6 2" xfId="1325"/>
    <cellStyle name="Calculation 2 4 6 2 2" xfId="1326"/>
    <cellStyle name="Calculation 2 4 6 3" xfId="1327"/>
    <cellStyle name="Calculation 2 4 7" xfId="1328"/>
    <cellStyle name="Calculation 2 5" xfId="1329"/>
    <cellStyle name="Calculation 2 5 2" xfId="1330"/>
    <cellStyle name="Calculation 2 5 2 2" xfId="1331"/>
    <cellStyle name="Calculation 2 5 2 2 2" xfId="1332"/>
    <cellStyle name="Calculation 2 5 2 2 2 2" xfId="1333"/>
    <cellStyle name="Calculation 2 5 2 2 3" xfId="1334"/>
    <cellStyle name="Calculation 2 5 2 3" xfId="1335"/>
    <cellStyle name="Calculation 2 5 2 3 2" xfId="1336"/>
    <cellStyle name="Calculation 2 5 2 4" xfId="1337"/>
    <cellStyle name="Calculation 2 5 3" xfId="1338"/>
    <cellStyle name="Calculation 2 5 3 2" xfId="1339"/>
    <cellStyle name="Calculation 2 5 3 2 2" xfId="1340"/>
    <cellStyle name="Calculation 2 5 3 2 2 2" xfId="1341"/>
    <cellStyle name="Calculation 2 5 3 2 3" xfId="1342"/>
    <cellStyle name="Calculation 2 5 3 3" xfId="1343"/>
    <cellStyle name="Calculation 2 5 3 3 2" xfId="1344"/>
    <cellStyle name="Calculation 2 5 3 4" xfId="1345"/>
    <cellStyle name="Calculation 2 5 4" xfId="1346"/>
    <cellStyle name="Calculation 2 5 4 2" xfId="1347"/>
    <cellStyle name="Calculation 2 5 4 2 2" xfId="1348"/>
    <cellStyle name="Calculation 2 5 4 2 2 2" xfId="1349"/>
    <cellStyle name="Calculation 2 5 4 2 3" xfId="1350"/>
    <cellStyle name="Calculation 2 5 4 3" xfId="1351"/>
    <cellStyle name="Calculation 2 5 4 3 2" xfId="1352"/>
    <cellStyle name="Calculation 2 5 4 3 2 2" xfId="1353"/>
    <cellStyle name="Calculation 2 5 4 3 3" xfId="1354"/>
    <cellStyle name="Calculation 2 5 4 4" xfId="1355"/>
    <cellStyle name="Calculation 2 5 4 4 2" xfId="1356"/>
    <cellStyle name="Calculation 2 5 4 5" xfId="1357"/>
    <cellStyle name="Calculation 2 5 5" xfId="1358"/>
    <cellStyle name="Calculation 2 5 5 2" xfId="1359"/>
    <cellStyle name="Calculation 2 5 5 2 2" xfId="1360"/>
    <cellStyle name="Calculation 2 5 5 3" xfId="1361"/>
    <cellStyle name="Calculation 2 5 6" xfId="1362"/>
    <cellStyle name="Calculation 2 6" xfId="1363"/>
    <cellStyle name="Calculation 2 6 2" xfId="1364"/>
    <cellStyle name="Calculation 2 6 2 2" xfId="1365"/>
    <cellStyle name="Calculation 2 6 2 2 2" xfId="1366"/>
    <cellStyle name="Calculation 2 6 2 2 2 2" xfId="1367"/>
    <cellStyle name="Calculation 2 6 2 2 2 2 2" xfId="1368"/>
    <cellStyle name="Calculation 2 6 2 2 2 3" xfId="1369"/>
    <cellStyle name="Calculation 2 6 2 2 3" xfId="1370"/>
    <cellStyle name="Calculation 2 6 2 2 3 2" xfId="1371"/>
    <cellStyle name="Calculation 2 6 2 2 4" xfId="1372"/>
    <cellStyle name="Calculation 2 6 2 3" xfId="1373"/>
    <cellStyle name="Calculation 2 6 2 3 2" xfId="1374"/>
    <cellStyle name="Calculation 2 6 2 3 2 2" xfId="1375"/>
    <cellStyle name="Calculation 2 6 2 3 2 2 2" xfId="1376"/>
    <cellStyle name="Calculation 2 6 2 3 2 3" xfId="1377"/>
    <cellStyle name="Calculation 2 6 2 3 3" xfId="1378"/>
    <cellStyle name="Calculation 2 6 2 3 3 2" xfId="1379"/>
    <cellStyle name="Calculation 2 6 2 3 4" xfId="1380"/>
    <cellStyle name="Calculation 2 6 2 4" xfId="1381"/>
    <cellStyle name="Calculation 2 6 2 4 2" xfId="1382"/>
    <cellStyle name="Calculation 2 6 2 4 2 2" xfId="1383"/>
    <cellStyle name="Calculation 2 6 2 4 2 2 2" xfId="1384"/>
    <cellStyle name="Calculation 2 6 2 4 2 3" xfId="1385"/>
    <cellStyle name="Calculation 2 6 2 4 3" xfId="1386"/>
    <cellStyle name="Calculation 2 6 2 4 3 2" xfId="1387"/>
    <cellStyle name="Calculation 2 6 2 4 3 2 2" xfId="1388"/>
    <cellStyle name="Calculation 2 6 2 4 3 3" xfId="1389"/>
    <cellStyle name="Calculation 2 6 2 4 4" xfId="1390"/>
    <cellStyle name="Calculation 2 6 2 4 4 2" xfId="1391"/>
    <cellStyle name="Calculation 2 6 2 4 5" xfId="1392"/>
    <cellStyle name="Calculation 2 6 2 5" xfId="1393"/>
    <cellStyle name="Calculation 2 6 2 5 2" xfId="1394"/>
    <cellStyle name="Calculation 2 6 2 5 2 2" xfId="1395"/>
    <cellStyle name="Calculation 2 6 2 5 3" xfId="1396"/>
    <cellStyle name="Calculation 2 6 2 6" xfId="1397"/>
    <cellStyle name="Calculation 2 6 3" xfId="1398"/>
    <cellStyle name="Calculation 2 6 3 2" xfId="1399"/>
    <cellStyle name="Calculation 2 6 3 2 2" xfId="1400"/>
    <cellStyle name="Calculation 2 6 3 2 2 2" xfId="1401"/>
    <cellStyle name="Calculation 2 6 3 2 3" xfId="1402"/>
    <cellStyle name="Calculation 2 6 3 3" xfId="1403"/>
    <cellStyle name="Calculation 2 6 3 3 2" xfId="1404"/>
    <cellStyle name="Calculation 2 6 3 4" xfId="1405"/>
    <cellStyle name="Calculation 2 6 4" xfId="1406"/>
    <cellStyle name="Calculation 2 6 4 2" xfId="1407"/>
    <cellStyle name="Calculation 2 6 4 2 2" xfId="1408"/>
    <cellStyle name="Calculation 2 6 4 2 2 2" xfId="1409"/>
    <cellStyle name="Calculation 2 6 4 2 3" xfId="1410"/>
    <cellStyle name="Calculation 2 6 4 3" xfId="1411"/>
    <cellStyle name="Calculation 2 6 4 3 2" xfId="1412"/>
    <cellStyle name="Calculation 2 6 4 4" xfId="1413"/>
    <cellStyle name="Calculation 2 6 5" xfId="1414"/>
    <cellStyle name="Calculation 2 6 5 2" xfId="1415"/>
    <cellStyle name="Calculation 2 6 5 2 2" xfId="1416"/>
    <cellStyle name="Calculation 2 6 5 2 2 2" xfId="1417"/>
    <cellStyle name="Calculation 2 6 5 2 3" xfId="1418"/>
    <cellStyle name="Calculation 2 6 5 3" xfId="1419"/>
    <cellStyle name="Calculation 2 6 5 3 2" xfId="1420"/>
    <cellStyle name="Calculation 2 6 5 3 2 2" xfId="1421"/>
    <cellStyle name="Calculation 2 6 5 3 3" xfId="1422"/>
    <cellStyle name="Calculation 2 6 5 4" xfId="1423"/>
    <cellStyle name="Calculation 2 6 5 4 2" xfId="1424"/>
    <cellStyle name="Calculation 2 6 5 5" xfId="1425"/>
    <cellStyle name="Calculation 2 6 6" xfId="1426"/>
    <cellStyle name="Calculation 2 6 6 2" xfId="1427"/>
    <cellStyle name="Calculation 2 6 6 2 2" xfId="1428"/>
    <cellStyle name="Calculation 2 6 6 3" xfId="1429"/>
    <cellStyle name="Calculation 2 6 7" xfId="1430"/>
    <cellStyle name="Calculation 2 7" xfId="1431"/>
    <cellStyle name="Calculation 2 8" xfId="1432"/>
    <cellStyle name="Calculation 2 8 2" xfId="1433"/>
    <cellStyle name="Calculation 2 8 2 2" xfId="1434"/>
    <cellStyle name="Calculation 2 8 3" xfId="1435"/>
    <cellStyle name="Calculation 2 9" xfId="1436"/>
    <cellStyle name="Calculation 2_FundsFlow" xfId="1437"/>
    <cellStyle name="Calculation 3" xfId="1438"/>
    <cellStyle name="Calculation 3 10" xfId="1439"/>
    <cellStyle name="Calculation 3 11" xfId="1440"/>
    <cellStyle name="Calculation 3 11 2" xfId="1441"/>
    <cellStyle name="Calculation 3 11 2 2" xfId="1442"/>
    <cellStyle name="Calculation 3 11 3" xfId="1443"/>
    <cellStyle name="Calculation 3 2" xfId="1444"/>
    <cellStyle name="Calculation 3 2 2" xfId="1445"/>
    <cellStyle name="Calculation 3 2 2 2" xfId="1446"/>
    <cellStyle name="Calculation 3 2 2 2 2" xfId="1447"/>
    <cellStyle name="Calculation 3 2 2 2 2 2" xfId="1448"/>
    <cellStyle name="Calculation 3 2 2 2 2 2 2" xfId="1449"/>
    <cellStyle name="Calculation 3 2 2 2 2 3" xfId="1450"/>
    <cellStyle name="Calculation 3 2 2 2 3" xfId="1451"/>
    <cellStyle name="Calculation 3 2 2 2 3 2" xfId="1452"/>
    <cellStyle name="Calculation 3 2 2 2 4" xfId="1453"/>
    <cellStyle name="Calculation 3 2 2 3" xfId="1454"/>
    <cellStyle name="Calculation 3 2 2 3 2" xfId="1455"/>
    <cellStyle name="Calculation 3 2 2 3 2 2" xfId="1456"/>
    <cellStyle name="Calculation 3 2 2 3 2 2 2" xfId="1457"/>
    <cellStyle name="Calculation 3 2 2 3 2 3" xfId="1458"/>
    <cellStyle name="Calculation 3 2 2 3 3" xfId="1459"/>
    <cellStyle name="Calculation 3 2 2 3 3 2" xfId="1460"/>
    <cellStyle name="Calculation 3 2 2 3 4" xfId="1461"/>
    <cellStyle name="Calculation 3 2 2 4" xfId="1462"/>
    <cellStyle name="Calculation 3 2 2 4 2" xfId="1463"/>
    <cellStyle name="Calculation 3 2 2 4 2 2" xfId="1464"/>
    <cellStyle name="Calculation 3 2 2 4 2 2 2" xfId="1465"/>
    <cellStyle name="Calculation 3 2 2 4 2 3" xfId="1466"/>
    <cellStyle name="Calculation 3 2 2 4 3" xfId="1467"/>
    <cellStyle name="Calculation 3 2 2 4 3 2" xfId="1468"/>
    <cellStyle name="Calculation 3 2 2 4 3 2 2" xfId="1469"/>
    <cellStyle name="Calculation 3 2 2 4 3 3" xfId="1470"/>
    <cellStyle name="Calculation 3 2 2 4 4" xfId="1471"/>
    <cellStyle name="Calculation 3 2 2 4 4 2" xfId="1472"/>
    <cellStyle name="Calculation 3 2 2 4 5" xfId="1473"/>
    <cellStyle name="Calculation 3 2 2 5" xfId="1474"/>
    <cellStyle name="Calculation 3 2 2 5 2" xfId="1475"/>
    <cellStyle name="Calculation 3 2 2 5 2 2" xfId="1476"/>
    <cellStyle name="Calculation 3 2 2 5 3" xfId="1477"/>
    <cellStyle name="Calculation 3 2 2 6" xfId="1478"/>
    <cellStyle name="Calculation 3 2 3" xfId="1479"/>
    <cellStyle name="Calculation 3 2 3 2" xfId="1480"/>
    <cellStyle name="Calculation 3 2 3 2 2" xfId="1481"/>
    <cellStyle name="Calculation 3 2 3 2 2 2" xfId="1482"/>
    <cellStyle name="Calculation 3 2 3 2 3" xfId="1483"/>
    <cellStyle name="Calculation 3 2 3 3" xfId="1484"/>
    <cellStyle name="Calculation 3 2 3 3 2" xfId="1485"/>
    <cellStyle name="Calculation 3 2 3 4" xfId="1486"/>
    <cellStyle name="Calculation 3 2 4" xfId="1487"/>
    <cellStyle name="Calculation 3 2 4 2" xfId="1488"/>
    <cellStyle name="Calculation 3 2 4 2 2" xfId="1489"/>
    <cellStyle name="Calculation 3 2 4 2 2 2" xfId="1490"/>
    <cellStyle name="Calculation 3 2 4 2 3" xfId="1491"/>
    <cellStyle name="Calculation 3 2 4 3" xfId="1492"/>
    <cellStyle name="Calculation 3 2 4 3 2" xfId="1493"/>
    <cellStyle name="Calculation 3 2 4 4" xfId="1494"/>
    <cellStyle name="Calculation 3 2 5" xfId="1495"/>
    <cellStyle name="Calculation 3 2 5 2" xfId="1496"/>
    <cellStyle name="Calculation 3 2 5 2 2" xfId="1497"/>
    <cellStyle name="Calculation 3 2 5 2 2 2" xfId="1498"/>
    <cellStyle name="Calculation 3 2 5 2 3" xfId="1499"/>
    <cellStyle name="Calculation 3 2 5 3" xfId="1500"/>
    <cellStyle name="Calculation 3 2 5 3 2" xfId="1501"/>
    <cellStyle name="Calculation 3 2 5 3 2 2" xfId="1502"/>
    <cellStyle name="Calculation 3 2 5 3 3" xfId="1503"/>
    <cellStyle name="Calculation 3 2 5 4" xfId="1504"/>
    <cellStyle name="Calculation 3 2 5 4 2" xfId="1505"/>
    <cellStyle name="Calculation 3 2 5 5" xfId="1506"/>
    <cellStyle name="Calculation 3 2 6" xfId="1507"/>
    <cellStyle name="Calculation 3 2 6 2" xfId="1508"/>
    <cellStyle name="Calculation 3 2 6 2 2" xfId="1509"/>
    <cellStyle name="Calculation 3 2 6 3" xfId="1510"/>
    <cellStyle name="Calculation 3 2 7" xfId="1511"/>
    <cellStyle name="Calculation 3 3" xfId="1512"/>
    <cellStyle name="Calculation 3 3 2" xfId="1513"/>
    <cellStyle name="Calculation 3 3 2 2" xfId="1514"/>
    <cellStyle name="Calculation 3 3 2 2 2" xfId="1515"/>
    <cellStyle name="Calculation 3 3 2 2 2 2" xfId="1516"/>
    <cellStyle name="Calculation 3 3 2 2 2 2 2" xfId="1517"/>
    <cellStyle name="Calculation 3 3 2 2 2 3" xfId="1518"/>
    <cellStyle name="Calculation 3 3 2 2 3" xfId="1519"/>
    <cellStyle name="Calculation 3 3 2 2 3 2" xfId="1520"/>
    <cellStyle name="Calculation 3 3 2 2 4" xfId="1521"/>
    <cellStyle name="Calculation 3 3 2 3" xfId="1522"/>
    <cellStyle name="Calculation 3 3 2 3 2" xfId="1523"/>
    <cellStyle name="Calculation 3 3 2 3 2 2" xfId="1524"/>
    <cellStyle name="Calculation 3 3 2 3 2 2 2" xfId="1525"/>
    <cellStyle name="Calculation 3 3 2 3 2 3" xfId="1526"/>
    <cellStyle name="Calculation 3 3 2 3 3" xfId="1527"/>
    <cellStyle name="Calculation 3 3 2 3 3 2" xfId="1528"/>
    <cellStyle name="Calculation 3 3 2 3 4" xfId="1529"/>
    <cellStyle name="Calculation 3 3 2 4" xfId="1530"/>
    <cellStyle name="Calculation 3 3 2 4 2" xfId="1531"/>
    <cellStyle name="Calculation 3 3 2 4 2 2" xfId="1532"/>
    <cellStyle name="Calculation 3 3 2 4 2 2 2" xfId="1533"/>
    <cellStyle name="Calculation 3 3 2 4 2 3" xfId="1534"/>
    <cellStyle name="Calculation 3 3 2 4 3" xfId="1535"/>
    <cellStyle name="Calculation 3 3 2 4 3 2" xfId="1536"/>
    <cellStyle name="Calculation 3 3 2 4 3 2 2" xfId="1537"/>
    <cellStyle name="Calculation 3 3 2 4 3 3" xfId="1538"/>
    <cellStyle name="Calculation 3 3 2 4 4" xfId="1539"/>
    <cellStyle name="Calculation 3 3 2 4 4 2" xfId="1540"/>
    <cellStyle name="Calculation 3 3 2 4 5" xfId="1541"/>
    <cellStyle name="Calculation 3 3 2 5" xfId="1542"/>
    <cellStyle name="Calculation 3 3 2 5 2" xfId="1543"/>
    <cellStyle name="Calculation 3 3 2 5 2 2" xfId="1544"/>
    <cellStyle name="Calculation 3 3 2 5 3" xfId="1545"/>
    <cellStyle name="Calculation 3 3 2 6" xfId="1546"/>
    <cellStyle name="Calculation 3 3 3" xfId="1547"/>
    <cellStyle name="Calculation 3 3 3 2" xfId="1548"/>
    <cellStyle name="Calculation 3 3 3 2 2" xfId="1549"/>
    <cellStyle name="Calculation 3 3 3 2 2 2" xfId="1550"/>
    <cellStyle name="Calculation 3 3 3 2 3" xfId="1551"/>
    <cellStyle name="Calculation 3 3 3 3" xfId="1552"/>
    <cellStyle name="Calculation 3 3 3 3 2" xfId="1553"/>
    <cellStyle name="Calculation 3 3 3 4" xfId="1554"/>
    <cellStyle name="Calculation 3 3 4" xfId="1555"/>
    <cellStyle name="Calculation 3 3 4 2" xfId="1556"/>
    <cellStyle name="Calculation 3 3 4 2 2" xfId="1557"/>
    <cellStyle name="Calculation 3 3 4 2 2 2" xfId="1558"/>
    <cellStyle name="Calculation 3 3 4 2 3" xfId="1559"/>
    <cellStyle name="Calculation 3 3 4 3" xfId="1560"/>
    <cellStyle name="Calculation 3 3 4 3 2" xfId="1561"/>
    <cellStyle name="Calculation 3 3 4 4" xfId="1562"/>
    <cellStyle name="Calculation 3 3 5" xfId="1563"/>
    <cellStyle name="Calculation 3 3 5 2" xfId="1564"/>
    <cellStyle name="Calculation 3 3 5 2 2" xfId="1565"/>
    <cellStyle name="Calculation 3 3 5 2 2 2" xfId="1566"/>
    <cellStyle name="Calculation 3 3 5 2 3" xfId="1567"/>
    <cellStyle name="Calculation 3 3 5 3" xfId="1568"/>
    <cellStyle name="Calculation 3 3 5 3 2" xfId="1569"/>
    <cellStyle name="Calculation 3 3 5 3 2 2" xfId="1570"/>
    <cellStyle name="Calculation 3 3 5 3 3" xfId="1571"/>
    <cellStyle name="Calculation 3 3 5 4" xfId="1572"/>
    <cellStyle name="Calculation 3 3 5 4 2" xfId="1573"/>
    <cellStyle name="Calculation 3 3 5 5" xfId="1574"/>
    <cellStyle name="Calculation 3 3 6" xfId="1575"/>
    <cellStyle name="Calculation 3 3 6 2" xfId="1576"/>
    <cellStyle name="Calculation 3 3 6 2 2" xfId="1577"/>
    <cellStyle name="Calculation 3 3 6 3" xfId="1578"/>
    <cellStyle name="Calculation 3 3 7" xfId="1579"/>
    <cellStyle name="Calculation 3 4" xfId="1580"/>
    <cellStyle name="Calculation 3 4 2" xfId="1581"/>
    <cellStyle name="Calculation 3 4 2 2" xfId="1582"/>
    <cellStyle name="Calculation 3 4 2 2 2" xfId="1583"/>
    <cellStyle name="Calculation 3 4 2 2 2 2" xfId="1584"/>
    <cellStyle name="Calculation 3 4 2 2 3" xfId="1585"/>
    <cellStyle name="Calculation 3 4 2 3" xfId="1586"/>
    <cellStyle name="Calculation 3 4 2 3 2" xfId="1587"/>
    <cellStyle name="Calculation 3 4 2 4" xfId="1588"/>
    <cellStyle name="Calculation 3 4 3" xfId="1589"/>
    <cellStyle name="Calculation 3 4 3 2" xfId="1590"/>
    <cellStyle name="Calculation 3 4 3 2 2" xfId="1591"/>
    <cellStyle name="Calculation 3 4 3 2 2 2" xfId="1592"/>
    <cellStyle name="Calculation 3 4 3 2 3" xfId="1593"/>
    <cellStyle name="Calculation 3 4 3 3" xfId="1594"/>
    <cellStyle name="Calculation 3 4 3 3 2" xfId="1595"/>
    <cellStyle name="Calculation 3 4 3 4" xfId="1596"/>
    <cellStyle name="Calculation 3 4 4" xfId="1597"/>
    <cellStyle name="Calculation 3 4 4 2" xfId="1598"/>
    <cellStyle name="Calculation 3 4 4 2 2" xfId="1599"/>
    <cellStyle name="Calculation 3 4 4 2 2 2" xfId="1600"/>
    <cellStyle name="Calculation 3 4 4 2 3" xfId="1601"/>
    <cellStyle name="Calculation 3 4 4 3" xfId="1602"/>
    <cellStyle name="Calculation 3 4 4 3 2" xfId="1603"/>
    <cellStyle name="Calculation 3 4 4 3 2 2" xfId="1604"/>
    <cellStyle name="Calculation 3 4 4 3 3" xfId="1605"/>
    <cellStyle name="Calculation 3 4 4 4" xfId="1606"/>
    <cellStyle name="Calculation 3 4 4 4 2" xfId="1607"/>
    <cellStyle name="Calculation 3 4 4 5" xfId="1608"/>
    <cellStyle name="Calculation 3 4 5" xfId="1609"/>
    <cellStyle name="Calculation 3 4 5 2" xfId="1610"/>
    <cellStyle name="Calculation 3 4 5 2 2" xfId="1611"/>
    <cellStyle name="Calculation 3 4 5 3" xfId="1612"/>
    <cellStyle name="Calculation 3 4 6" xfId="1613"/>
    <cellStyle name="Calculation 3 5" xfId="1614"/>
    <cellStyle name="Calculation 3 5 2" xfId="1615"/>
    <cellStyle name="Calculation 3 5 2 2" xfId="1616"/>
    <cellStyle name="Calculation 3 5 2 2 2" xfId="1617"/>
    <cellStyle name="Calculation 3 5 2 2 2 2" xfId="1618"/>
    <cellStyle name="Calculation 3 5 2 2 2 2 2" xfId="1619"/>
    <cellStyle name="Calculation 3 5 2 2 2 3" xfId="1620"/>
    <cellStyle name="Calculation 3 5 2 2 3" xfId="1621"/>
    <cellStyle name="Calculation 3 5 2 2 3 2" xfId="1622"/>
    <cellStyle name="Calculation 3 5 2 2 4" xfId="1623"/>
    <cellStyle name="Calculation 3 5 2 3" xfId="1624"/>
    <cellStyle name="Calculation 3 5 2 3 2" xfId="1625"/>
    <cellStyle name="Calculation 3 5 2 3 2 2" xfId="1626"/>
    <cellStyle name="Calculation 3 5 2 3 2 2 2" xfId="1627"/>
    <cellStyle name="Calculation 3 5 2 3 2 3" xfId="1628"/>
    <cellStyle name="Calculation 3 5 2 3 3" xfId="1629"/>
    <cellStyle name="Calculation 3 5 2 3 3 2" xfId="1630"/>
    <cellStyle name="Calculation 3 5 2 3 4" xfId="1631"/>
    <cellStyle name="Calculation 3 5 2 4" xfId="1632"/>
    <cellStyle name="Calculation 3 5 2 4 2" xfId="1633"/>
    <cellStyle name="Calculation 3 5 2 4 2 2" xfId="1634"/>
    <cellStyle name="Calculation 3 5 2 4 2 2 2" xfId="1635"/>
    <cellStyle name="Calculation 3 5 2 4 2 3" xfId="1636"/>
    <cellStyle name="Calculation 3 5 2 4 3" xfId="1637"/>
    <cellStyle name="Calculation 3 5 2 4 3 2" xfId="1638"/>
    <cellStyle name="Calculation 3 5 2 4 3 2 2" xfId="1639"/>
    <cellStyle name="Calculation 3 5 2 4 3 3" xfId="1640"/>
    <cellStyle name="Calculation 3 5 2 4 4" xfId="1641"/>
    <cellStyle name="Calculation 3 5 2 4 4 2" xfId="1642"/>
    <cellStyle name="Calculation 3 5 2 4 5" xfId="1643"/>
    <cellStyle name="Calculation 3 5 2 5" xfId="1644"/>
    <cellStyle name="Calculation 3 5 2 5 2" xfId="1645"/>
    <cellStyle name="Calculation 3 5 2 5 2 2" xfId="1646"/>
    <cellStyle name="Calculation 3 5 2 5 3" xfId="1647"/>
    <cellStyle name="Calculation 3 5 2 6" xfId="1648"/>
    <cellStyle name="Calculation 3 5 3" xfId="1649"/>
    <cellStyle name="Calculation 3 5 3 2" xfId="1650"/>
    <cellStyle name="Calculation 3 5 3 2 2" xfId="1651"/>
    <cellStyle name="Calculation 3 5 3 2 2 2" xfId="1652"/>
    <cellStyle name="Calculation 3 5 3 2 3" xfId="1653"/>
    <cellStyle name="Calculation 3 5 3 3" xfId="1654"/>
    <cellStyle name="Calculation 3 5 3 3 2" xfId="1655"/>
    <cellStyle name="Calculation 3 5 3 4" xfId="1656"/>
    <cellStyle name="Calculation 3 5 4" xfId="1657"/>
    <cellStyle name="Calculation 3 5 4 2" xfId="1658"/>
    <cellStyle name="Calculation 3 5 4 2 2" xfId="1659"/>
    <cellStyle name="Calculation 3 5 4 2 2 2" xfId="1660"/>
    <cellStyle name="Calculation 3 5 4 2 3" xfId="1661"/>
    <cellStyle name="Calculation 3 5 4 3" xfId="1662"/>
    <cellStyle name="Calculation 3 5 4 3 2" xfId="1663"/>
    <cellStyle name="Calculation 3 5 4 4" xfId="1664"/>
    <cellStyle name="Calculation 3 5 5" xfId="1665"/>
    <cellStyle name="Calculation 3 5 5 2" xfId="1666"/>
    <cellStyle name="Calculation 3 5 5 2 2" xfId="1667"/>
    <cellStyle name="Calculation 3 5 5 2 2 2" xfId="1668"/>
    <cellStyle name="Calculation 3 5 5 2 3" xfId="1669"/>
    <cellStyle name="Calculation 3 5 5 3" xfId="1670"/>
    <cellStyle name="Calculation 3 5 5 3 2" xfId="1671"/>
    <cellStyle name="Calculation 3 5 5 3 2 2" xfId="1672"/>
    <cellStyle name="Calculation 3 5 5 3 3" xfId="1673"/>
    <cellStyle name="Calculation 3 5 5 4" xfId="1674"/>
    <cellStyle name="Calculation 3 5 5 4 2" xfId="1675"/>
    <cellStyle name="Calculation 3 5 5 5" xfId="1676"/>
    <cellStyle name="Calculation 3 5 6" xfId="1677"/>
    <cellStyle name="Calculation 3 5 6 2" xfId="1678"/>
    <cellStyle name="Calculation 3 5 6 2 2" xfId="1679"/>
    <cellStyle name="Calculation 3 5 6 3" xfId="1680"/>
    <cellStyle name="Calculation 3 5 7" xfId="1681"/>
    <cellStyle name="Calculation 3 6" xfId="1682"/>
    <cellStyle name="Calculation 3 6 2" xfId="1683"/>
    <cellStyle name="Calculation 3 6 2 2" xfId="1684"/>
    <cellStyle name="Calculation 3 6 2 2 2" xfId="1685"/>
    <cellStyle name="Calculation 3 6 2 3" xfId="1686"/>
    <cellStyle name="Calculation 3 6 3" xfId="1687"/>
    <cellStyle name="Calculation 3 6 3 2" xfId="1688"/>
    <cellStyle name="Calculation 3 6 3 2 2" xfId="1689"/>
    <cellStyle name="Calculation 3 6 3 3" xfId="1690"/>
    <cellStyle name="Calculation 3 6 4" xfId="1691"/>
    <cellStyle name="Calculation 3 6 4 2" xfId="1692"/>
    <cellStyle name="Calculation 3 6 5" xfId="1693"/>
    <cellStyle name="Calculation 3 6 5 2" xfId="1694"/>
    <cellStyle name="Calculation 3 6 6" xfId="1695"/>
    <cellStyle name="Calculation 3 7" xfId="1696"/>
    <cellStyle name="Calculation 3 7 2" xfId="1697"/>
    <cellStyle name="Calculation 3 7 2 2" xfId="1698"/>
    <cellStyle name="Calculation 3 7 2 2 2" xfId="1699"/>
    <cellStyle name="Calculation 3 7 2 3" xfId="1700"/>
    <cellStyle name="Calculation 3 7 3" xfId="1701"/>
    <cellStyle name="Calculation 3 7 3 2" xfId="1702"/>
    <cellStyle name="Calculation 3 7 4" xfId="1703"/>
    <cellStyle name="Calculation 3 8" xfId="1704"/>
    <cellStyle name="Calculation 3 8 2" xfId="1705"/>
    <cellStyle name="Calculation 3 8 2 2" xfId="1706"/>
    <cellStyle name="Calculation 3 8 2 2 2" xfId="1707"/>
    <cellStyle name="Calculation 3 8 2 3" xfId="1708"/>
    <cellStyle name="Calculation 3 8 3" xfId="1709"/>
    <cellStyle name="Calculation 3 8 3 2" xfId="1710"/>
    <cellStyle name="Calculation 3 8 4" xfId="1711"/>
    <cellStyle name="Calculation 3 9" xfId="1712"/>
    <cellStyle name="Calculation 3 9 2" xfId="1713"/>
    <cellStyle name="Calculation 3 9 2 2" xfId="1714"/>
    <cellStyle name="Calculation 3 9 2 2 2" xfId="1715"/>
    <cellStyle name="Calculation 3 9 2 3" xfId="1716"/>
    <cellStyle name="Calculation 3 9 3" xfId="1717"/>
    <cellStyle name="Calculation 3 9 3 2" xfId="1718"/>
    <cellStyle name="Calculation 3 9 3 2 2" xfId="1719"/>
    <cellStyle name="Calculation 3 9 3 3" xfId="1720"/>
    <cellStyle name="Calculation 3 9 4" xfId="1721"/>
    <cellStyle name="Calculation 3 9 4 2" xfId="1722"/>
    <cellStyle name="Calculation 3 9 5" xfId="1723"/>
    <cellStyle name="Calculation 3_FundsFlow" xfId="1724"/>
    <cellStyle name="Calculation 4" xfId="1725"/>
    <cellStyle name="Calculation 4 10" xfId="1726"/>
    <cellStyle name="Calculation 4 2" xfId="1727"/>
    <cellStyle name="Calculation 4 2 2" xfId="1728"/>
    <cellStyle name="Calculation 4 2 2 2" xfId="1729"/>
    <cellStyle name="Calculation 4 2 2 2 2" xfId="1730"/>
    <cellStyle name="Calculation 4 2 2 2 2 2" xfId="1731"/>
    <cellStyle name="Calculation 4 2 2 2 2 2 2" xfId="1732"/>
    <cellStyle name="Calculation 4 2 2 2 2 3" xfId="1733"/>
    <cellStyle name="Calculation 4 2 2 2 3" xfId="1734"/>
    <cellStyle name="Calculation 4 2 2 2 3 2" xfId="1735"/>
    <cellStyle name="Calculation 4 2 2 2 4" xfId="1736"/>
    <cellStyle name="Calculation 4 2 2 3" xfId="1737"/>
    <cellStyle name="Calculation 4 2 2 3 2" xfId="1738"/>
    <cellStyle name="Calculation 4 2 2 3 2 2" xfId="1739"/>
    <cellStyle name="Calculation 4 2 2 3 2 2 2" xfId="1740"/>
    <cellStyle name="Calculation 4 2 2 3 2 3" xfId="1741"/>
    <cellStyle name="Calculation 4 2 2 3 3" xfId="1742"/>
    <cellStyle name="Calculation 4 2 2 3 3 2" xfId="1743"/>
    <cellStyle name="Calculation 4 2 2 3 4" xfId="1744"/>
    <cellStyle name="Calculation 4 2 2 4" xfId="1745"/>
    <cellStyle name="Calculation 4 2 2 4 2" xfId="1746"/>
    <cellStyle name="Calculation 4 2 2 4 2 2" xfId="1747"/>
    <cellStyle name="Calculation 4 2 2 4 2 2 2" xfId="1748"/>
    <cellStyle name="Calculation 4 2 2 4 2 3" xfId="1749"/>
    <cellStyle name="Calculation 4 2 2 4 3" xfId="1750"/>
    <cellStyle name="Calculation 4 2 2 4 3 2" xfId="1751"/>
    <cellStyle name="Calculation 4 2 2 4 3 2 2" xfId="1752"/>
    <cellStyle name="Calculation 4 2 2 4 3 3" xfId="1753"/>
    <cellStyle name="Calculation 4 2 2 4 4" xfId="1754"/>
    <cellStyle name="Calculation 4 2 2 4 4 2" xfId="1755"/>
    <cellStyle name="Calculation 4 2 2 4 5" xfId="1756"/>
    <cellStyle name="Calculation 4 2 2 5" xfId="1757"/>
    <cellStyle name="Calculation 4 2 2 5 2" xfId="1758"/>
    <cellStyle name="Calculation 4 2 2 5 2 2" xfId="1759"/>
    <cellStyle name="Calculation 4 2 2 5 3" xfId="1760"/>
    <cellStyle name="Calculation 4 2 2 6" xfId="1761"/>
    <cellStyle name="Calculation 4 2 3" xfId="1762"/>
    <cellStyle name="Calculation 4 2 3 2" xfId="1763"/>
    <cellStyle name="Calculation 4 2 3 2 2" xfId="1764"/>
    <cellStyle name="Calculation 4 2 3 2 2 2" xfId="1765"/>
    <cellStyle name="Calculation 4 2 3 2 3" xfId="1766"/>
    <cellStyle name="Calculation 4 2 3 3" xfId="1767"/>
    <cellStyle name="Calculation 4 2 3 3 2" xfId="1768"/>
    <cellStyle name="Calculation 4 2 3 4" xfId="1769"/>
    <cellStyle name="Calculation 4 2 4" xfId="1770"/>
    <cellStyle name="Calculation 4 2 4 2" xfId="1771"/>
    <cellStyle name="Calculation 4 2 4 2 2" xfId="1772"/>
    <cellStyle name="Calculation 4 2 4 2 2 2" xfId="1773"/>
    <cellStyle name="Calculation 4 2 4 2 3" xfId="1774"/>
    <cellStyle name="Calculation 4 2 4 3" xfId="1775"/>
    <cellStyle name="Calculation 4 2 4 3 2" xfId="1776"/>
    <cellStyle name="Calculation 4 2 4 4" xfId="1777"/>
    <cellStyle name="Calculation 4 2 5" xfId="1778"/>
    <cellStyle name="Calculation 4 2 5 2" xfId="1779"/>
    <cellStyle name="Calculation 4 2 5 2 2" xfId="1780"/>
    <cellStyle name="Calculation 4 2 5 2 2 2" xfId="1781"/>
    <cellStyle name="Calculation 4 2 5 2 3" xfId="1782"/>
    <cellStyle name="Calculation 4 2 5 3" xfId="1783"/>
    <cellStyle name="Calculation 4 2 5 3 2" xfId="1784"/>
    <cellStyle name="Calculation 4 2 5 3 2 2" xfId="1785"/>
    <cellStyle name="Calculation 4 2 5 3 3" xfId="1786"/>
    <cellStyle name="Calculation 4 2 5 4" xfId="1787"/>
    <cellStyle name="Calculation 4 2 5 4 2" xfId="1788"/>
    <cellStyle name="Calculation 4 2 5 5" xfId="1789"/>
    <cellStyle name="Calculation 4 2 6" xfId="1790"/>
    <cellStyle name="Calculation 4 2 6 2" xfId="1791"/>
    <cellStyle name="Calculation 4 2 6 2 2" xfId="1792"/>
    <cellStyle name="Calculation 4 2 6 3" xfId="1793"/>
    <cellStyle name="Calculation 4 2 7" xfId="1794"/>
    <cellStyle name="Calculation 4 3" xfId="1795"/>
    <cellStyle name="Calculation 4 3 2" xfId="1796"/>
    <cellStyle name="Calculation 4 3 2 2" xfId="1797"/>
    <cellStyle name="Calculation 4 3 2 2 2" xfId="1798"/>
    <cellStyle name="Calculation 4 3 2 2 2 2" xfId="1799"/>
    <cellStyle name="Calculation 4 3 2 2 2 2 2" xfId="1800"/>
    <cellStyle name="Calculation 4 3 2 2 2 3" xfId="1801"/>
    <cellStyle name="Calculation 4 3 2 2 3" xfId="1802"/>
    <cellStyle name="Calculation 4 3 2 2 3 2" xfId="1803"/>
    <cellStyle name="Calculation 4 3 2 2 4" xfId="1804"/>
    <cellStyle name="Calculation 4 3 2 3" xfId="1805"/>
    <cellStyle name="Calculation 4 3 2 3 2" xfId="1806"/>
    <cellStyle name="Calculation 4 3 2 3 2 2" xfId="1807"/>
    <cellStyle name="Calculation 4 3 2 3 2 2 2" xfId="1808"/>
    <cellStyle name="Calculation 4 3 2 3 2 3" xfId="1809"/>
    <cellStyle name="Calculation 4 3 2 3 3" xfId="1810"/>
    <cellStyle name="Calculation 4 3 2 3 3 2" xfId="1811"/>
    <cellStyle name="Calculation 4 3 2 3 4" xfId="1812"/>
    <cellStyle name="Calculation 4 3 2 4" xfId="1813"/>
    <cellStyle name="Calculation 4 3 2 4 2" xfId="1814"/>
    <cellStyle name="Calculation 4 3 2 4 2 2" xfId="1815"/>
    <cellStyle name="Calculation 4 3 2 4 2 2 2" xfId="1816"/>
    <cellStyle name="Calculation 4 3 2 4 2 3" xfId="1817"/>
    <cellStyle name="Calculation 4 3 2 4 3" xfId="1818"/>
    <cellStyle name="Calculation 4 3 2 4 3 2" xfId="1819"/>
    <cellStyle name="Calculation 4 3 2 4 3 2 2" xfId="1820"/>
    <cellStyle name="Calculation 4 3 2 4 3 3" xfId="1821"/>
    <cellStyle name="Calculation 4 3 2 4 4" xfId="1822"/>
    <cellStyle name="Calculation 4 3 2 4 4 2" xfId="1823"/>
    <cellStyle name="Calculation 4 3 2 4 5" xfId="1824"/>
    <cellStyle name="Calculation 4 3 2 5" xfId="1825"/>
    <cellStyle name="Calculation 4 3 2 5 2" xfId="1826"/>
    <cellStyle name="Calculation 4 3 2 5 2 2" xfId="1827"/>
    <cellStyle name="Calculation 4 3 2 5 3" xfId="1828"/>
    <cellStyle name="Calculation 4 3 2 6" xfId="1829"/>
    <cellStyle name="Calculation 4 3 3" xfId="1830"/>
    <cellStyle name="Calculation 4 3 3 2" xfId="1831"/>
    <cellStyle name="Calculation 4 3 3 2 2" xfId="1832"/>
    <cellStyle name="Calculation 4 3 3 2 2 2" xfId="1833"/>
    <cellStyle name="Calculation 4 3 3 2 3" xfId="1834"/>
    <cellStyle name="Calculation 4 3 3 3" xfId="1835"/>
    <cellStyle name="Calculation 4 3 3 3 2" xfId="1836"/>
    <cellStyle name="Calculation 4 3 3 4" xfId="1837"/>
    <cellStyle name="Calculation 4 3 4" xfId="1838"/>
    <cellStyle name="Calculation 4 3 4 2" xfId="1839"/>
    <cellStyle name="Calculation 4 3 4 2 2" xfId="1840"/>
    <cellStyle name="Calculation 4 3 4 2 2 2" xfId="1841"/>
    <cellStyle name="Calculation 4 3 4 2 3" xfId="1842"/>
    <cellStyle name="Calculation 4 3 4 3" xfId="1843"/>
    <cellStyle name="Calculation 4 3 4 3 2" xfId="1844"/>
    <cellStyle name="Calculation 4 3 4 4" xfId="1845"/>
    <cellStyle name="Calculation 4 3 5" xfId="1846"/>
    <cellStyle name="Calculation 4 3 5 2" xfId="1847"/>
    <cellStyle name="Calculation 4 3 5 2 2" xfId="1848"/>
    <cellStyle name="Calculation 4 3 5 2 2 2" xfId="1849"/>
    <cellStyle name="Calculation 4 3 5 2 3" xfId="1850"/>
    <cellStyle name="Calculation 4 3 5 3" xfId="1851"/>
    <cellStyle name="Calculation 4 3 5 3 2" xfId="1852"/>
    <cellStyle name="Calculation 4 3 5 3 2 2" xfId="1853"/>
    <cellStyle name="Calculation 4 3 5 3 3" xfId="1854"/>
    <cellStyle name="Calculation 4 3 5 4" xfId="1855"/>
    <cellStyle name="Calculation 4 3 5 4 2" xfId="1856"/>
    <cellStyle name="Calculation 4 3 5 5" xfId="1857"/>
    <cellStyle name="Calculation 4 3 6" xfId="1858"/>
    <cellStyle name="Calculation 4 3 6 2" xfId="1859"/>
    <cellStyle name="Calculation 4 3 6 2 2" xfId="1860"/>
    <cellStyle name="Calculation 4 3 6 3" xfId="1861"/>
    <cellStyle name="Calculation 4 3 7" xfId="1862"/>
    <cellStyle name="Calculation 4 4" xfId="1863"/>
    <cellStyle name="Calculation 4 4 2" xfId="1864"/>
    <cellStyle name="Calculation 4 4 2 2" xfId="1865"/>
    <cellStyle name="Calculation 4 4 2 2 2" xfId="1866"/>
    <cellStyle name="Calculation 4 4 2 2 2 2" xfId="1867"/>
    <cellStyle name="Calculation 4 4 2 2 3" xfId="1868"/>
    <cellStyle name="Calculation 4 4 2 3" xfId="1869"/>
    <cellStyle name="Calculation 4 4 2 3 2" xfId="1870"/>
    <cellStyle name="Calculation 4 4 2 4" xfId="1871"/>
    <cellStyle name="Calculation 4 4 3" xfId="1872"/>
    <cellStyle name="Calculation 4 4 3 2" xfId="1873"/>
    <cellStyle name="Calculation 4 4 3 2 2" xfId="1874"/>
    <cellStyle name="Calculation 4 4 3 2 2 2" xfId="1875"/>
    <cellStyle name="Calculation 4 4 3 2 3" xfId="1876"/>
    <cellStyle name="Calculation 4 4 3 3" xfId="1877"/>
    <cellStyle name="Calculation 4 4 3 3 2" xfId="1878"/>
    <cellStyle name="Calculation 4 4 3 4" xfId="1879"/>
    <cellStyle name="Calculation 4 4 4" xfId="1880"/>
    <cellStyle name="Calculation 4 4 4 2" xfId="1881"/>
    <cellStyle name="Calculation 4 4 4 2 2" xfId="1882"/>
    <cellStyle name="Calculation 4 4 4 2 2 2" xfId="1883"/>
    <cellStyle name="Calculation 4 4 4 2 3" xfId="1884"/>
    <cellStyle name="Calculation 4 4 4 3" xfId="1885"/>
    <cellStyle name="Calculation 4 4 4 3 2" xfId="1886"/>
    <cellStyle name="Calculation 4 4 4 3 2 2" xfId="1887"/>
    <cellStyle name="Calculation 4 4 4 3 3" xfId="1888"/>
    <cellStyle name="Calculation 4 4 4 4" xfId="1889"/>
    <cellStyle name="Calculation 4 4 4 4 2" xfId="1890"/>
    <cellStyle name="Calculation 4 4 4 5" xfId="1891"/>
    <cellStyle name="Calculation 4 4 5" xfId="1892"/>
    <cellStyle name="Calculation 4 4 5 2" xfId="1893"/>
    <cellStyle name="Calculation 4 4 5 2 2" xfId="1894"/>
    <cellStyle name="Calculation 4 4 5 3" xfId="1895"/>
    <cellStyle name="Calculation 4 4 6" xfId="1896"/>
    <cellStyle name="Calculation 4 5" xfId="1897"/>
    <cellStyle name="Calculation 4 5 2" xfId="1898"/>
    <cellStyle name="Calculation 4 5 2 2" xfId="1899"/>
    <cellStyle name="Calculation 4 5 2 2 2" xfId="1900"/>
    <cellStyle name="Calculation 4 5 2 2 2 2" xfId="1901"/>
    <cellStyle name="Calculation 4 5 2 2 2 2 2" xfId="1902"/>
    <cellStyle name="Calculation 4 5 2 2 2 3" xfId="1903"/>
    <cellStyle name="Calculation 4 5 2 2 3" xfId="1904"/>
    <cellStyle name="Calculation 4 5 2 2 3 2" xfId="1905"/>
    <cellStyle name="Calculation 4 5 2 2 4" xfId="1906"/>
    <cellStyle name="Calculation 4 5 2 3" xfId="1907"/>
    <cellStyle name="Calculation 4 5 2 3 2" xfId="1908"/>
    <cellStyle name="Calculation 4 5 2 3 2 2" xfId="1909"/>
    <cellStyle name="Calculation 4 5 2 3 2 2 2" xfId="1910"/>
    <cellStyle name="Calculation 4 5 2 3 2 3" xfId="1911"/>
    <cellStyle name="Calculation 4 5 2 3 3" xfId="1912"/>
    <cellStyle name="Calculation 4 5 2 3 3 2" xfId="1913"/>
    <cellStyle name="Calculation 4 5 2 3 4" xfId="1914"/>
    <cellStyle name="Calculation 4 5 2 4" xfId="1915"/>
    <cellStyle name="Calculation 4 5 2 4 2" xfId="1916"/>
    <cellStyle name="Calculation 4 5 2 4 2 2" xfId="1917"/>
    <cellStyle name="Calculation 4 5 2 4 2 2 2" xfId="1918"/>
    <cellStyle name="Calculation 4 5 2 4 2 3" xfId="1919"/>
    <cellStyle name="Calculation 4 5 2 4 3" xfId="1920"/>
    <cellStyle name="Calculation 4 5 2 4 3 2" xfId="1921"/>
    <cellStyle name="Calculation 4 5 2 4 3 2 2" xfId="1922"/>
    <cellStyle name="Calculation 4 5 2 4 3 3" xfId="1923"/>
    <cellStyle name="Calculation 4 5 2 4 4" xfId="1924"/>
    <cellStyle name="Calculation 4 5 2 4 4 2" xfId="1925"/>
    <cellStyle name="Calculation 4 5 2 4 5" xfId="1926"/>
    <cellStyle name="Calculation 4 5 2 5" xfId="1927"/>
    <cellStyle name="Calculation 4 5 2 5 2" xfId="1928"/>
    <cellStyle name="Calculation 4 5 2 5 2 2" xfId="1929"/>
    <cellStyle name="Calculation 4 5 2 5 3" xfId="1930"/>
    <cellStyle name="Calculation 4 5 2 6" xfId="1931"/>
    <cellStyle name="Calculation 4 5 3" xfId="1932"/>
    <cellStyle name="Calculation 4 5 3 2" xfId="1933"/>
    <cellStyle name="Calculation 4 5 3 2 2" xfId="1934"/>
    <cellStyle name="Calculation 4 5 3 2 2 2" xfId="1935"/>
    <cellStyle name="Calculation 4 5 3 2 3" xfId="1936"/>
    <cellStyle name="Calculation 4 5 3 3" xfId="1937"/>
    <cellStyle name="Calculation 4 5 3 3 2" xfId="1938"/>
    <cellStyle name="Calculation 4 5 3 4" xfId="1939"/>
    <cellStyle name="Calculation 4 5 4" xfId="1940"/>
    <cellStyle name="Calculation 4 5 4 2" xfId="1941"/>
    <cellStyle name="Calculation 4 5 4 2 2" xfId="1942"/>
    <cellStyle name="Calculation 4 5 4 2 2 2" xfId="1943"/>
    <cellStyle name="Calculation 4 5 4 2 3" xfId="1944"/>
    <cellStyle name="Calculation 4 5 4 3" xfId="1945"/>
    <cellStyle name="Calculation 4 5 4 3 2" xfId="1946"/>
    <cellStyle name="Calculation 4 5 4 4" xfId="1947"/>
    <cellStyle name="Calculation 4 5 5" xfId="1948"/>
    <cellStyle name="Calculation 4 5 5 2" xfId="1949"/>
    <cellStyle name="Calculation 4 5 5 2 2" xfId="1950"/>
    <cellStyle name="Calculation 4 5 5 2 2 2" xfId="1951"/>
    <cellStyle name="Calculation 4 5 5 2 3" xfId="1952"/>
    <cellStyle name="Calculation 4 5 5 3" xfId="1953"/>
    <cellStyle name="Calculation 4 5 5 3 2" xfId="1954"/>
    <cellStyle name="Calculation 4 5 5 3 2 2" xfId="1955"/>
    <cellStyle name="Calculation 4 5 5 3 3" xfId="1956"/>
    <cellStyle name="Calculation 4 5 5 4" xfId="1957"/>
    <cellStyle name="Calculation 4 5 5 4 2" xfId="1958"/>
    <cellStyle name="Calculation 4 5 5 5" xfId="1959"/>
    <cellStyle name="Calculation 4 5 6" xfId="1960"/>
    <cellStyle name="Calculation 4 5 6 2" xfId="1961"/>
    <cellStyle name="Calculation 4 5 6 2 2" xfId="1962"/>
    <cellStyle name="Calculation 4 5 6 3" xfId="1963"/>
    <cellStyle name="Calculation 4 5 7" xfId="1964"/>
    <cellStyle name="Calculation 4 6" xfId="1965"/>
    <cellStyle name="Calculation 4 6 2" xfId="1966"/>
    <cellStyle name="Calculation 4 6 2 2" xfId="1967"/>
    <cellStyle name="Calculation 4 6 2 2 2" xfId="1968"/>
    <cellStyle name="Calculation 4 6 2 3" xfId="1969"/>
    <cellStyle name="Calculation 4 6 3" xfId="1970"/>
    <cellStyle name="Calculation 4 6 3 2" xfId="1971"/>
    <cellStyle name="Calculation 4 6 4" xfId="1972"/>
    <cellStyle name="Calculation 4 7" xfId="1973"/>
    <cellStyle name="Calculation 4 7 2" xfId="1974"/>
    <cellStyle name="Calculation 4 7 2 2" xfId="1975"/>
    <cellStyle name="Calculation 4 7 2 2 2" xfId="1976"/>
    <cellStyle name="Calculation 4 7 2 3" xfId="1977"/>
    <cellStyle name="Calculation 4 7 3" xfId="1978"/>
    <cellStyle name="Calculation 4 7 3 2" xfId="1979"/>
    <cellStyle name="Calculation 4 7 4" xfId="1980"/>
    <cellStyle name="Calculation 4 8" xfId="1981"/>
    <cellStyle name="Calculation 4 8 2" xfId="1982"/>
    <cellStyle name="Calculation 4 8 2 2" xfId="1983"/>
    <cellStyle name="Calculation 4 8 2 2 2" xfId="1984"/>
    <cellStyle name="Calculation 4 8 2 3" xfId="1985"/>
    <cellStyle name="Calculation 4 8 3" xfId="1986"/>
    <cellStyle name="Calculation 4 8 3 2" xfId="1987"/>
    <cellStyle name="Calculation 4 8 3 2 2" xfId="1988"/>
    <cellStyle name="Calculation 4 8 3 3" xfId="1989"/>
    <cellStyle name="Calculation 4 8 4" xfId="1990"/>
    <cellStyle name="Calculation 4 8 4 2" xfId="1991"/>
    <cellStyle name="Calculation 4 8 5" xfId="1992"/>
    <cellStyle name="Calculation 4 9" xfId="1993"/>
    <cellStyle name="Calculation 4 9 2" xfId="1994"/>
    <cellStyle name="Calculation 4 9 2 2" xfId="1995"/>
    <cellStyle name="Calculation 4 9 3" xfId="1996"/>
    <cellStyle name="Calculation 4_FundsFlow" xfId="1997"/>
    <cellStyle name="Calculation 5" xfId="1998"/>
    <cellStyle name="Calculation 5 10" xfId="1999"/>
    <cellStyle name="Calculation 5 2" xfId="2000"/>
    <cellStyle name="Calculation 5 2 2" xfId="2001"/>
    <cellStyle name="Calculation 5 2 2 2" xfId="2002"/>
    <cellStyle name="Calculation 5 2 2 2 2" xfId="2003"/>
    <cellStyle name="Calculation 5 2 2 2 2 2" xfId="2004"/>
    <cellStyle name="Calculation 5 2 2 2 2 2 2" xfId="2005"/>
    <cellStyle name="Calculation 5 2 2 2 2 3" xfId="2006"/>
    <cellStyle name="Calculation 5 2 2 2 3" xfId="2007"/>
    <cellStyle name="Calculation 5 2 2 2 3 2" xfId="2008"/>
    <cellStyle name="Calculation 5 2 2 2 4" xfId="2009"/>
    <cellStyle name="Calculation 5 2 2 3" xfId="2010"/>
    <cellStyle name="Calculation 5 2 2 3 2" xfId="2011"/>
    <cellStyle name="Calculation 5 2 2 3 2 2" xfId="2012"/>
    <cellStyle name="Calculation 5 2 2 3 2 2 2" xfId="2013"/>
    <cellStyle name="Calculation 5 2 2 3 2 3" xfId="2014"/>
    <cellStyle name="Calculation 5 2 2 3 3" xfId="2015"/>
    <cellStyle name="Calculation 5 2 2 3 3 2" xfId="2016"/>
    <cellStyle name="Calculation 5 2 2 3 4" xfId="2017"/>
    <cellStyle name="Calculation 5 2 2 4" xfId="2018"/>
    <cellStyle name="Calculation 5 2 2 4 2" xfId="2019"/>
    <cellStyle name="Calculation 5 2 2 4 2 2" xfId="2020"/>
    <cellStyle name="Calculation 5 2 2 4 2 2 2" xfId="2021"/>
    <cellStyle name="Calculation 5 2 2 4 2 3" xfId="2022"/>
    <cellStyle name="Calculation 5 2 2 4 3" xfId="2023"/>
    <cellStyle name="Calculation 5 2 2 4 3 2" xfId="2024"/>
    <cellStyle name="Calculation 5 2 2 4 3 2 2" xfId="2025"/>
    <cellStyle name="Calculation 5 2 2 4 3 3" xfId="2026"/>
    <cellStyle name="Calculation 5 2 2 4 4" xfId="2027"/>
    <cellStyle name="Calculation 5 2 2 4 4 2" xfId="2028"/>
    <cellStyle name="Calculation 5 2 2 4 5" xfId="2029"/>
    <cellStyle name="Calculation 5 2 2 5" xfId="2030"/>
    <cellStyle name="Calculation 5 2 2 5 2" xfId="2031"/>
    <cellStyle name="Calculation 5 2 2 5 2 2" xfId="2032"/>
    <cellStyle name="Calculation 5 2 2 5 3" xfId="2033"/>
    <cellStyle name="Calculation 5 2 2 6" xfId="2034"/>
    <cellStyle name="Calculation 5 2 3" xfId="2035"/>
    <cellStyle name="Calculation 5 2 3 2" xfId="2036"/>
    <cellStyle name="Calculation 5 2 3 2 2" xfId="2037"/>
    <cellStyle name="Calculation 5 2 3 2 2 2" xfId="2038"/>
    <cellStyle name="Calculation 5 2 3 2 3" xfId="2039"/>
    <cellStyle name="Calculation 5 2 3 3" xfId="2040"/>
    <cellStyle name="Calculation 5 2 3 3 2" xfId="2041"/>
    <cellStyle name="Calculation 5 2 3 4" xfId="2042"/>
    <cellStyle name="Calculation 5 2 4" xfId="2043"/>
    <cellStyle name="Calculation 5 2 4 2" xfId="2044"/>
    <cellStyle name="Calculation 5 2 4 2 2" xfId="2045"/>
    <cellStyle name="Calculation 5 2 4 2 2 2" xfId="2046"/>
    <cellStyle name="Calculation 5 2 4 2 3" xfId="2047"/>
    <cellStyle name="Calculation 5 2 4 3" xfId="2048"/>
    <cellStyle name="Calculation 5 2 4 3 2" xfId="2049"/>
    <cellStyle name="Calculation 5 2 4 4" xfId="2050"/>
    <cellStyle name="Calculation 5 2 5" xfId="2051"/>
    <cellStyle name="Calculation 5 2 5 2" xfId="2052"/>
    <cellStyle name="Calculation 5 2 5 2 2" xfId="2053"/>
    <cellStyle name="Calculation 5 2 5 2 2 2" xfId="2054"/>
    <cellStyle name="Calculation 5 2 5 2 3" xfId="2055"/>
    <cellStyle name="Calculation 5 2 5 3" xfId="2056"/>
    <cellStyle name="Calculation 5 2 5 3 2" xfId="2057"/>
    <cellStyle name="Calculation 5 2 5 3 2 2" xfId="2058"/>
    <cellStyle name="Calculation 5 2 5 3 3" xfId="2059"/>
    <cellStyle name="Calculation 5 2 5 4" xfId="2060"/>
    <cellStyle name="Calculation 5 2 5 4 2" xfId="2061"/>
    <cellStyle name="Calculation 5 2 5 5" xfId="2062"/>
    <cellStyle name="Calculation 5 2 6" xfId="2063"/>
    <cellStyle name="Calculation 5 2 6 2" xfId="2064"/>
    <cellStyle name="Calculation 5 2 6 2 2" xfId="2065"/>
    <cellStyle name="Calculation 5 2 6 3" xfId="2066"/>
    <cellStyle name="Calculation 5 2 7" xfId="2067"/>
    <cellStyle name="Calculation 5 3" xfId="2068"/>
    <cellStyle name="Calculation 5 3 2" xfId="2069"/>
    <cellStyle name="Calculation 5 3 2 2" xfId="2070"/>
    <cellStyle name="Calculation 5 3 2 2 2" xfId="2071"/>
    <cellStyle name="Calculation 5 3 2 2 2 2" xfId="2072"/>
    <cellStyle name="Calculation 5 3 2 2 2 2 2" xfId="2073"/>
    <cellStyle name="Calculation 5 3 2 2 2 3" xfId="2074"/>
    <cellStyle name="Calculation 5 3 2 2 3" xfId="2075"/>
    <cellStyle name="Calculation 5 3 2 2 3 2" xfId="2076"/>
    <cellStyle name="Calculation 5 3 2 2 4" xfId="2077"/>
    <cellStyle name="Calculation 5 3 2 3" xfId="2078"/>
    <cellStyle name="Calculation 5 3 2 3 2" xfId="2079"/>
    <cellStyle name="Calculation 5 3 2 3 2 2" xfId="2080"/>
    <cellStyle name="Calculation 5 3 2 3 2 2 2" xfId="2081"/>
    <cellStyle name="Calculation 5 3 2 3 2 3" xfId="2082"/>
    <cellStyle name="Calculation 5 3 2 3 3" xfId="2083"/>
    <cellStyle name="Calculation 5 3 2 3 3 2" xfId="2084"/>
    <cellStyle name="Calculation 5 3 2 3 4" xfId="2085"/>
    <cellStyle name="Calculation 5 3 2 4" xfId="2086"/>
    <cellStyle name="Calculation 5 3 2 4 2" xfId="2087"/>
    <cellStyle name="Calculation 5 3 2 4 2 2" xfId="2088"/>
    <cellStyle name="Calculation 5 3 2 4 2 2 2" xfId="2089"/>
    <cellStyle name="Calculation 5 3 2 4 2 3" xfId="2090"/>
    <cellStyle name="Calculation 5 3 2 4 3" xfId="2091"/>
    <cellStyle name="Calculation 5 3 2 4 3 2" xfId="2092"/>
    <cellStyle name="Calculation 5 3 2 4 3 2 2" xfId="2093"/>
    <cellStyle name="Calculation 5 3 2 4 3 3" xfId="2094"/>
    <cellStyle name="Calculation 5 3 2 4 4" xfId="2095"/>
    <cellStyle name="Calculation 5 3 2 4 4 2" xfId="2096"/>
    <cellStyle name="Calculation 5 3 2 4 5" xfId="2097"/>
    <cellStyle name="Calculation 5 3 2 5" xfId="2098"/>
    <cellStyle name="Calculation 5 3 2 5 2" xfId="2099"/>
    <cellStyle name="Calculation 5 3 2 5 2 2" xfId="2100"/>
    <cellStyle name="Calculation 5 3 2 5 3" xfId="2101"/>
    <cellStyle name="Calculation 5 3 2 6" xfId="2102"/>
    <cellStyle name="Calculation 5 3 3" xfId="2103"/>
    <cellStyle name="Calculation 5 3 3 2" xfId="2104"/>
    <cellStyle name="Calculation 5 3 3 2 2" xfId="2105"/>
    <cellStyle name="Calculation 5 3 3 2 2 2" xfId="2106"/>
    <cellStyle name="Calculation 5 3 3 2 3" xfId="2107"/>
    <cellStyle name="Calculation 5 3 3 3" xfId="2108"/>
    <cellStyle name="Calculation 5 3 3 3 2" xfId="2109"/>
    <cellStyle name="Calculation 5 3 3 4" xfId="2110"/>
    <cellStyle name="Calculation 5 3 4" xfId="2111"/>
    <cellStyle name="Calculation 5 3 4 2" xfId="2112"/>
    <cellStyle name="Calculation 5 3 4 2 2" xfId="2113"/>
    <cellStyle name="Calculation 5 3 4 2 2 2" xfId="2114"/>
    <cellStyle name="Calculation 5 3 4 2 3" xfId="2115"/>
    <cellStyle name="Calculation 5 3 4 3" xfId="2116"/>
    <cellStyle name="Calculation 5 3 4 3 2" xfId="2117"/>
    <cellStyle name="Calculation 5 3 4 4" xfId="2118"/>
    <cellStyle name="Calculation 5 3 5" xfId="2119"/>
    <cellStyle name="Calculation 5 3 5 2" xfId="2120"/>
    <cellStyle name="Calculation 5 3 5 2 2" xfId="2121"/>
    <cellStyle name="Calculation 5 3 5 2 2 2" xfId="2122"/>
    <cellStyle name="Calculation 5 3 5 2 3" xfId="2123"/>
    <cellStyle name="Calculation 5 3 5 3" xfId="2124"/>
    <cellStyle name="Calculation 5 3 5 3 2" xfId="2125"/>
    <cellStyle name="Calculation 5 3 5 3 2 2" xfId="2126"/>
    <cellStyle name="Calculation 5 3 5 3 3" xfId="2127"/>
    <cellStyle name="Calculation 5 3 5 4" xfId="2128"/>
    <cellStyle name="Calculation 5 3 5 4 2" xfId="2129"/>
    <cellStyle name="Calculation 5 3 5 5" xfId="2130"/>
    <cellStyle name="Calculation 5 3 6" xfId="2131"/>
    <cellStyle name="Calculation 5 3 6 2" xfId="2132"/>
    <cellStyle name="Calculation 5 3 6 2 2" xfId="2133"/>
    <cellStyle name="Calculation 5 3 6 3" xfId="2134"/>
    <cellStyle name="Calculation 5 3 7" xfId="2135"/>
    <cellStyle name="Calculation 5 4" xfId="2136"/>
    <cellStyle name="Calculation 5 4 2" xfId="2137"/>
    <cellStyle name="Calculation 5 4 2 2" xfId="2138"/>
    <cellStyle name="Calculation 5 4 2 2 2" xfId="2139"/>
    <cellStyle name="Calculation 5 4 2 2 2 2" xfId="2140"/>
    <cellStyle name="Calculation 5 4 2 2 3" xfId="2141"/>
    <cellStyle name="Calculation 5 4 2 3" xfId="2142"/>
    <cellStyle name="Calculation 5 4 2 3 2" xfId="2143"/>
    <cellStyle name="Calculation 5 4 2 4" xfId="2144"/>
    <cellStyle name="Calculation 5 4 3" xfId="2145"/>
    <cellStyle name="Calculation 5 4 3 2" xfId="2146"/>
    <cellStyle name="Calculation 5 4 3 2 2" xfId="2147"/>
    <cellStyle name="Calculation 5 4 3 2 2 2" xfId="2148"/>
    <cellStyle name="Calculation 5 4 3 2 3" xfId="2149"/>
    <cellStyle name="Calculation 5 4 3 3" xfId="2150"/>
    <cellStyle name="Calculation 5 4 3 3 2" xfId="2151"/>
    <cellStyle name="Calculation 5 4 3 4" xfId="2152"/>
    <cellStyle name="Calculation 5 4 4" xfId="2153"/>
    <cellStyle name="Calculation 5 4 4 2" xfId="2154"/>
    <cellStyle name="Calculation 5 4 4 2 2" xfId="2155"/>
    <cellStyle name="Calculation 5 4 4 2 2 2" xfId="2156"/>
    <cellStyle name="Calculation 5 4 4 2 3" xfId="2157"/>
    <cellStyle name="Calculation 5 4 4 3" xfId="2158"/>
    <cellStyle name="Calculation 5 4 4 3 2" xfId="2159"/>
    <cellStyle name="Calculation 5 4 4 3 2 2" xfId="2160"/>
    <cellStyle name="Calculation 5 4 4 3 3" xfId="2161"/>
    <cellStyle name="Calculation 5 4 4 4" xfId="2162"/>
    <cellStyle name="Calculation 5 4 4 4 2" xfId="2163"/>
    <cellStyle name="Calculation 5 4 4 5" xfId="2164"/>
    <cellStyle name="Calculation 5 4 5" xfId="2165"/>
    <cellStyle name="Calculation 5 4 5 2" xfId="2166"/>
    <cellStyle name="Calculation 5 4 5 2 2" xfId="2167"/>
    <cellStyle name="Calculation 5 4 5 3" xfId="2168"/>
    <cellStyle name="Calculation 5 4 6" xfId="2169"/>
    <cellStyle name="Calculation 5 5" xfId="2170"/>
    <cellStyle name="Calculation 5 5 2" xfId="2171"/>
    <cellStyle name="Calculation 5 5 2 2" xfId="2172"/>
    <cellStyle name="Calculation 5 5 2 2 2" xfId="2173"/>
    <cellStyle name="Calculation 5 5 2 2 2 2" xfId="2174"/>
    <cellStyle name="Calculation 5 5 2 2 2 2 2" xfId="2175"/>
    <cellStyle name="Calculation 5 5 2 2 2 3" xfId="2176"/>
    <cellStyle name="Calculation 5 5 2 2 3" xfId="2177"/>
    <cellStyle name="Calculation 5 5 2 2 3 2" xfId="2178"/>
    <cellStyle name="Calculation 5 5 2 2 4" xfId="2179"/>
    <cellStyle name="Calculation 5 5 2 3" xfId="2180"/>
    <cellStyle name="Calculation 5 5 2 3 2" xfId="2181"/>
    <cellStyle name="Calculation 5 5 2 3 2 2" xfId="2182"/>
    <cellStyle name="Calculation 5 5 2 3 2 2 2" xfId="2183"/>
    <cellStyle name="Calculation 5 5 2 3 2 3" xfId="2184"/>
    <cellStyle name="Calculation 5 5 2 3 3" xfId="2185"/>
    <cellStyle name="Calculation 5 5 2 3 3 2" xfId="2186"/>
    <cellStyle name="Calculation 5 5 2 3 4" xfId="2187"/>
    <cellStyle name="Calculation 5 5 2 4" xfId="2188"/>
    <cellStyle name="Calculation 5 5 2 4 2" xfId="2189"/>
    <cellStyle name="Calculation 5 5 2 4 2 2" xfId="2190"/>
    <cellStyle name="Calculation 5 5 2 4 2 2 2" xfId="2191"/>
    <cellStyle name="Calculation 5 5 2 4 2 3" xfId="2192"/>
    <cellStyle name="Calculation 5 5 2 4 3" xfId="2193"/>
    <cellStyle name="Calculation 5 5 2 4 3 2" xfId="2194"/>
    <cellStyle name="Calculation 5 5 2 4 3 2 2" xfId="2195"/>
    <cellStyle name="Calculation 5 5 2 4 3 3" xfId="2196"/>
    <cellStyle name="Calculation 5 5 2 4 4" xfId="2197"/>
    <cellStyle name="Calculation 5 5 2 4 4 2" xfId="2198"/>
    <cellStyle name="Calculation 5 5 2 4 5" xfId="2199"/>
    <cellStyle name="Calculation 5 5 2 5" xfId="2200"/>
    <cellStyle name="Calculation 5 5 2 5 2" xfId="2201"/>
    <cellStyle name="Calculation 5 5 2 5 2 2" xfId="2202"/>
    <cellStyle name="Calculation 5 5 2 5 3" xfId="2203"/>
    <cellStyle name="Calculation 5 5 2 6" xfId="2204"/>
    <cellStyle name="Calculation 5 5 3" xfId="2205"/>
    <cellStyle name="Calculation 5 5 3 2" xfId="2206"/>
    <cellStyle name="Calculation 5 5 3 2 2" xfId="2207"/>
    <cellStyle name="Calculation 5 5 3 2 2 2" xfId="2208"/>
    <cellStyle name="Calculation 5 5 3 2 3" xfId="2209"/>
    <cellStyle name="Calculation 5 5 3 3" xfId="2210"/>
    <cellStyle name="Calculation 5 5 3 3 2" xfId="2211"/>
    <cellStyle name="Calculation 5 5 3 4" xfId="2212"/>
    <cellStyle name="Calculation 5 5 4" xfId="2213"/>
    <cellStyle name="Calculation 5 5 4 2" xfId="2214"/>
    <cellStyle name="Calculation 5 5 4 2 2" xfId="2215"/>
    <cellStyle name="Calculation 5 5 4 2 2 2" xfId="2216"/>
    <cellStyle name="Calculation 5 5 4 2 3" xfId="2217"/>
    <cellStyle name="Calculation 5 5 4 3" xfId="2218"/>
    <cellStyle name="Calculation 5 5 4 3 2" xfId="2219"/>
    <cellStyle name="Calculation 5 5 4 4" xfId="2220"/>
    <cellStyle name="Calculation 5 5 5" xfId="2221"/>
    <cellStyle name="Calculation 5 5 5 2" xfId="2222"/>
    <cellStyle name="Calculation 5 5 5 2 2" xfId="2223"/>
    <cellStyle name="Calculation 5 5 5 2 2 2" xfId="2224"/>
    <cellStyle name="Calculation 5 5 5 2 3" xfId="2225"/>
    <cellStyle name="Calculation 5 5 5 3" xfId="2226"/>
    <cellStyle name="Calculation 5 5 5 3 2" xfId="2227"/>
    <cellStyle name="Calculation 5 5 5 3 2 2" xfId="2228"/>
    <cellStyle name="Calculation 5 5 5 3 3" xfId="2229"/>
    <cellStyle name="Calculation 5 5 5 4" xfId="2230"/>
    <cellStyle name="Calculation 5 5 5 4 2" xfId="2231"/>
    <cellStyle name="Calculation 5 5 5 5" xfId="2232"/>
    <cellStyle name="Calculation 5 5 6" xfId="2233"/>
    <cellStyle name="Calculation 5 5 6 2" xfId="2234"/>
    <cellStyle name="Calculation 5 5 6 2 2" xfId="2235"/>
    <cellStyle name="Calculation 5 5 6 3" xfId="2236"/>
    <cellStyle name="Calculation 5 5 7" xfId="2237"/>
    <cellStyle name="Calculation 5 6" xfId="2238"/>
    <cellStyle name="Calculation 5 6 2" xfId="2239"/>
    <cellStyle name="Calculation 5 6 2 2" xfId="2240"/>
    <cellStyle name="Calculation 5 6 2 2 2" xfId="2241"/>
    <cellStyle name="Calculation 5 6 2 3" xfId="2242"/>
    <cellStyle name="Calculation 5 6 3" xfId="2243"/>
    <cellStyle name="Calculation 5 6 3 2" xfId="2244"/>
    <cellStyle name="Calculation 5 6 4" xfId="2245"/>
    <cellStyle name="Calculation 5 7" xfId="2246"/>
    <cellStyle name="Calculation 5 7 2" xfId="2247"/>
    <cellStyle name="Calculation 5 7 2 2" xfId="2248"/>
    <cellStyle name="Calculation 5 7 2 2 2" xfId="2249"/>
    <cellStyle name="Calculation 5 7 2 3" xfId="2250"/>
    <cellStyle name="Calculation 5 7 3" xfId="2251"/>
    <cellStyle name="Calculation 5 7 3 2" xfId="2252"/>
    <cellStyle name="Calculation 5 7 4" xfId="2253"/>
    <cellStyle name="Calculation 5 8" xfId="2254"/>
    <cellStyle name="Calculation 5 8 2" xfId="2255"/>
    <cellStyle name="Calculation 5 8 2 2" xfId="2256"/>
    <cellStyle name="Calculation 5 8 2 2 2" xfId="2257"/>
    <cellStyle name="Calculation 5 8 2 3" xfId="2258"/>
    <cellStyle name="Calculation 5 8 3" xfId="2259"/>
    <cellStyle name="Calculation 5 8 3 2" xfId="2260"/>
    <cellStyle name="Calculation 5 8 3 2 2" xfId="2261"/>
    <cellStyle name="Calculation 5 8 3 3" xfId="2262"/>
    <cellStyle name="Calculation 5 8 4" xfId="2263"/>
    <cellStyle name="Calculation 5 8 4 2" xfId="2264"/>
    <cellStyle name="Calculation 5 8 5" xfId="2265"/>
    <cellStyle name="Calculation 5 9" xfId="2266"/>
    <cellStyle name="Calculation 5 9 2" xfId="2267"/>
    <cellStyle name="Calculation 5 9 2 2" xfId="2268"/>
    <cellStyle name="Calculation 5 9 3" xfId="2269"/>
    <cellStyle name="Calculation 5_FundsFlow" xfId="2270"/>
    <cellStyle name="Calculation 6" xfId="2271"/>
    <cellStyle name="Calculation 7" xfId="2272"/>
    <cellStyle name="Calculation 7 2" xfId="2273"/>
    <cellStyle name="Cálculo 2" xfId="2274"/>
    <cellStyle name="Cálculo 2 10" xfId="2275"/>
    <cellStyle name="Cálculo 2 10 2" xfId="2276"/>
    <cellStyle name="Cálculo 2 10 2 2" xfId="2277"/>
    <cellStyle name="Cálculo 2 10 2 2 2" xfId="2278"/>
    <cellStyle name="Cálculo 2 10 2 3" xfId="2279"/>
    <cellStyle name="Cálculo 2 10 3" xfId="2280"/>
    <cellStyle name="Cálculo 2 10 3 2" xfId="2281"/>
    <cellStyle name="Cálculo 2 10 4" xfId="2282"/>
    <cellStyle name="Cálculo 2 11" xfId="2283"/>
    <cellStyle name="Cálculo 2 11 2" xfId="2284"/>
    <cellStyle name="Cálculo 2 11 2 2" xfId="2285"/>
    <cellStyle name="Cálculo 2 11 2 2 2" xfId="2286"/>
    <cellStyle name="Cálculo 2 11 2 3" xfId="2287"/>
    <cellStyle name="Cálculo 2 11 3" xfId="2288"/>
    <cellStyle name="Cálculo 2 11 3 2" xfId="2289"/>
    <cellStyle name="Cálculo 2 11 4" xfId="2290"/>
    <cellStyle name="Cálculo 2 12" xfId="2291"/>
    <cellStyle name="Cálculo 2 12 2" xfId="2292"/>
    <cellStyle name="Cálculo 2 12 2 2" xfId="2293"/>
    <cellStyle name="Cálculo 2 12 2 2 2" xfId="2294"/>
    <cellStyle name="Cálculo 2 12 2 3" xfId="2295"/>
    <cellStyle name="Cálculo 2 12 3" xfId="2296"/>
    <cellStyle name="Cálculo 2 12 3 2" xfId="2297"/>
    <cellStyle name="Cálculo 2 12 3 2 2" xfId="2298"/>
    <cellStyle name="Cálculo 2 12 3 3" xfId="2299"/>
    <cellStyle name="Cálculo 2 12 4" xfId="2300"/>
    <cellStyle name="Cálculo 2 12 4 2" xfId="2301"/>
    <cellStyle name="Cálculo 2 12 5" xfId="2302"/>
    <cellStyle name="Cálculo 2 13" xfId="2303"/>
    <cellStyle name="Cálculo 2 13 2" xfId="2304"/>
    <cellStyle name="Cálculo 2 13 2 2" xfId="2305"/>
    <cellStyle name="Cálculo 2 13 3" xfId="2306"/>
    <cellStyle name="Cálculo 2 14" xfId="2307"/>
    <cellStyle name="Cálculo 2 2" xfId="2308"/>
    <cellStyle name="Cálculo 2 2 10" xfId="2309"/>
    <cellStyle name="Cálculo 2 2 2" xfId="2310"/>
    <cellStyle name="Cálculo 2 2 2 2" xfId="2311"/>
    <cellStyle name="Cálculo 2 2 2 2 2" xfId="2312"/>
    <cellStyle name="Cálculo 2 2 2 2 2 2" xfId="2313"/>
    <cellStyle name="Cálculo 2 2 2 2 2 2 2" xfId="2314"/>
    <cellStyle name="Cálculo 2 2 2 2 2 2 2 2" xfId="2315"/>
    <cellStyle name="Cálculo 2 2 2 2 2 2 3" xfId="2316"/>
    <cellStyle name="Cálculo 2 2 2 2 2 3" xfId="2317"/>
    <cellStyle name="Cálculo 2 2 2 2 2 3 2" xfId="2318"/>
    <cellStyle name="Cálculo 2 2 2 2 2 4" xfId="2319"/>
    <cellStyle name="Cálculo 2 2 2 2 3" xfId="2320"/>
    <cellStyle name="Cálculo 2 2 2 2 3 2" xfId="2321"/>
    <cellStyle name="Cálculo 2 2 2 2 3 2 2" xfId="2322"/>
    <cellStyle name="Cálculo 2 2 2 2 3 2 2 2" xfId="2323"/>
    <cellStyle name="Cálculo 2 2 2 2 3 2 3" xfId="2324"/>
    <cellStyle name="Cálculo 2 2 2 2 3 3" xfId="2325"/>
    <cellStyle name="Cálculo 2 2 2 2 3 3 2" xfId="2326"/>
    <cellStyle name="Cálculo 2 2 2 2 3 4" xfId="2327"/>
    <cellStyle name="Cálculo 2 2 2 2 4" xfId="2328"/>
    <cellStyle name="Cálculo 2 2 2 2 4 2" xfId="2329"/>
    <cellStyle name="Cálculo 2 2 2 2 4 2 2" xfId="2330"/>
    <cellStyle name="Cálculo 2 2 2 2 4 2 2 2" xfId="2331"/>
    <cellStyle name="Cálculo 2 2 2 2 4 2 3" xfId="2332"/>
    <cellStyle name="Cálculo 2 2 2 2 4 3" xfId="2333"/>
    <cellStyle name="Cálculo 2 2 2 2 4 3 2" xfId="2334"/>
    <cellStyle name="Cálculo 2 2 2 2 4 3 2 2" xfId="2335"/>
    <cellStyle name="Cálculo 2 2 2 2 4 3 3" xfId="2336"/>
    <cellStyle name="Cálculo 2 2 2 2 4 4" xfId="2337"/>
    <cellStyle name="Cálculo 2 2 2 2 4 4 2" xfId="2338"/>
    <cellStyle name="Cálculo 2 2 2 2 4 5" xfId="2339"/>
    <cellStyle name="Cálculo 2 2 2 2 5" xfId="2340"/>
    <cellStyle name="Cálculo 2 2 2 2 5 2" xfId="2341"/>
    <cellStyle name="Cálculo 2 2 2 2 5 2 2" xfId="2342"/>
    <cellStyle name="Cálculo 2 2 2 2 5 3" xfId="2343"/>
    <cellStyle name="Cálculo 2 2 2 2 6" xfId="2344"/>
    <cellStyle name="Cálculo 2 2 2 3" xfId="2345"/>
    <cellStyle name="Cálculo 2 2 2 3 2" xfId="2346"/>
    <cellStyle name="Cálculo 2 2 2 3 2 2" xfId="2347"/>
    <cellStyle name="Cálculo 2 2 2 3 2 2 2" xfId="2348"/>
    <cellStyle name="Cálculo 2 2 2 3 2 3" xfId="2349"/>
    <cellStyle name="Cálculo 2 2 2 3 3" xfId="2350"/>
    <cellStyle name="Cálculo 2 2 2 3 3 2" xfId="2351"/>
    <cellStyle name="Cálculo 2 2 2 3 4" xfId="2352"/>
    <cellStyle name="Cálculo 2 2 2 4" xfId="2353"/>
    <cellStyle name="Cálculo 2 2 2 4 2" xfId="2354"/>
    <cellStyle name="Cálculo 2 2 2 4 2 2" xfId="2355"/>
    <cellStyle name="Cálculo 2 2 2 4 2 2 2" xfId="2356"/>
    <cellStyle name="Cálculo 2 2 2 4 2 3" xfId="2357"/>
    <cellStyle name="Cálculo 2 2 2 4 3" xfId="2358"/>
    <cellStyle name="Cálculo 2 2 2 4 3 2" xfId="2359"/>
    <cellStyle name="Cálculo 2 2 2 4 4" xfId="2360"/>
    <cellStyle name="Cálculo 2 2 2 5" xfId="2361"/>
    <cellStyle name="Cálculo 2 2 2 5 2" xfId="2362"/>
    <cellStyle name="Cálculo 2 2 2 5 2 2" xfId="2363"/>
    <cellStyle name="Cálculo 2 2 2 5 2 2 2" xfId="2364"/>
    <cellStyle name="Cálculo 2 2 2 5 2 3" xfId="2365"/>
    <cellStyle name="Cálculo 2 2 2 5 3" xfId="2366"/>
    <cellStyle name="Cálculo 2 2 2 5 3 2" xfId="2367"/>
    <cellStyle name="Cálculo 2 2 2 5 3 2 2" xfId="2368"/>
    <cellStyle name="Cálculo 2 2 2 5 3 3" xfId="2369"/>
    <cellStyle name="Cálculo 2 2 2 5 4" xfId="2370"/>
    <cellStyle name="Cálculo 2 2 2 5 4 2" xfId="2371"/>
    <cellStyle name="Cálculo 2 2 2 5 5" xfId="2372"/>
    <cellStyle name="Cálculo 2 2 2 6" xfId="2373"/>
    <cellStyle name="Cálculo 2 2 2 6 2" xfId="2374"/>
    <cellStyle name="Cálculo 2 2 2 6 2 2" xfId="2375"/>
    <cellStyle name="Cálculo 2 2 2 6 3" xfId="2376"/>
    <cellStyle name="Cálculo 2 2 2 7" xfId="2377"/>
    <cellStyle name="Cálculo 2 2 3" xfId="2378"/>
    <cellStyle name="Cálculo 2 2 3 2" xfId="2379"/>
    <cellStyle name="Cálculo 2 2 3 2 2" xfId="2380"/>
    <cellStyle name="Cálculo 2 2 3 2 2 2" xfId="2381"/>
    <cellStyle name="Cálculo 2 2 3 2 2 2 2" xfId="2382"/>
    <cellStyle name="Cálculo 2 2 3 2 2 2 2 2" xfId="2383"/>
    <cellStyle name="Cálculo 2 2 3 2 2 2 3" xfId="2384"/>
    <cellStyle name="Cálculo 2 2 3 2 2 3" xfId="2385"/>
    <cellStyle name="Cálculo 2 2 3 2 2 3 2" xfId="2386"/>
    <cellStyle name="Cálculo 2 2 3 2 2 4" xfId="2387"/>
    <cellStyle name="Cálculo 2 2 3 2 3" xfId="2388"/>
    <cellStyle name="Cálculo 2 2 3 2 3 2" xfId="2389"/>
    <cellStyle name="Cálculo 2 2 3 2 3 2 2" xfId="2390"/>
    <cellStyle name="Cálculo 2 2 3 2 3 2 2 2" xfId="2391"/>
    <cellStyle name="Cálculo 2 2 3 2 3 2 3" xfId="2392"/>
    <cellStyle name="Cálculo 2 2 3 2 3 3" xfId="2393"/>
    <cellStyle name="Cálculo 2 2 3 2 3 3 2" xfId="2394"/>
    <cellStyle name="Cálculo 2 2 3 2 3 4" xfId="2395"/>
    <cellStyle name="Cálculo 2 2 3 2 4" xfId="2396"/>
    <cellStyle name="Cálculo 2 2 3 2 4 2" xfId="2397"/>
    <cellStyle name="Cálculo 2 2 3 2 4 2 2" xfId="2398"/>
    <cellStyle name="Cálculo 2 2 3 2 4 2 2 2" xfId="2399"/>
    <cellStyle name="Cálculo 2 2 3 2 4 2 3" xfId="2400"/>
    <cellStyle name="Cálculo 2 2 3 2 4 3" xfId="2401"/>
    <cellStyle name="Cálculo 2 2 3 2 4 3 2" xfId="2402"/>
    <cellStyle name="Cálculo 2 2 3 2 4 3 2 2" xfId="2403"/>
    <cellStyle name="Cálculo 2 2 3 2 4 3 3" xfId="2404"/>
    <cellStyle name="Cálculo 2 2 3 2 4 4" xfId="2405"/>
    <cellStyle name="Cálculo 2 2 3 2 4 4 2" xfId="2406"/>
    <cellStyle name="Cálculo 2 2 3 2 4 5" xfId="2407"/>
    <cellStyle name="Cálculo 2 2 3 2 5" xfId="2408"/>
    <cellStyle name="Cálculo 2 2 3 2 5 2" xfId="2409"/>
    <cellStyle name="Cálculo 2 2 3 2 5 2 2" xfId="2410"/>
    <cellStyle name="Cálculo 2 2 3 2 5 3" xfId="2411"/>
    <cellStyle name="Cálculo 2 2 3 2 6" xfId="2412"/>
    <cellStyle name="Cálculo 2 2 3 3" xfId="2413"/>
    <cellStyle name="Cálculo 2 2 3 3 2" xfId="2414"/>
    <cellStyle name="Cálculo 2 2 3 3 2 2" xfId="2415"/>
    <cellStyle name="Cálculo 2 2 3 3 2 2 2" xfId="2416"/>
    <cellStyle name="Cálculo 2 2 3 3 2 3" xfId="2417"/>
    <cellStyle name="Cálculo 2 2 3 3 3" xfId="2418"/>
    <cellStyle name="Cálculo 2 2 3 3 3 2" xfId="2419"/>
    <cellStyle name="Cálculo 2 2 3 3 4" xfId="2420"/>
    <cellStyle name="Cálculo 2 2 3 4" xfId="2421"/>
    <cellStyle name="Cálculo 2 2 3 4 2" xfId="2422"/>
    <cellStyle name="Cálculo 2 2 3 4 2 2" xfId="2423"/>
    <cellStyle name="Cálculo 2 2 3 4 2 2 2" xfId="2424"/>
    <cellStyle name="Cálculo 2 2 3 4 2 3" xfId="2425"/>
    <cellStyle name="Cálculo 2 2 3 4 3" xfId="2426"/>
    <cellStyle name="Cálculo 2 2 3 4 3 2" xfId="2427"/>
    <cellStyle name="Cálculo 2 2 3 4 4" xfId="2428"/>
    <cellStyle name="Cálculo 2 2 3 5" xfId="2429"/>
    <cellStyle name="Cálculo 2 2 3 5 2" xfId="2430"/>
    <cellStyle name="Cálculo 2 2 3 5 2 2" xfId="2431"/>
    <cellStyle name="Cálculo 2 2 3 5 2 2 2" xfId="2432"/>
    <cellStyle name="Cálculo 2 2 3 5 2 3" xfId="2433"/>
    <cellStyle name="Cálculo 2 2 3 5 3" xfId="2434"/>
    <cellStyle name="Cálculo 2 2 3 5 3 2" xfId="2435"/>
    <cellStyle name="Cálculo 2 2 3 5 3 2 2" xfId="2436"/>
    <cellStyle name="Cálculo 2 2 3 5 3 3" xfId="2437"/>
    <cellStyle name="Cálculo 2 2 3 5 4" xfId="2438"/>
    <cellStyle name="Cálculo 2 2 3 5 4 2" xfId="2439"/>
    <cellStyle name="Cálculo 2 2 3 5 5" xfId="2440"/>
    <cellStyle name="Cálculo 2 2 3 6" xfId="2441"/>
    <cellStyle name="Cálculo 2 2 3 6 2" xfId="2442"/>
    <cellStyle name="Cálculo 2 2 3 6 2 2" xfId="2443"/>
    <cellStyle name="Cálculo 2 2 3 6 3" xfId="2444"/>
    <cellStyle name="Cálculo 2 2 3 7" xfId="2445"/>
    <cellStyle name="Cálculo 2 2 4" xfId="2446"/>
    <cellStyle name="Cálculo 2 2 4 2" xfId="2447"/>
    <cellStyle name="Cálculo 2 2 4 2 2" xfId="2448"/>
    <cellStyle name="Cálculo 2 2 4 2 2 2" xfId="2449"/>
    <cellStyle name="Cálculo 2 2 4 2 2 2 2" xfId="2450"/>
    <cellStyle name="Cálculo 2 2 4 2 2 3" xfId="2451"/>
    <cellStyle name="Cálculo 2 2 4 2 3" xfId="2452"/>
    <cellStyle name="Cálculo 2 2 4 2 3 2" xfId="2453"/>
    <cellStyle name="Cálculo 2 2 4 2 4" xfId="2454"/>
    <cellStyle name="Cálculo 2 2 4 3" xfId="2455"/>
    <cellStyle name="Cálculo 2 2 4 3 2" xfId="2456"/>
    <cellStyle name="Cálculo 2 2 4 3 2 2" xfId="2457"/>
    <cellStyle name="Cálculo 2 2 4 3 2 2 2" xfId="2458"/>
    <cellStyle name="Cálculo 2 2 4 3 2 3" xfId="2459"/>
    <cellStyle name="Cálculo 2 2 4 3 3" xfId="2460"/>
    <cellStyle name="Cálculo 2 2 4 3 3 2" xfId="2461"/>
    <cellStyle name="Cálculo 2 2 4 3 4" xfId="2462"/>
    <cellStyle name="Cálculo 2 2 4 4" xfId="2463"/>
    <cellStyle name="Cálculo 2 2 4 4 2" xfId="2464"/>
    <cellStyle name="Cálculo 2 2 4 4 2 2" xfId="2465"/>
    <cellStyle name="Cálculo 2 2 4 4 2 2 2" xfId="2466"/>
    <cellStyle name="Cálculo 2 2 4 4 2 3" xfId="2467"/>
    <cellStyle name="Cálculo 2 2 4 4 3" xfId="2468"/>
    <cellStyle name="Cálculo 2 2 4 4 3 2" xfId="2469"/>
    <cellStyle name="Cálculo 2 2 4 4 3 2 2" xfId="2470"/>
    <cellStyle name="Cálculo 2 2 4 4 3 3" xfId="2471"/>
    <cellStyle name="Cálculo 2 2 4 4 4" xfId="2472"/>
    <cellStyle name="Cálculo 2 2 4 4 4 2" xfId="2473"/>
    <cellStyle name="Cálculo 2 2 4 4 5" xfId="2474"/>
    <cellStyle name="Cálculo 2 2 4 5" xfId="2475"/>
    <cellStyle name="Cálculo 2 2 4 5 2" xfId="2476"/>
    <cellStyle name="Cálculo 2 2 4 5 2 2" xfId="2477"/>
    <cellStyle name="Cálculo 2 2 4 5 3" xfId="2478"/>
    <cellStyle name="Cálculo 2 2 4 6" xfId="2479"/>
    <cellStyle name="Cálculo 2 2 5" xfId="2480"/>
    <cellStyle name="Cálculo 2 2 5 2" xfId="2481"/>
    <cellStyle name="Cálculo 2 2 5 2 2" xfId="2482"/>
    <cellStyle name="Cálculo 2 2 5 2 2 2" xfId="2483"/>
    <cellStyle name="Cálculo 2 2 5 2 2 2 2" xfId="2484"/>
    <cellStyle name="Cálculo 2 2 5 2 2 2 2 2" xfId="2485"/>
    <cellStyle name="Cálculo 2 2 5 2 2 2 3" xfId="2486"/>
    <cellStyle name="Cálculo 2 2 5 2 2 3" xfId="2487"/>
    <cellStyle name="Cálculo 2 2 5 2 2 3 2" xfId="2488"/>
    <cellStyle name="Cálculo 2 2 5 2 2 4" xfId="2489"/>
    <cellStyle name="Cálculo 2 2 5 2 3" xfId="2490"/>
    <cellStyle name="Cálculo 2 2 5 2 3 2" xfId="2491"/>
    <cellStyle name="Cálculo 2 2 5 2 3 2 2" xfId="2492"/>
    <cellStyle name="Cálculo 2 2 5 2 3 2 2 2" xfId="2493"/>
    <cellStyle name="Cálculo 2 2 5 2 3 2 3" xfId="2494"/>
    <cellStyle name="Cálculo 2 2 5 2 3 3" xfId="2495"/>
    <cellStyle name="Cálculo 2 2 5 2 3 3 2" xfId="2496"/>
    <cellStyle name="Cálculo 2 2 5 2 3 4" xfId="2497"/>
    <cellStyle name="Cálculo 2 2 5 2 4" xfId="2498"/>
    <cellStyle name="Cálculo 2 2 5 2 4 2" xfId="2499"/>
    <cellStyle name="Cálculo 2 2 5 2 4 2 2" xfId="2500"/>
    <cellStyle name="Cálculo 2 2 5 2 4 2 2 2" xfId="2501"/>
    <cellStyle name="Cálculo 2 2 5 2 4 2 3" xfId="2502"/>
    <cellStyle name="Cálculo 2 2 5 2 4 3" xfId="2503"/>
    <cellStyle name="Cálculo 2 2 5 2 4 3 2" xfId="2504"/>
    <cellStyle name="Cálculo 2 2 5 2 4 3 2 2" xfId="2505"/>
    <cellStyle name="Cálculo 2 2 5 2 4 3 3" xfId="2506"/>
    <cellStyle name="Cálculo 2 2 5 2 4 4" xfId="2507"/>
    <cellStyle name="Cálculo 2 2 5 2 4 4 2" xfId="2508"/>
    <cellStyle name="Cálculo 2 2 5 2 4 5" xfId="2509"/>
    <cellStyle name="Cálculo 2 2 5 2 5" xfId="2510"/>
    <cellStyle name="Cálculo 2 2 5 2 5 2" xfId="2511"/>
    <cellStyle name="Cálculo 2 2 5 2 5 2 2" xfId="2512"/>
    <cellStyle name="Cálculo 2 2 5 2 5 3" xfId="2513"/>
    <cellStyle name="Cálculo 2 2 5 2 6" xfId="2514"/>
    <cellStyle name="Cálculo 2 2 5 3" xfId="2515"/>
    <cellStyle name="Cálculo 2 2 5 3 2" xfId="2516"/>
    <cellStyle name="Cálculo 2 2 5 3 2 2" xfId="2517"/>
    <cellStyle name="Cálculo 2 2 5 3 2 2 2" xfId="2518"/>
    <cellStyle name="Cálculo 2 2 5 3 2 3" xfId="2519"/>
    <cellStyle name="Cálculo 2 2 5 3 3" xfId="2520"/>
    <cellStyle name="Cálculo 2 2 5 3 3 2" xfId="2521"/>
    <cellStyle name="Cálculo 2 2 5 3 4" xfId="2522"/>
    <cellStyle name="Cálculo 2 2 5 4" xfId="2523"/>
    <cellStyle name="Cálculo 2 2 5 4 2" xfId="2524"/>
    <cellStyle name="Cálculo 2 2 5 4 2 2" xfId="2525"/>
    <cellStyle name="Cálculo 2 2 5 4 2 2 2" xfId="2526"/>
    <cellStyle name="Cálculo 2 2 5 4 2 3" xfId="2527"/>
    <cellStyle name="Cálculo 2 2 5 4 3" xfId="2528"/>
    <cellStyle name="Cálculo 2 2 5 4 3 2" xfId="2529"/>
    <cellStyle name="Cálculo 2 2 5 4 4" xfId="2530"/>
    <cellStyle name="Cálculo 2 2 5 5" xfId="2531"/>
    <cellStyle name="Cálculo 2 2 5 5 2" xfId="2532"/>
    <cellStyle name="Cálculo 2 2 5 5 2 2" xfId="2533"/>
    <cellStyle name="Cálculo 2 2 5 5 2 2 2" xfId="2534"/>
    <cellStyle name="Cálculo 2 2 5 5 2 3" xfId="2535"/>
    <cellStyle name="Cálculo 2 2 5 5 3" xfId="2536"/>
    <cellStyle name="Cálculo 2 2 5 5 3 2" xfId="2537"/>
    <cellStyle name="Cálculo 2 2 5 5 3 2 2" xfId="2538"/>
    <cellStyle name="Cálculo 2 2 5 5 3 3" xfId="2539"/>
    <cellStyle name="Cálculo 2 2 5 5 4" xfId="2540"/>
    <cellStyle name="Cálculo 2 2 5 5 4 2" xfId="2541"/>
    <cellStyle name="Cálculo 2 2 5 5 5" xfId="2542"/>
    <cellStyle name="Cálculo 2 2 5 6" xfId="2543"/>
    <cellStyle name="Cálculo 2 2 5 6 2" xfId="2544"/>
    <cellStyle name="Cálculo 2 2 5 6 2 2" xfId="2545"/>
    <cellStyle name="Cálculo 2 2 5 6 3" xfId="2546"/>
    <cellStyle name="Cálculo 2 2 5 7" xfId="2547"/>
    <cellStyle name="Cálculo 2 2 6" xfId="2548"/>
    <cellStyle name="Cálculo 2 2 6 2" xfId="2549"/>
    <cellStyle name="Cálculo 2 2 6 2 2" xfId="2550"/>
    <cellStyle name="Cálculo 2 2 6 2 2 2" xfId="2551"/>
    <cellStyle name="Cálculo 2 2 6 2 3" xfId="2552"/>
    <cellStyle name="Cálculo 2 2 6 3" xfId="2553"/>
    <cellStyle name="Cálculo 2 2 6 3 2" xfId="2554"/>
    <cellStyle name="Cálculo 2 2 6 4" xfId="2555"/>
    <cellStyle name="Cálculo 2 2 7" xfId="2556"/>
    <cellStyle name="Cálculo 2 2 7 2" xfId="2557"/>
    <cellStyle name="Cálculo 2 2 7 2 2" xfId="2558"/>
    <cellStyle name="Cálculo 2 2 7 2 2 2" xfId="2559"/>
    <cellStyle name="Cálculo 2 2 7 2 3" xfId="2560"/>
    <cellStyle name="Cálculo 2 2 7 3" xfId="2561"/>
    <cellStyle name="Cálculo 2 2 7 3 2" xfId="2562"/>
    <cellStyle name="Cálculo 2 2 7 4" xfId="2563"/>
    <cellStyle name="Cálculo 2 2 8" xfId="2564"/>
    <cellStyle name="Cálculo 2 2 8 2" xfId="2565"/>
    <cellStyle name="Cálculo 2 2 8 2 2" xfId="2566"/>
    <cellStyle name="Cálculo 2 2 8 2 2 2" xfId="2567"/>
    <cellStyle name="Cálculo 2 2 8 2 3" xfId="2568"/>
    <cellStyle name="Cálculo 2 2 8 3" xfId="2569"/>
    <cellStyle name="Cálculo 2 2 8 3 2" xfId="2570"/>
    <cellStyle name="Cálculo 2 2 8 3 2 2" xfId="2571"/>
    <cellStyle name="Cálculo 2 2 8 3 3" xfId="2572"/>
    <cellStyle name="Cálculo 2 2 8 4" xfId="2573"/>
    <cellStyle name="Cálculo 2 2 8 4 2" xfId="2574"/>
    <cellStyle name="Cálculo 2 2 8 5" xfId="2575"/>
    <cellStyle name="Cálculo 2 2 9" xfId="2576"/>
    <cellStyle name="Cálculo 2 2 9 2" xfId="2577"/>
    <cellStyle name="Cálculo 2 2 9 2 2" xfId="2578"/>
    <cellStyle name="Cálculo 2 2 9 3" xfId="2579"/>
    <cellStyle name="Cálculo 2 2_FundsFlow" xfId="2580"/>
    <cellStyle name="Cálculo 2 3" xfId="2581"/>
    <cellStyle name="Cálculo 2 3 10" xfId="2582"/>
    <cellStyle name="Cálculo 2 3 2" xfId="2583"/>
    <cellStyle name="Cálculo 2 3 2 2" xfId="2584"/>
    <cellStyle name="Cálculo 2 3 2 2 2" xfId="2585"/>
    <cellStyle name="Cálculo 2 3 2 2 2 2" xfId="2586"/>
    <cellStyle name="Cálculo 2 3 2 2 2 2 2" xfId="2587"/>
    <cellStyle name="Cálculo 2 3 2 2 2 2 2 2" xfId="2588"/>
    <cellStyle name="Cálculo 2 3 2 2 2 2 3" xfId="2589"/>
    <cellStyle name="Cálculo 2 3 2 2 2 3" xfId="2590"/>
    <cellStyle name="Cálculo 2 3 2 2 2 3 2" xfId="2591"/>
    <cellStyle name="Cálculo 2 3 2 2 2 4" xfId="2592"/>
    <cellStyle name="Cálculo 2 3 2 2 3" xfId="2593"/>
    <cellStyle name="Cálculo 2 3 2 2 3 2" xfId="2594"/>
    <cellStyle name="Cálculo 2 3 2 2 3 2 2" xfId="2595"/>
    <cellStyle name="Cálculo 2 3 2 2 3 2 2 2" xfId="2596"/>
    <cellStyle name="Cálculo 2 3 2 2 3 2 3" xfId="2597"/>
    <cellStyle name="Cálculo 2 3 2 2 3 3" xfId="2598"/>
    <cellStyle name="Cálculo 2 3 2 2 3 3 2" xfId="2599"/>
    <cellStyle name="Cálculo 2 3 2 2 3 4" xfId="2600"/>
    <cellStyle name="Cálculo 2 3 2 2 4" xfId="2601"/>
    <cellStyle name="Cálculo 2 3 2 2 4 2" xfId="2602"/>
    <cellStyle name="Cálculo 2 3 2 2 4 2 2" xfId="2603"/>
    <cellStyle name="Cálculo 2 3 2 2 4 2 2 2" xfId="2604"/>
    <cellStyle name="Cálculo 2 3 2 2 4 2 3" xfId="2605"/>
    <cellStyle name="Cálculo 2 3 2 2 4 3" xfId="2606"/>
    <cellStyle name="Cálculo 2 3 2 2 4 3 2" xfId="2607"/>
    <cellStyle name="Cálculo 2 3 2 2 4 3 2 2" xfId="2608"/>
    <cellStyle name="Cálculo 2 3 2 2 4 3 3" xfId="2609"/>
    <cellStyle name="Cálculo 2 3 2 2 4 4" xfId="2610"/>
    <cellStyle name="Cálculo 2 3 2 2 4 4 2" xfId="2611"/>
    <cellStyle name="Cálculo 2 3 2 2 4 5" xfId="2612"/>
    <cellStyle name="Cálculo 2 3 2 2 5" xfId="2613"/>
    <cellStyle name="Cálculo 2 3 2 2 5 2" xfId="2614"/>
    <cellStyle name="Cálculo 2 3 2 2 5 2 2" xfId="2615"/>
    <cellStyle name="Cálculo 2 3 2 2 5 3" xfId="2616"/>
    <cellStyle name="Cálculo 2 3 2 2 6" xfId="2617"/>
    <cellStyle name="Cálculo 2 3 2 3" xfId="2618"/>
    <cellStyle name="Cálculo 2 3 2 3 2" xfId="2619"/>
    <cellStyle name="Cálculo 2 3 2 3 2 2" xfId="2620"/>
    <cellStyle name="Cálculo 2 3 2 3 2 2 2" xfId="2621"/>
    <cellStyle name="Cálculo 2 3 2 3 2 3" xfId="2622"/>
    <cellStyle name="Cálculo 2 3 2 3 3" xfId="2623"/>
    <cellStyle name="Cálculo 2 3 2 3 3 2" xfId="2624"/>
    <cellStyle name="Cálculo 2 3 2 3 4" xfId="2625"/>
    <cellStyle name="Cálculo 2 3 2 4" xfId="2626"/>
    <cellStyle name="Cálculo 2 3 2 4 2" xfId="2627"/>
    <cellStyle name="Cálculo 2 3 2 4 2 2" xfId="2628"/>
    <cellStyle name="Cálculo 2 3 2 4 2 2 2" xfId="2629"/>
    <cellStyle name="Cálculo 2 3 2 4 2 3" xfId="2630"/>
    <cellStyle name="Cálculo 2 3 2 4 3" xfId="2631"/>
    <cellStyle name="Cálculo 2 3 2 4 3 2" xfId="2632"/>
    <cellStyle name="Cálculo 2 3 2 4 4" xfId="2633"/>
    <cellStyle name="Cálculo 2 3 2 5" xfId="2634"/>
    <cellStyle name="Cálculo 2 3 2 5 2" xfId="2635"/>
    <cellStyle name="Cálculo 2 3 2 5 2 2" xfId="2636"/>
    <cellStyle name="Cálculo 2 3 2 5 2 2 2" xfId="2637"/>
    <cellStyle name="Cálculo 2 3 2 5 2 3" xfId="2638"/>
    <cellStyle name="Cálculo 2 3 2 5 3" xfId="2639"/>
    <cellStyle name="Cálculo 2 3 2 5 3 2" xfId="2640"/>
    <cellStyle name="Cálculo 2 3 2 5 3 2 2" xfId="2641"/>
    <cellStyle name="Cálculo 2 3 2 5 3 3" xfId="2642"/>
    <cellStyle name="Cálculo 2 3 2 5 4" xfId="2643"/>
    <cellStyle name="Cálculo 2 3 2 5 4 2" xfId="2644"/>
    <cellStyle name="Cálculo 2 3 2 5 5" xfId="2645"/>
    <cellStyle name="Cálculo 2 3 2 6" xfId="2646"/>
    <cellStyle name="Cálculo 2 3 2 6 2" xfId="2647"/>
    <cellStyle name="Cálculo 2 3 2 6 2 2" xfId="2648"/>
    <cellStyle name="Cálculo 2 3 2 6 3" xfId="2649"/>
    <cellStyle name="Cálculo 2 3 2 7" xfId="2650"/>
    <cellStyle name="Cálculo 2 3 3" xfId="2651"/>
    <cellStyle name="Cálculo 2 3 3 2" xfId="2652"/>
    <cellStyle name="Cálculo 2 3 3 2 2" xfId="2653"/>
    <cellStyle name="Cálculo 2 3 3 2 2 2" xfId="2654"/>
    <cellStyle name="Cálculo 2 3 3 2 2 2 2" xfId="2655"/>
    <cellStyle name="Cálculo 2 3 3 2 2 2 2 2" xfId="2656"/>
    <cellStyle name="Cálculo 2 3 3 2 2 2 3" xfId="2657"/>
    <cellStyle name="Cálculo 2 3 3 2 2 3" xfId="2658"/>
    <cellStyle name="Cálculo 2 3 3 2 2 3 2" xfId="2659"/>
    <cellStyle name="Cálculo 2 3 3 2 2 4" xfId="2660"/>
    <cellStyle name="Cálculo 2 3 3 2 3" xfId="2661"/>
    <cellStyle name="Cálculo 2 3 3 2 3 2" xfId="2662"/>
    <cellStyle name="Cálculo 2 3 3 2 3 2 2" xfId="2663"/>
    <cellStyle name="Cálculo 2 3 3 2 3 2 2 2" xfId="2664"/>
    <cellStyle name="Cálculo 2 3 3 2 3 2 3" xfId="2665"/>
    <cellStyle name="Cálculo 2 3 3 2 3 3" xfId="2666"/>
    <cellStyle name="Cálculo 2 3 3 2 3 3 2" xfId="2667"/>
    <cellStyle name="Cálculo 2 3 3 2 3 4" xfId="2668"/>
    <cellStyle name="Cálculo 2 3 3 2 4" xfId="2669"/>
    <cellStyle name="Cálculo 2 3 3 2 4 2" xfId="2670"/>
    <cellStyle name="Cálculo 2 3 3 2 4 2 2" xfId="2671"/>
    <cellStyle name="Cálculo 2 3 3 2 4 2 2 2" xfId="2672"/>
    <cellStyle name="Cálculo 2 3 3 2 4 2 3" xfId="2673"/>
    <cellStyle name="Cálculo 2 3 3 2 4 3" xfId="2674"/>
    <cellStyle name="Cálculo 2 3 3 2 4 3 2" xfId="2675"/>
    <cellStyle name="Cálculo 2 3 3 2 4 3 2 2" xfId="2676"/>
    <cellStyle name="Cálculo 2 3 3 2 4 3 3" xfId="2677"/>
    <cellStyle name="Cálculo 2 3 3 2 4 4" xfId="2678"/>
    <cellStyle name="Cálculo 2 3 3 2 4 4 2" xfId="2679"/>
    <cellStyle name="Cálculo 2 3 3 2 4 5" xfId="2680"/>
    <cellStyle name="Cálculo 2 3 3 2 5" xfId="2681"/>
    <cellStyle name="Cálculo 2 3 3 2 5 2" xfId="2682"/>
    <cellStyle name="Cálculo 2 3 3 2 5 2 2" xfId="2683"/>
    <cellStyle name="Cálculo 2 3 3 2 5 3" xfId="2684"/>
    <cellStyle name="Cálculo 2 3 3 2 6" xfId="2685"/>
    <cellStyle name="Cálculo 2 3 3 3" xfId="2686"/>
    <cellStyle name="Cálculo 2 3 3 3 2" xfId="2687"/>
    <cellStyle name="Cálculo 2 3 3 3 2 2" xfId="2688"/>
    <cellStyle name="Cálculo 2 3 3 3 2 2 2" xfId="2689"/>
    <cellStyle name="Cálculo 2 3 3 3 2 3" xfId="2690"/>
    <cellStyle name="Cálculo 2 3 3 3 3" xfId="2691"/>
    <cellStyle name="Cálculo 2 3 3 3 3 2" xfId="2692"/>
    <cellStyle name="Cálculo 2 3 3 3 4" xfId="2693"/>
    <cellStyle name="Cálculo 2 3 3 4" xfId="2694"/>
    <cellStyle name="Cálculo 2 3 3 4 2" xfId="2695"/>
    <cellStyle name="Cálculo 2 3 3 4 2 2" xfId="2696"/>
    <cellStyle name="Cálculo 2 3 3 4 2 2 2" xfId="2697"/>
    <cellStyle name="Cálculo 2 3 3 4 2 3" xfId="2698"/>
    <cellStyle name="Cálculo 2 3 3 4 3" xfId="2699"/>
    <cellStyle name="Cálculo 2 3 3 4 3 2" xfId="2700"/>
    <cellStyle name="Cálculo 2 3 3 4 4" xfId="2701"/>
    <cellStyle name="Cálculo 2 3 3 5" xfId="2702"/>
    <cellStyle name="Cálculo 2 3 3 5 2" xfId="2703"/>
    <cellStyle name="Cálculo 2 3 3 5 2 2" xfId="2704"/>
    <cellStyle name="Cálculo 2 3 3 5 2 2 2" xfId="2705"/>
    <cellStyle name="Cálculo 2 3 3 5 2 3" xfId="2706"/>
    <cellStyle name="Cálculo 2 3 3 5 3" xfId="2707"/>
    <cellStyle name="Cálculo 2 3 3 5 3 2" xfId="2708"/>
    <cellStyle name="Cálculo 2 3 3 5 3 2 2" xfId="2709"/>
    <cellStyle name="Cálculo 2 3 3 5 3 3" xfId="2710"/>
    <cellStyle name="Cálculo 2 3 3 5 4" xfId="2711"/>
    <cellStyle name="Cálculo 2 3 3 5 4 2" xfId="2712"/>
    <cellStyle name="Cálculo 2 3 3 5 5" xfId="2713"/>
    <cellStyle name="Cálculo 2 3 3 6" xfId="2714"/>
    <cellStyle name="Cálculo 2 3 3 6 2" xfId="2715"/>
    <cellStyle name="Cálculo 2 3 3 6 2 2" xfId="2716"/>
    <cellStyle name="Cálculo 2 3 3 6 3" xfId="2717"/>
    <cellStyle name="Cálculo 2 3 3 7" xfId="2718"/>
    <cellStyle name="Cálculo 2 3 4" xfId="2719"/>
    <cellStyle name="Cálculo 2 3 4 2" xfId="2720"/>
    <cellStyle name="Cálculo 2 3 4 2 2" xfId="2721"/>
    <cellStyle name="Cálculo 2 3 4 2 2 2" xfId="2722"/>
    <cellStyle name="Cálculo 2 3 4 2 2 2 2" xfId="2723"/>
    <cellStyle name="Cálculo 2 3 4 2 2 3" xfId="2724"/>
    <cellStyle name="Cálculo 2 3 4 2 3" xfId="2725"/>
    <cellStyle name="Cálculo 2 3 4 2 3 2" xfId="2726"/>
    <cellStyle name="Cálculo 2 3 4 2 4" xfId="2727"/>
    <cellStyle name="Cálculo 2 3 4 3" xfId="2728"/>
    <cellStyle name="Cálculo 2 3 4 3 2" xfId="2729"/>
    <cellStyle name="Cálculo 2 3 4 3 2 2" xfId="2730"/>
    <cellStyle name="Cálculo 2 3 4 3 2 2 2" xfId="2731"/>
    <cellStyle name="Cálculo 2 3 4 3 2 3" xfId="2732"/>
    <cellStyle name="Cálculo 2 3 4 3 3" xfId="2733"/>
    <cellStyle name="Cálculo 2 3 4 3 3 2" xfId="2734"/>
    <cellStyle name="Cálculo 2 3 4 3 4" xfId="2735"/>
    <cellStyle name="Cálculo 2 3 4 4" xfId="2736"/>
    <cellStyle name="Cálculo 2 3 4 4 2" xfId="2737"/>
    <cellStyle name="Cálculo 2 3 4 4 2 2" xfId="2738"/>
    <cellStyle name="Cálculo 2 3 4 4 2 2 2" xfId="2739"/>
    <cellStyle name="Cálculo 2 3 4 4 2 3" xfId="2740"/>
    <cellStyle name="Cálculo 2 3 4 4 3" xfId="2741"/>
    <cellStyle name="Cálculo 2 3 4 4 3 2" xfId="2742"/>
    <cellStyle name="Cálculo 2 3 4 4 3 2 2" xfId="2743"/>
    <cellStyle name="Cálculo 2 3 4 4 3 3" xfId="2744"/>
    <cellStyle name="Cálculo 2 3 4 4 4" xfId="2745"/>
    <cellStyle name="Cálculo 2 3 4 4 4 2" xfId="2746"/>
    <cellStyle name="Cálculo 2 3 4 4 5" xfId="2747"/>
    <cellStyle name="Cálculo 2 3 4 5" xfId="2748"/>
    <cellStyle name="Cálculo 2 3 4 5 2" xfId="2749"/>
    <cellStyle name="Cálculo 2 3 4 5 2 2" xfId="2750"/>
    <cellStyle name="Cálculo 2 3 4 5 3" xfId="2751"/>
    <cellStyle name="Cálculo 2 3 4 6" xfId="2752"/>
    <cellStyle name="Cálculo 2 3 5" xfId="2753"/>
    <cellStyle name="Cálculo 2 3 5 2" xfId="2754"/>
    <cellStyle name="Cálculo 2 3 5 2 2" xfId="2755"/>
    <cellStyle name="Cálculo 2 3 5 2 2 2" xfId="2756"/>
    <cellStyle name="Cálculo 2 3 5 2 2 2 2" xfId="2757"/>
    <cellStyle name="Cálculo 2 3 5 2 2 2 2 2" xfId="2758"/>
    <cellStyle name="Cálculo 2 3 5 2 2 2 3" xfId="2759"/>
    <cellStyle name="Cálculo 2 3 5 2 2 3" xfId="2760"/>
    <cellStyle name="Cálculo 2 3 5 2 2 3 2" xfId="2761"/>
    <cellStyle name="Cálculo 2 3 5 2 2 4" xfId="2762"/>
    <cellStyle name="Cálculo 2 3 5 2 3" xfId="2763"/>
    <cellStyle name="Cálculo 2 3 5 2 3 2" xfId="2764"/>
    <cellStyle name="Cálculo 2 3 5 2 3 2 2" xfId="2765"/>
    <cellStyle name="Cálculo 2 3 5 2 3 2 2 2" xfId="2766"/>
    <cellStyle name="Cálculo 2 3 5 2 3 2 3" xfId="2767"/>
    <cellStyle name="Cálculo 2 3 5 2 3 3" xfId="2768"/>
    <cellStyle name="Cálculo 2 3 5 2 3 3 2" xfId="2769"/>
    <cellStyle name="Cálculo 2 3 5 2 3 4" xfId="2770"/>
    <cellStyle name="Cálculo 2 3 5 2 4" xfId="2771"/>
    <cellStyle name="Cálculo 2 3 5 2 4 2" xfId="2772"/>
    <cellStyle name="Cálculo 2 3 5 2 4 2 2" xfId="2773"/>
    <cellStyle name="Cálculo 2 3 5 2 4 2 2 2" xfId="2774"/>
    <cellStyle name="Cálculo 2 3 5 2 4 2 3" xfId="2775"/>
    <cellStyle name="Cálculo 2 3 5 2 4 3" xfId="2776"/>
    <cellStyle name="Cálculo 2 3 5 2 4 3 2" xfId="2777"/>
    <cellStyle name="Cálculo 2 3 5 2 4 3 2 2" xfId="2778"/>
    <cellStyle name="Cálculo 2 3 5 2 4 3 3" xfId="2779"/>
    <cellStyle name="Cálculo 2 3 5 2 4 4" xfId="2780"/>
    <cellStyle name="Cálculo 2 3 5 2 4 4 2" xfId="2781"/>
    <cellStyle name="Cálculo 2 3 5 2 4 5" xfId="2782"/>
    <cellStyle name="Cálculo 2 3 5 2 5" xfId="2783"/>
    <cellStyle name="Cálculo 2 3 5 2 5 2" xfId="2784"/>
    <cellStyle name="Cálculo 2 3 5 2 5 2 2" xfId="2785"/>
    <cellStyle name="Cálculo 2 3 5 2 5 3" xfId="2786"/>
    <cellStyle name="Cálculo 2 3 5 2 6" xfId="2787"/>
    <cellStyle name="Cálculo 2 3 5 3" xfId="2788"/>
    <cellStyle name="Cálculo 2 3 5 3 2" xfId="2789"/>
    <cellStyle name="Cálculo 2 3 5 3 2 2" xfId="2790"/>
    <cellStyle name="Cálculo 2 3 5 3 2 2 2" xfId="2791"/>
    <cellStyle name="Cálculo 2 3 5 3 2 3" xfId="2792"/>
    <cellStyle name="Cálculo 2 3 5 3 3" xfId="2793"/>
    <cellStyle name="Cálculo 2 3 5 3 3 2" xfId="2794"/>
    <cellStyle name="Cálculo 2 3 5 3 4" xfId="2795"/>
    <cellStyle name="Cálculo 2 3 5 4" xfId="2796"/>
    <cellStyle name="Cálculo 2 3 5 4 2" xfId="2797"/>
    <cellStyle name="Cálculo 2 3 5 4 2 2" xfId="2798"/>
    <cellStyle name="Cálculo 2 3 5 4 2 2 2" xfId="2799"/>
    <cellStyle name="Cálculo 2 3 5 4 2 3" xfId="2800"/>
    <cellStyle name="Cálculo 2 3 5 4 3" xfId="2801"/>
    <cellStyle name="Cálculo 2 3 5 4 3 2" xfId="2802"/>
    <cellStyle name="Cálculo 2 3 5 4 4" xfId="2803"/>
    <cellStyle name="Cálculo 2 3 5 5" xfId="2804"/>
    <cellStyle name="Cálculo 2 3 5 5 2" xfId="2805"/>
    <cellStyle name="Cálculo 2 3 5 5 2 2" xfId="2806"/>
    <cellStyle name="Cálculo 2 3 5 5 2 2 2" xfId="2807"/>
    <cellStyle name="Cálculo 2 3 5 5 2 3" xfId="2808"/>
    <cellStyle name="Cálculo 2 3 5 5 3" xfId="2809"/>
    <cellStyle name="Cálculo 2 3 5 5 3 2" xfId="2810"/>
    <cellStyle name="Cálculo 2 3 5 5 3 2 2" xfId="2811"/>
    <cellStyle name="Cálculo 2 3 5 5 3 3" xfId="2812"/>
    <cellStyle name="Cálculo 2 3 5 5 4" xfId="2813"/>
    <cellStyle name="Cálculo 2 3 5 5 4 2" xfId="2814"/>
    <cellStyle name="Cálculo 2 3 5 5 5" xfId="2815"/>
    <cellStyle name="Cálculo 2 3 5 6" xfId="2816"/>
    <cellStyle name="Cálculo 2 3 5 6 2" xfId="2817"/>
    <cellStyle name="Cálculo 2 3 5 6 2 2" xfId="2818"/>
    <cellStyle name="Cálculo 2 3 5 6 3" xfId="2819"/>
    <cellStyle name="Cálculo 2 3 5 7" xfId="2820"/>
    <cellStyle name="Cálculo 2 3 6" xfId="2821"/>
    <cellStyle name="Cálculo 2 3 6 2" xfId="2822"/>
    <cellStyle name="Cálculo 2 3 6 2 2" xfId="2823"/>
    <cellStyle name="Cálculo 2 3 6 2 2 2" xfId="2824"/>
    <cellStyle name="Cálculo 2 3 6 2 3" xfId="2825"/>
    <cellStyle name="Cálculo 2 3 6 3" xfId="2826"/>
    <cellStyle name="Cálculo 2 3 6 3 2" xfId="2827"/>
    <cellStyle name="Cálculo 2 3 6 4" xfId="2828"/>
    <cellStyle name="Cálculo 2 3 7" xfId="2829"/>
    <cellStyle name="Cálculo 2 3 7 2" xfId="2830"/>
    <cellStyle name="Cálculo 2 3 7 2 2" xfId="2831"/>
    <cellStyle name="Cálculo 2 3 7 2 2 2" xfId="2832"/>
    <cellStyle name="Cálculo 2 3 7 2 3" xfId="2833"/>
    <cellStyle name="Cálculo 2 3 7 3" xfId="2834"/>
    <cellStyle name="Cálculo 2 3 7 3 2" xfId="2835"/>
    <cellStyle name="Cálculo 2 3 7 4" xfId="2836"/>
    <cellStyle name="Cálculo 2 3 8" xfId="2837"/>
    <cellStyle name="Cálculo 2 3 8 2" xfId="2838"/>
    <cellStyle name="Cálculo 2 3 8 2 2" xfId="2839"/>
    <cellStyle name="Cálculo 2 3 8 2 2 2" xfId="2840"/>
    <cellStyle name="Cálculo 2 3 8 2 3" xfId="2841"/>
    <cellStyle name="Cálculo 2 3 8 3" xfId="2842"/>
    <cellStyle name="Cálculo 2 3 8 3 2" xfId="2843"/>
    <cellStyle name="Cálculo 2 3 8 3 2 2" xfId="2844"/>
    <cellStyle name="Cálculo 2 3 8 3 3" xfId="2845"/>
    <cellStyle name="Cálculo 2 3 8 4" xfId="2846"/>
    <cellStyle name="Cálculo 2 3 8 4 2" xfId="2847"/>
    <cellStyle name="Cálculo 2 3 8 5" xfId="2848"/>
    <cellStyle name="Cálculo 2 3 9" xfId="2849"/>
    <cellStyle name="Cálculo 2 3 9 2" xfId="2850"/>
    <cellStyle name="Cálculo 2 3 9 2 2" xfId="2851"/>
    <cellStyle name="Cálculo 2 3 9 3" xfId="2852"/>
    <cellStyle name="Cálculo 2 3_FundsFlow" xfId="2853"/>
    <cellStyle name="Cálculo 2 4" xfId="2854"/>
    <cellStyle name="Cálculo 2 4 10" xfId="2855"/>
    <cellStyle name="Cálculo 2 4 2" xfId="2856"/>
    <cellStyle name="Cálculo 2 4 2 2" xfId="2857"/>
    <cellStyle name="Cálculo 2 4 2 2 2" xfId="2858"/>
    <cellStyle name="Cálculo 2 4 2 2 2 2" xfId="2859"/>
    <cellStyle name="Cálculo 2 4 2 2 2 2 2" xfId="2860"/>
    <cellStyle name="Cálculo 2 4 2 2 2 2 2 2" xfId="2861"/>
    <cellStyle name="Cálculo 2 4 2 2 2 2 3" xfId="2862"/>
    <cellStyle name="Cálculo 2 4 2 2 2 3" xfId="2863"/>
    <cellStyle name="Cálculo 2 4 2 2 2 3 2" xfId="2864"/>
    <cellStyle name="Cálculo 2 4 2 2 2 4" xfId="2865"/>
    <cellStyle name="Cálculo 2 4 2 2 3" xfId="2866"/>
    <cellStyle name="Cálculo 2 4 2 2 3 2" xfId="2867"/>
    <cellStyle name="Cálculo 2 4 2 2 3 2 2" xfId="2868"/>
    <cellStyle name="Cálculo 2 4 2 2 3 2 2 2" xfId="2869"/>
    <cellStyle name="Cálculo 2 4 2 2 3 2 3" xfId="2870"/>
    <cellStyle name="Cálculo 2 4 2 2 3 3" xfId="2871"/>
    <cellStyle name="Cálculo 2 4 2 2 3 3 2" xfId="2872"/>
    <cellStyle name="Cálculo 2 4 2 2 3 4" xfId="2873"/>
    <cellStyle name="Cálculo 2 4 2 2 4" xfId="2874"/>
    <cellStyle name="Cálculo 2 4 2 2 4 2" xfId="2875"/>
    <cellStyle name="Cálculo 2 4 2 2 4 2 2" xfId="2876"/>
    <cellStyle name="Cálculo 2 4 2 2 4 2 2 2" xfId="2877"/>
    <cellStyle name="Cálculo 2 4 2 2 4 2 3" xfId="2878"/>
    <cellStyle name="Cálculo 2 4 2 2 4 3" xfId="2879"/>
    <cellStyle name="Cálculo 2 4 2 2 4 3 2" xfId="2880"/>
    <cellStyle name="Cálculo 2 4 2 2 4 3 2 2" xfId="2881"/>
    <cellStyle name="Cálculo 2 4 2 2 4 3 3" xfId="2882"/>
    <cellStyle name="Cálculo 2 4 2 2 4 4" xfId="2883"/>
    <cellStyle name="Cálculo 2 4 2 2 4 4 2" xfId="2884"/>
    <cellStyle name="Cálculo 2 4 2 2 4 5" xfId="2885"/>
    <cellStyle name="Cálculo 2 4 2 2 5" xfId="2886"/>
    <cellStyle name="Cálculo 2 4 2 2 5 2" xfId="2887"/>
    <cellStyle name="Cálculo 2 4 2 2 5 2 2" xfId="2888"/>
    <cellStyle name="Cálculo 2 4 2 2 5 3" xfId="2889"/>
    <cellStyle name="Cálculo 2 4 2 2 6" xfId="2890"/>
    <cellStyle name="Cálculo 2 4 2 3" xfId="2891"/>
    <cellStyle name="Cálculo 2 4 2 3 2" xfId="2892"/>
    <cellStyle name="Cálculo 2 4 2 3 2 2" xfId="2893"/>
    <cellStyle name="Cálculo 2 4 2 3 2 2 2" xfId="2894"/>
    <cellStyle name="Cálculo 2 4 2 3 2 3" xfId="2895"/>
    <cellStyle name="Cálculo 2 4 2 3 3" xfId="2896"/>
    <cellStyle name="Cálculo 2 4 2 3 3 2" xfId="2897"/>
    <cellStyle name="Cálculo 2 4 2 3 4" xfId="2898"/>
    <cellStyle name="Cálculo 2 4 2 4" xfId="2899"/>
    <cellStyle name="Cálculo 2 4 2 4 2" xfId="2900"/>
    <cellStyle name="Cálculo 2 4 2 4 2 2" xfId="2901"/>
    <cellStyle name="Cálculo 2 4 2 4 2 2 2" xfId="2902"/>
    <cellStyle name="Cálculo 2 4 2 4 2 3" xfId="2903"/>
    <cellStyle name="Cálculo 2 4 2 4 3" xfId="2904"/>
    <cellStyle name="Cálculo 2 4 2 4 3 2" xfId="2905"/>
    <cellStyle name="Cálculo 2 4 2 4 4" xfId="2906"/>
    <cellStyle name="Cálculo 2 4 2 5" xfId="2907"/>
    <cellStyle name="Cálculo 2 4 2 5 2" xfId="2908"/>
    <cellStyle name="Cálculo 2 4 2 5 2 2" xfId="2909"/>
    <cellStyle name="Cálculo 2 4 2 5 2 2 2" xfId="2910"/>
    <cellStyle name="Cálculo 2 4 2 5 2 3" xfId="2911"/>
    <cellStyle name="Cálculo 2 4 2 5 3" xfId="2912"/>
    <cellStyle name="Cálculo 2 4 2 5 3 2" xfId="2913"/>
    <cellStyle name="Cálculo 2 4 2 5 3 2 2" xfId="2914"/>
    <cellStyle name="Cálculo 2 4 2 5 3 3" xfId="2915"/>
    <cellStyle name="Cálculo 2 4 2 5 4" xfId="2916"/>
    <cellStyle name="Cálculo 2 4 2 5 4 2" xfId="2917"/>
    <cellStyle name="Cálculo 2 4 2 5 5" xfId="2918"/>
    <cellStyle name="Cálculo 2 4 2 6" xfId="2919"/>
    <cellStyle name="Cálculo 2 4 2 6 2" xfId="2920"/>
    <cellStyle name="Cálculo 2 4 2 6 2 2" xfId="2921"/>
    <cellStyle name="Cálculo 2 4 2 6 3" xfId="2922"/>
    <cellStyle name="Cálculo 2 4 2 7" xfId="2923"/>
    <cellStyle name="Cálculo 2 4 3" xfId="2924"/>
    <cellStyle name="Cálculo 2 4 3 2" xfId="2925"/>
    <cellStyle name="Cálculo 2 4 3 2 2" xfId="2926"/>
    <cellStyle name="Cálculo 2 4 3 2 2 2" xfId="2927"/>
    <cellStyle name="Cálculo 2 4 3 2 2 2 2" xfId="2928"/>
    <cellStyle name="Cálculo 2 4 3 2 2 2 2 2" xfId="2929"/>
    <cellStyle name="Cálculo 2 4 3 2 2 2 3" xfId="2930"/>
    <cellStyle name="Cálculo 2 4 3 2 2 3" xfId="2931"/>
    <cellStyle name="Cálculo 2 4 3 2 2 3 2" xfId="2932"/>
    <cellStyle name="Cálculo 2 4 3 2 2 4" xfId="2933"/>
    <cellStyle name="Cálculo 2 4 3 2 3" xfId="2934"/>
    <cellStyle name="Cálculo 2 4 3 2 3 2" xfId="2935"/>
    <cellStyle name="Cálculo 2 4 3 2 3 2 2" xfId="2936"/>
    <cellStyle name="Cálculo 2 4 3 2 3 2 2 2" xfId="2937"/>
    <cellStyle name="Cálculo 2 4 3 2 3 2 3" xfId="2938"/>
    <cellStyle name="Cálculo 2 4 3 2 3 3" xfId="2939"/>
    <cellStyle name="Cálculo 2 4 3 2 3 3 2" xfId="2940"/>
    <cellStyle name="Cálculo 2 4 3 2 3 4" xfId="2941"/>
    <cellStyle name="Cálculo 2 4 3 2 4" xfId="2942"/>
    <cellStyle name="Cálculo 2 4 3 2 4 2" xfId="2943"/>
    <cellStyle name="Cálculo 2 4 3 2 4 2 2" xfId="2944"/>
    <cellStyle name="Cálculo 2 4 3 2 4 2 2 2" xfId="2945"/>
    <cellStyle name="Cálculo 2 4 3 2 4 2 3" xfId="2946"/>
    <cellStyle name="Cálculo 2 4 3 2 4 3" xfId="2947"/>
    <cellStyle name="Cálculo 2 4 3 2 4 3 2" xfId="2948"/>
    <cellStyle name="Cálculo 2 4 3 2 4 3 2 2" xfId="2949"/>
    <cellStyle name="Cálculo 2 4 3 2 4 3 3" xfId="2950"/>
    <cellStyle name="Cálculo 2 4 3 2 4 4" xfId="2951"/>
    <cellStyle name="Cálculo 2 4 3 2 4 4 2" xfId="2952"/>
    <cellStyle name="Cálculo 2 4 3 2 4 5" xfId="2953"/>
    <cellStyle name="Cálculo 2 4 3 2 5" xfId="2954"/>
    <cellStyle name="Cálculo 2 4 3 2 5 2" xfId="2955"/>
    <cellStyle name="Cálculo 2 4 3 2 5 2 2" xfId="2956"/>
    <cellStyle name="Cálculo 2 4 3 2 5 3" xfId="2957"/>
    <cellStyle name="Cálculo 2 4 3 2 6" xfId="2958"/>
    <cellStyle name="Cálculo 2 4 3 3" xfId="2959"/>
    <cellStyle name="Cálculo 2 4 3 3 2" xfId="2960"/>
    <cellStyle name="Cálculo 2 4 3 3 2 2" xfId="2961"/>
    <cellStyle name="Cálculo 2 4 3 3 2 2 2" xfId="2962"/>
    <cellStyle name="Cálculo 2 4 3 3 2 3" xfId="2963"/>
    <cellStyle name="Cálculo 2 4 3 3 3" xfId="2964"/>
    <cellStyle name="Cálculo 2 4 3 3 3 2" xfId="2965"/>
    <cellStyle name="Cálculo 2 4 3 3 4" xfId="2966"/>
    <cellStyle name="Cálculo 2 4 3 4" xfId="2967"/>
    <cellStyle name="Cálculo 2 4 3 4 2" xfId="2968"/>
    <cellStyle name="Cálculo 2 4 3 4 2 2" xfId="2969"/>
    <cellStyle name="Cálculo 2 4 3 4 2 2 2" xfId="2970"/>
    <cellStyle name="Cálculo 2 4 3 4 2 3" xfId="2971"/>
    <cellStyle name="Cálculo 2 4 3 4 3" xfId="2972"/>
    <cellStyle name="Cálculo 2 4 3 4 3 2" xfId="2973"/>
    <cellStyle name="Cálculo 2 4 3 4 4" xfId="2974"/>
    <cellStyle name="Cálculo 2 4 3 5" xfId="2975"/>
    <cellStyle name="Cálculo 2 4 3 5 2" xfId="2976"/>
    <cellStyle name="Cálculo 2 4 3 5 2 2" xfId="2977"/>
    <cellStyle name="Cálculo 2 4 3 5 2 2 2" xfId="2978"/>
    <cellStyle name="Cálculo 2 4 3 5 2 3" xfId="2979"/>
    <cellStyle name="Cálculo 2 4 3 5 3" xfId="2980"/>
    <cellStyle name="Cálculo 2 4 3 5 3 2" xfId="2981"/>
    <cellStyle name="Cálculo 2 4 3 5 3 2 2" xfId="2982"/>
    <cellStyle name="Cálculo 2 4 3 5 3 3" xfId="2983"/>
    <cellStyle name="Cálculo 2 4 3 5 4" xfId="2984"/>
    <cellStyle name="Cálculo 2 4 3 5 4 2" xfId="2985"/>
    <cellStyle name="Cálculo 2 4 3 5 5" xfId="2986"/>
    <cellStyle name="Cálculo 2 4 3 6" xfId="2987"/>
    <cellStyle name="Cálculo 2 4 3 6 2" xfId="2988"/>
    <cellStyle name="Cálculo 2 4 3 6 2 2" xfId="2989"/>
    <cellStyle name="Cálculo 2 4 3 6 3" xfId="2990"/>
    <cellStyle name="Cálculo 2 4 3 7" xfId="2991"/>
    <cellStyle name="Cálculo 2 4 4" xfId="2992"/>
    <cellStyle name="Cálculo 2 4 4 2" xfId="2993"/>
    <cellStyle name="Cálculo 2 4 4 2 2" xfId="2994"/>
    <cellStyle name="Cálculo 2 4 4 2 2 2" xfId="2995"/>
    <cellStyle name="Cálculo 2 4 4 2 2 2 2" xfId="2996"/>
    <cellStyle name="Cálculo 2 4 4 2 2 3" xfId="2997"/>
    <cellStyle name="Cálculo 2 4 4 2 3" xfId="2998"/>
    <cellStyle name="Cálculo 2 4 4 2 3 2" xfId="2999"/>
    <cellStyle name="Cálculo 2 4 4 2 4" xfId="3000"/>
    <cellStyle name="Cálculo 2 4 4 3" xfId="3001"/>
    <cellStyle name="Cálculo 2 4 4 3 2" xfId="3002"/>
    <cellStyle name="Cálculo 2 4 4 3 2 2" xfId="3003"/>
    <cellStyle name="Cálculo 2 4 4 3 2 2 2" xfId="3004"/>
    <cellStyle name="Cálculo 2 4 4 3 2 3" xfId="3005"/>
    <cellStyle name="Cálculo 2 4 4 3 3" xfId="3006"/>
    <cellStyle name="Cálculo 2 4 4 3 3 2" xfId="3007"/>
    <cellStyle name="Cálculo 2 4 4 3 4" xfId="3008"/>
    <cellStyle name="Cálculo 2 4 4 4" xfId="3009"/>
    <cellStyle name="Cálculo 2 4 4 4 2" xfId="3010"/>
    <cellStyle name="Cálculo 2 4 4 4 2 2" xfId="3011"/>
    <cellStyle name="Cálculo 2 4 4 4 2 2 2" xfId="3012"/>
    <cellStyle name="Cálculo 2 4 4 4 2 3" xfId="3013"/>
    <cellStyle name="Cálculo 2 4 4 4 3" xfId="3014"/>
    <cellStyle name="Cálculo 2 4 4 4 3 2" xfId="3015"/>
    <cellStyle name="Cálculo 2 4 4 4 3 2 2" xfId="3016"/>
    <cellStyle name="Cálculo 2 4 4 4 3 3" xfId="3017"/>
    <cellStyle name="Cálculo 2 4 4 4 4" xfId="3018"/>
    <cellStyle name="Cálculo 2 4 4 4 4 2" xfId="3019"/>
    <cellStyle name="Cálculo 2 4 4 4 5" xfId="3020"/>
    <cellStyle name="Cálculo 2 4 4 5" xfId="3021"/>
    <cellStyle name="Cálculo 2 4 4 5 2" xfId="3022"/>
    <cellStyle name="Cálculo 2 4 4 5 2 2" xfId="3023"/>
    <cellStyle name="Cálculo 2 4 4 5 3" xfId="3024"/>
    <cellStyle name="Cálculo 2 4 4 6" xfId="3025"/>
    <cellStyle name="Cálculo 2 4 5" xfId="3026"/>
    <cellStyle name="Cálculo 2 4 5 2" xfId="3027"/>
    <cellStyle name="Cálculo 2 4 5 2 2" xfId="3028"/>
    <cellStyle name="Cálculo 2 4 5 2 2 2" xfId="3029"/>
    <cellStyle name="Cálculo 2 4 5 2 2 2 2" xfId="3030"/>
    <cellStyle name="Cálculo 2 4 5 2 2 2 2 2" xfId="3031"/>
    <cellStyle name="Cálculo 2 4 5 2 2 2 3" xfId="3032"/>
    <cellStyle name="Cálculo 2 4 5 2 2 3" xfId="3033"/>
    <cellStyle name="Cálculo 2 4 5 2 2 3 2" xfId="3034"/>
    <cellStyle name="Cálculo 2 4 5 2 2 4" xfId="3035"/>
    <cellStyle name="Cálculo 2 4 5 2 3" xfId="3036"/>
    <cellStyle name="Cálculo 2 4 5 2 3 2" xfId="3037"/>
    <cellStyle name="Cálculo 2 4 5 2 3 2 2" xfId="3038"/>
    <cellStyle name="Cálculo 2 4 5 2 3 2 2 2" xfId="3039"/>
    <cellStyle name="Cálculo 2 4 5 2 3 2 3" xfId="3040"/>
    <cellStyle name="Cálculo 2 4 5 2 3 3" xfId="3041"/>
    <cellStyle name="Cálculo 2 4 5 2 3 3 2" xfId="3042"/>
    <cellStyle name="Cálculo 2 4 5 2 3 4" xfId="3043"/>
    <cellStyle name="Cálculo 2 4 5 2 4" xfId="3044"/>
    <cellStyle name="Cálculo 2 4 5 2 4 2" xfId="3045"/>
    <cellStyle name="Cálculo 2 4 5 2 4 2 2" xfId="3046"/>
    <cellStyle name="Cálculo 2 4 5 2 4 2 2 2" xfId="3047"/>
    <cellStyle name="Cálculo 2 4 5 2 4 2 3" xfId="3048"/>
    <cellStyle name="Cálculo 2 4 5 2 4 3" xfId="3049"/>
    <cellStyle name="Cálculo 2 4 5 2 4 3 2" xfId="3050"/>
    <cellStyle name="Cálculo 2 4 5 2 4 3 2 2" xfId="3051"/>
    <cellStyle name="Cálculo 2 4 5 2 4 3 3" xfId="3052"/>
    <cellStyle name="Cálculo 2 4 5 2 4 4" xfId="3053"/>
    <cellStyle name="Cálculo 2 4 5 2 4 4 2" xfId="3054"/>
    <cellStyle name="Cálculo 2 4 5 2 4 5" xfId="3055"/>
    <cellStyle name="Cálculo 2 4 5 2 5" xfId="3056"/>
    <cellStyle name="Cálculo 2 4 5 2 5 2" xfId="3057"/>
    <cellStyle name="Cálculo 2 4 5 2 5 2 2" xfId="3058"/>
    <cellStyle name="Cálculo 2 4 5 2 5 3" xfId="3059"/>
    <cellStyle name="Cálculo 2 4 5 2 6" xfId="3060"/>
    <cellStyle name="Cálculo 2 4 5 3" xfId="3061"/>
    <cellStyle name="Cálculo 2 4 5 3 2" xfId="3062"/>
    <cellStyle name="Cálculo 2 4 5 3 2 2" xfId="3063"/>
    <cellStyle name="Cálculo 2 4 5 3 2 2 2" xfId="3064"/>
    <cellStyle name="Cálculo 2 4 5 3 2 3" xfId="3065"/>
    <cellStyle name="Cálculo 2 4 5 3 3" xfId="3066"/>
    <cellStyle name="Cálculo 2 4 5 3 3 2" xfId="3067"/>
    <cellStyle name="Cálculo 2 4 5 3 4" xfId="3068"/>
    <cellStyle name="Cálculo 2 4 5 4" xfId="3069"/>
    <cellStyle name="Cálculo 2 4 5 4 2" xfId="3070"/>
    <cellStyle name="Cálculo 2 4 5 4 2 2" xfId="3071"/>
    <cellStyle name="Cálculo 2 4 5 4 2 2 2" xfId="3072"/>
    <cellStyle name="Cálculo 2 4 5 4 2 3" xfId="3073"/>
    <cellStyle name="Cálculo 2 4 5 4 3" xfId="3074"/>
    <cellStyle name="Cálculo 2 4 5 4 3 2" xfId="3075"/>
    <cellStyle name="Cálculo 2 4 5 4 4" xfId="3076"/>
    <cellStyle name="Cálculo 2 4 5 5" xfId="3077"/>
    <cellStyle name="Cálculo 2 4 5 5 2" xfId="3078"/>
    <cellStyle name="Cálculo 2 4 5 5 2 2" xfId="3079"/>
    <cellStyle name="Cálculo 2 4 5 5 2 2 2" xfId="3080"/>
    <cellStyle name="Cálculo 2 4 5 5 2 3" xfId="3081"/>
    <cellStyle name="Cálculo 2 4 5 5 3" xfId="3082"/>
    <cellStyle name="Cálculo 2 4 5 5 3 2" xfId="3083"/>
    <cellStyle name="Cálculo 2 4 5 5 3 2 2" xfId="3084"/>
    <cellStyle name="Cálculo 2 4 5 5 3 3" xfId="3085"/>
    <cellStyle name="Cálculo 2 4 5 5 4" xfId="3086"/>
    <cellStyle name="Cálculo 2 4 5 5 4 2" xfId="3087"/>
    <cellStyle name="Cálculo 2 4 5 5 5" xfId="3088"/>
    <cellStyle name="Cálculo 2 4 5 6" xfId="3089"/>
    <cellStyle name="Cálculo 2 4 5 6 2" xfId="3090"/>
    <cellStyle name="Cálculo 2 4 5 6 2 2" xfId="3091"/>
    <cellStyle name="Cálculo 2 4 5 6 3" xfId="3092"/>
    <cellStyle name="Cálculo 2 4 5 7" xfId="3093"/>
    <cellStyle name="Cálculo 2 4 6" xfId="3094"/>
    <cellStyle name="Cálculo 2 4 6 2" xfId="3095"/>
    <cellStyle name="Cálculo 2 4 6 2 2" xfId="3096"/>
    <cellStyle name="Cálculo 2 4 6 2 2 2" xfId="3097"/>
    <cellStyle name="Cálculo 2 4 6 2 3" xfId="3098"/>
    <cellStyle name="Cálculo 2 4 6 3" xfId="3099"/>
    <cellStyle name="Cálculo 2 4 6 3 2" xfId="3100"/>
    <cellStyle name="Cálculo 2 4 6 4" xfId="3101"/>
    <cellStyle name="Cálculo 2 4 7" xfId="3102"/>
    <cellStyle name="Cálculo 2 4 7 2" xfId="3103"/>
    <cellStyle name="Cálculo 2 4 7 2 2" xfId="3104"/>
    <cellStyle name="Cálculo 2 4 7 2 2 2" xfId="3105"/>
    <cellStyle name="Cálculo 2 4 7 2 3" xfId="3106"/>
    <cellStyle name="Cálculo 2 4 7 3" xfId="3107"/>
    <cellStyle name="Cálculo 2 4 7 3 2" xfId="3108"/>
    <cellStyle name="Cálculo 2 4 7 4" xfId="3109"/>
    <cellStyle name="Cálculo 2 4 8" xfId="3110"/>
    <cellStyle name="Cálculo 2 4 8 2" xfId="3111"/>
    <cellStyle name="Cálculo 2 4 8 2 2" xfId="3112"/>
    <cellStyle name="Cálculo 2 4 8 2 2 2" xfId="3113"/>
    <cellStyle name="Cálculo 2 4 8 2 3" xfId="3114"/>
    <cellStyle name="Cálculo 2 4 8 3" xfId="3115"/>
    <cellStyle name="Cálculo 2 4 8 3 2" xfId="3116"/>
    <cellStyle name="Cálculo 2 4 8 3 2 2" xfId="3117"/>
    <cellStyle name="Cálculo 2 4 8 3 3" xfId="3118"/>
    <cellStyle name="Cálculo 2 4 8 4" xfId="3119"/>
    <cellStyle name="Cálculo 2 4 8 4 2" xfId="3120"/>
    <cellStyle name="Cálculo 2 4 8 5" xfId="3121"/>
    <cellStyle name="Cálculo 2 4 9" xfId="3122"/>
    <cellStyle name="Cálculo 2 4 9 2" xfId="3123"/>
    <cellStyle name="Cálculo 2 4 9 2 2" xfId="3124"/>
    <cellStyle name="Cálculo 2 4 9 3" xfId="3125"/>
    <cellStyle name="Cálculo 2 4_FundsFlow" xfId="3126"/>
    <cellStyle name="Cálculo 2 5" xfId="3127"/>
    <cellStyle name="Cálculo 2 5 10" xfId="3128"/>
    <cellStyle name="Cálculo 2 5 2" xfId="3129"/>
    <cellStyle name="Cálculo 2 5 2 2" xfId="3130"/>
    <cellStyle name="Cálculo 2 5 2 2 2" xfId="3131"/>
    <cellStyle name="Cálculo 2 5 2 2 2 2" xfId="3132"/>
    <cellStyle name="Cálculo 2 5 2 2 2 2 2" xfId="3133"/>
    <cellStyle name="Cálculo 2 5 2 2 2 2 2 2" xfId="3134"/>
    <cellStyle name="Cálculo 2 5 2 2 2 2 3" xfId="3135"/>
    <cellStyle name="Cálculo 2 5 2 2 2 3" xfId="3136"/>
    <cellStyle name="Cálculo 2 5 2 2 2 3 2" xfId="3137"/>
    <cellStyle name="Cálculo 2 5 2 2 2 4" xfId="3138"/>
    <cellStyle name="Cálculo 2 5 2 2 3" xfId="3139"/>
    <cellStyle name="Cálculo 2 5 2 2 3 2" xfId="3140"/>
    <cellStyle name="Cálculo 2 5 2 2 3 2 2" xfId="3141"/>
    <cellStyle name="Cálculo 2 5 2 2 3 2 2 2" xfId="3142"/>
    <cellStyle name="Cálculo 2 5 2 2 3 2 3" xfId="3143"/>
    <cellStyle name="Cálculo 2 5 2 2 3 3" xfId="3144"/>
    <cellStyle name="Cálculo 2 5 2 2 3 3 2" xfId="3145"/>
    <cellStyle name="Cálculo 2 5 2 2 3 4" xfId="3146"/>
    <cellStyle name="Cálculo 2 5 2 2 4" xfId="3147"/>
    <cellStyle name="Cálculo 2 5 2 2 4 2" xfId="3148"/>
    <cellStyle name="Cálculo 2 5 2 2 4 2 2" xfId="3149"/>
    <cellStyle name="Cálculo 2 5 2 2 4 2 2 2" xfId="3150"/>
    <cellStyle name="Cálculo 2 5 2 2 4 2 3" xfId="3151"/>
    <cellStyle name="Cálculo 2 5 2 2 4 3" xfId="3152"/>
    <cellStyle name="Cálculo 2 5 2 2 4 3 2" xfId="3153"/>
    <cellStyle name="Cálculo 2 5 2 2 4 3 2 2" xfId="3154"/>
    <cellStyle name="Cálculo 2 5 2 2 4 3 3" xfId="3155"/>
    <cellStyle name="Cálculo 2 5 2 2 4 4" xfId="3156"/>
    <cellStyle name="Cálculo 2 5 2 2 4 4 2" xfId="3157"/>
    <cellStyle name="Cálculo 2 5 2 2 4 5" xfId="3158"/>
    <cellStyle name="Cálculo 2 5 2 2 5" xfId="3159"/>
    <cellStyle name="Cálculo 2 5 2 2 5 2" xfId="3160"/>
    <cellStyle name="Cálculo 2 5 2 2 5 2 2" xfId="3161"/>
    <cellStyle name="Cálculo 2 5 2 2 5 3" xfId="3162"/>
    <cellStyle name="Cálculo 2 5 2 2 6" xfId="3163"/>
    <cellStyle name="Cálculo 2 5 2 3" xfId="3164"/>
    <cellStyle name="Cálculo 2 5 2 3 2" xfId="3165"/>
    <cellStyle name="Cálculo 2 5 2 3 2 2" xfId="3166"/>
    <cellStyle name="Cálculo 2 5 2 3 2 2 2" xfId="3167"/>
    <cellStyle name="Cálculo 2 5 2 3 2 3" xfId="3168"/>
    <cellStyle name="Cálculo 2 5 2 3 3" xfId="3169"/>
    <cellStyle name="Cálculo 2 5 2 3 3 2" xfId="3170"/>
    <cellStyle name="Cálculo 2 5 2 3 4" xfId="3171"/>
    <cellStyle name="Cálculo 2 5 2 4" xfId="3172"/>
    <cellStyle name="Cálculo 2 5 2 4 2" xfId="3173"/>
    <cellStyle name="Cálculo 2 5 2 4 2 2" xfId="3174"/>
    <cellStyle name="Cálculo 2 5 2 4 2 2 2" xfId="3175"/>
    <cellStyle name="Cálculo 2 5 2 4 2 3" xfId="3176"/>
    <cellStyle name="Cálculo 2 5 2 4 3" xfId="3177"/>
    <cellStyle name="Cálculo 2 5 2 4 3 2" xfId="3178"/>
    <cellStyle name="Cálculo 2 5 2 4 4" xfId="3179"/>
    <cellStyle name="Cálculo 2 5 2 5" xfId="3180"/>
    <cellStyle name="Cálculo 2 5 2 5 2" xfId="3181"/>
    <cellStyle name="Cálculo 2 5 2 5 2 2" xfId="3182"/>
    <cellStyle name="Cálculo 2 5 2 5 2 2 2" xfId="3183"/>
    <cellStyle name="Cálculo 2 5 2 5 2 3" xfId="3184"/>
    <cellStyle name="Cálculo 2 5 2 5 3" xfId="3185"/>
    <cellStyle name="Cálculo 2 5 2 5 3 2" xfId="3186"/>
    <cellStyle name="Cálculo 2 5 2 5 3 2 2" xfId="3187"/>
    <cellStyle name="Cálculo 2 5 2 5 3 3" xfId="3188"/>
    <cellStyle name="Cálculo 2 5 2 5 4" xfId="3189"/>
    <cellStyle name="Cálculo 2 5 2 5 4 2" xfId="3190"/>
    <cellStyle name="Cálculo 2 5 2 5 5" xfId="3191"/>
    <cellStyle name="Cálculo 2 5 2 6" xfId="3192"/>
    <cellStyle name="Cálculo 2 5 2 6 2" xfId="3193"/>
    <cellStyle name="Cálculo 2 5 2 6 2 2" xfId="3194"/>
    <cellStyle name="Cálculo 2 5 2 6 3" xfId="3195"/>
    <cellStyle name="Cálculo 2 5 2 7" xfId="3196"/>
    <cellStyle name="Cálculo 2 5 3" xfId="3197"/>
    <cellStyle name="Cálculo 2 5 3 2" xfId="3198"/>
    <cellStyle name="Cálculo 2 5 3 2 2" xfId="3199"/>
    <cellStyle name="Cálculo 2 5 3 2 2 2" xfId="3200"/>
    <cellStyle name="Cálculo 2 5 3 2 2 2 2" xfId="3201"/>
    <cellStyle name="Cálculo 2 5 3 2 2 2 2 2" xfId="3202"/>
    <cellStyle name="Cálculo 2 5 3 2 2 2 3" xfId="3203"/>
    <cellStyle name="Cálculo 2 5 3 2 2 3" xfId="3204"/>
    <cellStyle name="Cálculo 2 5 3 2 2 3 2" xfId="3205"/>
    <cellStyle name="Cálculo 2 5 3 2 2 4" xfId="3206"/>
    <cellStyle name="Cálculo 2 5 3 2 3" xfId="3207"/>
    <cellStyle name="Cálculo 2 5 3 2 3 2" xfId="3208"/>
    <cellStyle name="Cálculo 2 5 3 2 3 2 2" xfId="3209"/>
    <cellStyle name="Cálculo 2 5 3 2 3 2 2 2" xfId="3210"/>
    <cellStyle name="Cálculo 2 5 3 2 3 2 3" xfId="3211"/>
    <cellStyle name="Cálculo 2 5 3 2 3 3" xfId="3212"/>
    <cellStyle name="Cálculo 2 5 3 2 3 3 2" xfId="3213"/>
    <cellStyle name="Cálculo 2 5 3 2 3 4" xfId="3214"/>
    <cellStyle name="Cálculo 2 5 3 2 4" xfId="3215"/>
    <cellStyle name="Cálculo 2 5 3 2 4 2" xfId="3216"/>
    <cellStyle name="Cálculo 2 5 3 2 4 2 2" xfId="3217"/>
    <cellStyle name="Cálculo 2 5 3 2 4 2 2 2" xfId="3218"/>
    <cellStyle name="Cálculo 2 5 3 2 4 2 3" xfId="3219"/>
    <cellStyle name="Cálculo 2 5 3 2 4 3" xfId="3220"/>
    <cellStyle name="Cálculo 2 5 3 2 4 3 2" xfId="3221"/>
    <cellStyle name="Cálculo 2 5 3 2 4 3 2 2" xfId="3222"/>
    <cellStyle name="Cálculo 2 5 3 2 4 3 3" xfId="3223"/>
    <cellStyle name="Cálculo 2 5 3 2 4 4" xfId="3224"/>
    <cellStyle name="Cálculo 2 5 3 2 4 4 2" xfId="3225"/>
    <cellStyle name="Cálculo 2 5 3 2 4 5" xfId="3226"/>
    <cellStyle name="Cálculo 2 5 3 2 5" xfId="3227"/>
    <cellStyle name="Cálculo 2 5 3 2 5 2" xfId="3228"/>
    <cellStyle name="Cálculo 2 5 3 2 5 2 2" xfId="3229"/>
    <cellStyle name="Cálculo 2 5 3 2 5 3" xfId="3230"/>
    <cellStyle name="Cálculo 2 5 3 2 6" xfId="3231"/>
    <cellStyle name="Cálculo 2 5 3 3" xfId="3232"/>
    <cellStyle name="Cálculo 2 5 3 3 2" xfId="3233"/>
    <cellStyle name="Cálculo 2 5 3 3 2 2" xfId="3234"/>
    <cellStyle name="Cálculo 2 5 3 3 2 2 2" xfId="3235"/>
    <cellStyle name="Cálculo 2 5 3 3 2 3" xfId="3236"/>
    <cellStyle name="Cálculo 2 5 3 3 3" xfId="3237"/>
    <cellStyle name="Cálculo 2 5 3 3 3 2" xfId="3238"/>
    <cellStyle name="Cálculo 2 5 3 3 4" xfId="3239"/>
    <cellStyle name="Cálculo 2 5 3 4" xfId="3240"/>
    <cellStyle name="Cálculo 2 5 3 4 2" xfId="3241"/>
    <cellStyle name="Cálculo 2 5 3 4 2 2" xfId="3242"/>
    <cellStyle name="Cálculo 2 5 3 4 2 2 2" xfId="3243"/>
    <cellStyle name="Cálculo 2 5 3 4 2 3" xfId="3244"/>
    <cellStyle name="Cálculo 2 5 3 4 3" xfId="3245"/>
    <cellStyle name="Cálculo 2 5 3 4 3 2" xfId="3246"/>
    <cellStyle name="Cálculo 2 5 3 4 4" xfId="3247"/>
    <cellStyle name="Cálculo 2 5 3 5" xfId="3248"/>
    <cellStyle name="Cálculo 2 5 3 5 2" xfId="3249"/>
    <cellStyle name="Cálculo 2 5 3 5 2 2" xfId="3250"/>
    <cellStyle name="Cálculo 2 5 3 5 2 2 2" xfId="3251"/>
    <cellStyle name="Cálculo 2 5 3 5 2 3" xfId="3252"/>
    <cellStyle name="Cálculo 2 5 3 5 3" xfId="3253"/>
    <cellStyle name="Cálculo 2 5 3 5 3 2" xfId="3254"/>
    <cellStyle name="Cálculo 2 5 3 5 3 2 2" xfId="3255"/>
    <cellStyle name="Cálculo 2 5 3 5 3 3" xfId="3256"/>
    <cellStyle name="Cálculo 2 5 3 5 4" xfId="3257"/>
    <cellStyle name="Cálculo 2 5 3 5 4 2" xfId="3258"/>
    <cellStyle name="Cálculo 2 5 3 5 5" xfId="3259"/>
    <cellStyle name="Cálculo 2 5 3 6" xfId="3260"/>
    <cellStyle name="Cálculo 2 5 3 6 2" xfId="3261"/>
    <cellStyle name="Cálculo 2 5 3 6 2 2" xfId="3262"/>
    <cellStyle name="Cálculo 2 5 3 6 3" xfId="3263"/>
    <cellStyle name="Cálculo 2 5 3 7" xfId="3264"/>
    <cellStyle name="Cálculo 2 5 4" xfId="3265"/>
    <cellStyle name="Cálculo 2 5 4 2" xfId="3266"/>
    <cellStyle name="Cálculo 2 5 4 2 2" xfId="3267"/>
    <cellStyle name="Cálculo 2 5 4 2 2 2" xfId="3268"/>
    <cellStyle name="Cálculo 2 5 4 2 2 2 2" xfId="3269"/>
    <cellStyle name="Cálculo 2 5 4 2 2 3" xfId="3270"/>
    <cellStyle name="Cálculo 2 5 4 2 3" xfId="3271"/>
    <cellStyle name="Cálculo 2 5 4 2 3 2" xfId="3272"/>
    <cellStyle name="Cálculo 2 5 4 2 4" xfId="3273"/>
    <cellStyle name="Cálculo 2 5 4 3" xfId="3274"/>
    <cellStyle name="Cálculo 2 5 4 3 2" xfId="3275"/>
    <cellStyle name="Cálculo 2 5 4 3 2 2" xfId="3276"/>
    <cellStyle name="Cálculo 2 5 4 3 2 2 2" xfId="3277"/>
    <cellStyle name="Cálculo 2 5 4 3 2 3" xfId="3278"/>
    <cellStyle name="Cálculo 2 5 4 3 3" xfId="3279"/>
    <cellStyle name="Cálculo 2 5 4 3 3 2" xfId="3280"/>
    <cellStyle name="Cálculo 2 5 4 3 4" xfId="3281"/>
    <cellStyle name="Cálculo 2 5 4 4" xfId="3282"/>
    <cellStyle name="Cálculo 2 5 4 4 2" xfId="3283"/>
    <cellStyle name="Cálculo 2 5 4 4 2 2" xfId="3284"/>
    <cellStyle name="Cálculo 2 5 4 4 2 2 2" xfId="3285"/>
    <cellStyle name="Cálculo 2 5 4 4 2 3" xfId="3286"/>
    <cellStyle name="Cálculo 2 5 4 4 3" xfId="3287"/>
    <cellStyle name="Cálculo 2 5 4 4 3 2" xfId="3288"/>
    <cellStyle name="Cálculo 2 5 4 4 3 2 2" xfId="3289"/>
    <cellStyle name="Cálculo 2 5 4 4 3 3" xfId="3290"/>
    <cellStyle name="Cálculo 2 5 4 4 4" xfId="3291"/>
    <cellStyle name="Cálculo 2 5 4 4 4 2" xfId="3292"/>
    <cellStyle name="Cálculo 2 5 4 4 5" xfId="3293"/>
    <cellStyle name="Cálculo 2 5 4 5" xfId="3294"/>
    <cellStyle name="Cálculo 2 5 4 5 2" xfId="3295"/>
    <cellStyle name="Cálculo 2 5 4 5 2 2" xfId="3296"/>
    <cellStyle name="Cálculo 2 5 4 5 3" xfId="3297"/>
    <cellStyle name="Cálculo 2 5 4 6" xfId="3298"/>
    <cellStyle name="Cálculo 2 5 5" xfId="3299"/>
    <cellStyle name="Cálculo 2 5 5 2" xfId="3300"/>
    <cellStyle name="Cálculo 2 5 5 2 2" xfId="3301"/>
    <cellStyle name="Cálculo 2 5 5 2 2 2" xfId="3302"/>
    <cellStyle name="Cálculo 2 5 5 2 2 2 2" xfId="3303"/>
    <cellStyle name="Cálculo 2 5 5 2 2 2 2 2" xfId="3304"/>
    <cellStyle name="Cálculo 2 5 5 2 2 2 3" xfId="3305"/>
    <cellStyle name="Cálculo 2 5 5 2 2 3" xfId="3306"/>
    <cellStyle name="Cálculo 2 5 5 2 2 3 2" xfId="3307"/>
    <cellStyle name="Cálculo 2 5 5 2 2 4" xfId="3308"/>
    <cellStyle name="Cálculo 2 5 5 2 3" xfId="3309"/>
    <cellStyle name="Cálculo 2 5 5 2 3 2" xfId="3310"/>
    <cellStyle name="Cálculo 2 5 5 2 3 2 2" xfId="3311"/>
    <cellStyle name="Cálculo 2 5 5 2 3 2 2 2" xfId="3312"/>
    <cellStyle name="Cálculo 2 5 5 2 3 2 3" xfId="3313"/>
    <cellStyle name="Cálculo 2 5 5 2 3 3" xfId="3314"/>
    <cellStyle name="Cálculo 2 5 5 2 3 3 2" xfId="3315"/>
    <cellStyle name="Cálculo 2 5 5 2 3 4" xfId="3316"/>
    <cellStyle name="Cálculo 2 5 5 2 4" xfId="3317"/>
    <cellStyle name="Cálculo 2 5 5 2 4 2" xfId="3318"/>
    <cellStyle name="Cálculo 2 5 5 2 4 2 2" xfId="3319"/>
    <cellStyle name="Cálculo 2 5 5 2 4 2 2 2" xfId="3320"/>
    <cellStyle name="Cálculo 2 5 5 2 4 2 3" xfId="3321"/>
    <cellStyle name="Cálculo 2 5 5 2 4 3" xfId="3322"/>
    <cellStyle name="Cálculo 2 5 5 2 4 3 2" xfId="3323"/>
    <cellStyle name="Cálculo 2 5 5 2 4 3 2 2" xfId="3324"/>
    <cellStyle name="Cálculo 2 5 5 2 4 3 3" xfId="3325"/>
    <cellStyle name="Cálculo 2 5 5 2 4 4" xfId="3326"/>
    <cellStyle name="Cálculo 2 5 5 2 4 4 2" xfId="3327"/>
    <cellStyle name="Cálculo 2 5 5 2 4 5" xfId="3328"/>
    <cellStyle name="Cálculo 2 5 5 2 5" xfId="3329"/>
    <cellStyle name="Cálculo 2 5 5 2 5 2" xfId="3330"/>
    <cellStyle name="Cálculo 2 5 5 2 5 2 2" xfId="3331"/>
    <cellStyle name="Cálculo 2 5 5 2 5 3" xfId="3332"/>
    <cellStyle name="Cálculo 2 5 5 2 6" xfId="3333"/>
    <cellStyle name="Cálculo 2 5 5 3" xfId="3334"/>
    <cellStyle name="Cálculo 2 5 5 3 2" xfId="3335"/>
    <cellStyle name="Cálculo 2 5 5 3 2 2" xfId="3336"/>
    <cellStyle name="Cálculo 2 5 5 3 2 2 2" xfId="3337"/>
    <cellStyle name="Cálculo 2 5 5 3 2 3" xfId="3338"/>
    <cellStyle name="Cálculo 2 5 5 3 3" xfId="3339"/>
    <cellStyle name="Cálculo 2 5 5 3 3 2" xfId="3340"/>
    <cellStyle name="Cálculo 2 5 5 3 4" xfId="3341"/>
    <cellStyle name="Cálculo 2 5 5 4" xfId="3342"/>
    <cellStyle name="Cálculo 2 5 5 4 2" xfId="3343"/>
    <cellStyle name="Cálculo 2 5 5 4 2 2" xfId="3344"/>
    <cellStyle name="Cálculo 2 5 5 4 2 2 2" xfId="3345"/>
    <cellStyle name="Cálculo 2 5 5 4 2 3" xfId="3346"/>
    <cellStyle name="Cálculo 2 5 5 4 3" xfId="3347"/>
    <cellStyle name="Cálculo 2 5 5 4 3 2" xfId="3348"/>
    <cellStyle name="Cálculo 2 5 5 4 4" xfId="3349"/>
    <cellStyle name="Cálculo 2 5 5 5" xfId="3350"/>
    <cellStyle name="Cálculo 2 5 5 5 2" xfId="3351"/>
    <cellStyle name="Cálculo 2 5 5 5 2 2" xfId="3352"/>
    <cellStyle name="Cálculo 2 5 5 5 2 2 2" xfId="3353"/>
    <cellStyle name="Cálculo 2 5 5 5 2 3" xfId="3354"/>
    <cellStyle name="Cálculo 2 5 5 5 3" xfId="3355"/>
    <cellStyle name="Cálculo 2 5 5 5 3 2" xfId="3356"/>
    <cellStyle name="Cálculo 2 5 5 5 3 2 2" xfId="3357"/>
    <cellStyle name="Cálculo 2 5 5 5 3 3" xfId="3358"/>
    <cellStyle name="Cálculo 2 5 5 5 4" xfId="3359"/>
    <cellStyle name="Cálculo 2 5 5 5 4 2" xfId="3360"/>
    <cellStyle name="Cálculo 2 5 5 5 5" xfId="3361"/>
    <cellStyle name="Cálculo 2 5 5 6" xfId="3362"/>
    <cellStyle name="Cálculo 2 5 5 6 2" xfId="3363"/>
    <cellStyle name="Cálculo 2 5 5 6 2 2" xfId="3364"/>
    <cellStyle name="Cálculo 2 5 5 6 3" xfId="3365"/>
    <cellStyle name="Cálculo 2 5 5 7" xfId="3366"/>
    <cellStyle name="Cálculo 2 5 6" xfId="3367"/>
    <cellStyle name="Cálculo 2 5 6 2" xfId="3368"/>
    <cellStyle name="Cálculo 2 5 6 2 2" xfId="3369"/>
    <cellStyle name="Cálculo 2 5 6 2 2 2" xfId="3370"/>
    <cellStyle name="Cálculo 2 5 6 2 3" xfId="3371"/>
    <cellStyle name="Cálculo 2 5 6 3" xfId="3372"/>
    <cellStyle name="Cálculo 2 5 6 3 2" xfId="3373"/>
    <cellStyle name="Cálculo 2 5 6 4" xfId="3374"/>
    <cellStyle name="Cálculo 2 5 7" xfId="3375"/>
    <cellStyle name="Cálculo 2 5 7 2" xfId="3376"/>
    <cellStyle name="Cálculo 2 5 7 2 2" xfId="3377"/>
    <cellStyle name="Cálculo 2 5 7 2 2 2" xfId="3378"/>
    <cellStyle name="Cálculo 2 5 7 2 3" xfId="3379"/>
    <cellStyle name="Cálculo 2 5 7 3" xfId="3380"/>
    <cellStyle name="Cálculo 2 5 7 3 2" xfId="3381"/>
    <cellStyle name="Cálculo 2 5 7 4" xfId="3382"/>
    <cellStyle name="Cálculo 2 5 8" xfId="3383"/>
    <cellStyle name="Cálculo 2 5 8 2" xfId="3384"/>
    <cellStyle name="Cálculo 2 5 8 2 2" xfId="3385"/>
    <cellStyle name="Cálculo 2 5 8 2 2 2" xfId="3386"/>
    <cellStyle name="Cálculo 2 5 8 2 3" xfId="3387"/>
    <cellStyle name="Cálculo 2 5 8 3" xfId="3388"/>
    <cellStyle name="Cálculo 2 5 8 3 2" xfId="3389"/>
    <cellStyle name="Cálculo 2 5 8 3 2 2" xfId="3390"/>
    <cellStyle name="Cálculo 2 5 8 3 3" xfId="3391"/>
    <cellStyle name="Cálculo 2 5 8 4" xfId="3392"/>
    <cellStyle name="Cálculo 2 5 8 4 2" xfId="3393"/>
    <cellStyle name="Cálculo 2 5 8 5" xfId="3394"/>
    <cellStyle name="Cálculo 2 5 9" xfId="3395"/>
    <cellStyle name="Cálculo 2 5 9 2" xfId="3396"/>
    <cellStyle name="Cálculo 2 5 9 2 2" xfId="3397"/>
    <cellStyle name="Cálculo 2 5 9 3" xfId="3398"/>
    <cellStyle name="Cálculo 2 5_FundsFlow" xfId="3399"/>
    <cellStyle name="Cálculo 2 6" xfId="3400"/>
    <cellStyle name="Cálculo 2 6 2" xfId="3401"/>
    <cellStyle name="Cálculo 2 6 2 2" xfId="3402"/>
    <cellStyle name="Cálculo 2 6 2 2 2" xfId="3403"/>
    <cellStyle name="Cálculo 2 6 2 2 2 2" xfId="3404"/>
    <cellStyle name="Cálculo 2 6 2 2 2 2 2" xfId="3405"/>
    <cellStyle name="Cálculo 2 6 2 2 2 3" xfId="3406"/>
    <cellStyle name="Cálculo 2 6 2 2 3" xfId="3407"/>
    <cellStyle name="Cálculo 2 6 2 2 3 2" xfId="3408"/>
    <cellStyle name="Cálculo 2 6 2 2 4" xfId="3409"/>
    <cellStyle name="Cálculo 2 6 2 3" xfId="3410"/>
    <cellStyle name="Cálculo 2 6 2 3 2" xfId="3411"/>
    <cellStyle name="Cálculo 2 6 2 3 2 2" xfId="3412"/>
    <cellStyle name="Cálculo 2 6 2 3 2 2 2" xfId="3413"/>
    <cellStyle name="Cálculo 2 6 2 3 2 3" xfId="3414"/>
    <cellStyle name="Cálculo 2 6 2 3 3" xfId="3415"/>
    <cellStyle name="Cálculo 2 6 2 3 3 2" xfId="3416"/>
    <cellStyle name="Cálculo 2 6 2 3 4" xfId="3417"/>
    <cellStyle name="Cálculo 2 6 2 4" xfId="3418"/>
    <cellStyle name="Cálculo 2 6 2 4 2" xfId="3419"/>
    <cellStyle name="Cálculo 2 6 2 4 2 2" xfId="3420"/>
    <cellStyle name="Cálculo 2 6 2 4 2 2 2" xfId="3421"/>
    <cellStyle name="Cálculo 2 6 2 4 2 3" xfId="3422"/>
    <cellStyle name="Cálculo 2 6 2 4 3" xfId="3423"/>
    <cellStyle name="Cálculo 2 6 2 4 3 2" xfId="3424"/>
    <cellStyle name="Cálculo 2 6 2 4 3 2 2" xfId="3425"/>
    <cellStyle name="Cálculo 2 6 2 4 3 3" xfId="3426"/>
    <cellStyle name="Cálculo 2 6 2 4 4" xfId="3427"/>
    <cellStyle name="Cálculo 2 6 2 4 4 2" xfId="3428"/>
    <cellStyle name="Cálculo 2 6 2 4 5" xfId="3429"/>
    <cellStyle name="Cálculo 2 6 2 5" xfId="3430"/>
    <cellStyle name="Cálculo 2 6 2 5 2" xfId="3431"/>
    <cellStyle name="Cálculo 2 6 2 5 2 2" xfId="3432"/>
    <cellStyle name="Cálculo 2 6 2 5 3" xfId="3433"/>
    <cellStyle name="Cálculo 2 6 2 6" xfId="3434"/>
    <cellStyle name="Cálculo 2 6 3" xfId="3435"/>
    <cellStyle name="Cálculo 2 6 3 2" xfId="3436"/>
    <cellStyle name="Cálculo 2 6 3 2 2" xfId="3437"/>
    <cellStyle name="Cálculo 2 6 3 2 2 2" xfId="3438"/>
    <cellStyle name="Cálculo 2 6 3 2 3" xfId="3439"/>
    <cellStyle name="Cálculo 2 6 3 3" xfId="3440"/>
    <cellStyle name="Cálculo 2 6 3 3 2" xfId="3441"/>
    <cellStyle name="Cálculo 2 6 3 4" xfId="3442"/>
    <cellStyle name="Cálculo 2 6 4" xfId="3443"/>
    <cellStyle name="Cálculo 2 6 4 2" xfId="3444"/>
    <cellStyle name="Cálculo 2 6 4 2 2" xfId="3445"/>
    <cellStyle name="Cálculo 2 6 4 2 2 2" xfId="3446"/>
    <cellStyle name="Cálculo 2 6 4 2 3" xfId="3447"/>
    <cellStyle name="Cálculo 2 6 4 3" xfId="3448"/>
    <cellStyle name="Cálculo 2 6 4 3 2" xfId="3449"/>
    <cellStyle name="Cálculo 2 6 4 4" xfId="3450"/>
    <cellStyle name="Cálculo 2 6 5" xfId="3451"/>
    <cellStyle name="Cálculo 2 6 5 2" xfId="3452"/>
    <cellStyle name="Cálculo 2 6 5 2 2" xfId="3453"/>
    <cellStyle name="Cálculo 2 6 5 2 2 2" xfId="3454"/>
    <cellStyle name="Cálculo 2 6 5 2 3" xfId="3455"/>
    <cellStyle name="Cálculo 2 6 5 3" xfId="3456"/>
    <cellStyle name="Cálculo 2 6 5 3 2" xfId="3457"/>
    <cellStyle name="Cálculo 2 6 5 3 2 2" xfId="3458"/>
    <cellStyle name="Cálculo 2 6 5 3 3" xfId="3459"/>
    <cellStyle name="Cálculo 2 6 5 4" xfId="3460"/>
    <cellStyle name="Cálculo 2 6 5 4 2" xfId="3461"/>
    <cellStyle name="Cálculo 2 6 5 5" xfId="3462"/>
    <cellStyle name="Cálculo 2 6 6" xfId="3463"/>
    <cellStyle name="Cálculo 2 6 6 2" xfId="3464"/>
    <cellStyle name="Cálculo 2 6 6 2 2" xfId="3465"/>
    <cellStyle name="Cálculo 2 6 6 3" xfId="3466"/>
    <cellStyle name="Cálculo 2 6 7" xfId="3467"/>
    <cellStyle name="Cálculo 2 7" xfId="3468"/>
    <cellStyle name="Cálculo 2 7 2" xfId="3469"/>
    <cellStyle name="Cálculo 2 7 2 2" xfId="3470"/>
    <cellStyle name="Cálculo 2 7 2 2 2" xfId="3471"/>
    <cellStyle name="Cálculo 2 7 2 2 2 2" xfId="3472"/>
    <cellStyle name="Cálculo 2 7 2 2 2 2 2" xfId="3473"/>
    <cellStyle name="Cálculo 2 7 2 2 2 3" xfId="3474"/>
    <cellStyle name="Cálculo 2 7 2 2 3" xfId="3475"/>
    <cellStyle name="Cálculo 2 7 2 2 3 2" xfId="3476"/>
    <cellStyle name="Cálculo 2 7 2 2 4" xfId="3477"/>
    <cellStyle name="Cálculo 2 7 2 3" xfId="3478"/>
    <cellStyle name="Cálculo 2 7 2 3 2" xfId="3479"/>
    <cellStyle name="Cálculo 2 7 2 3 2 2" xfId="3480"/>
    <cellStyle name="Cálculo 2 7 2 3 2 2 2" xfId="3481"/>
    <cellStyle name="Cálculo 2 7 2 3 2 3" xfId="3482"/>
    <cellStyle name="Cálculo 2 7 2 3 3" xfId="3483"/>
    <cellStyle name="Cálculo 2 7 2 3 3 2" xfId="3484"/>
    <cellStyle name="Cálculo 2 7 2 3 4" xfId="3485"/>
    <cellStyle name="Cálculo 2 7 2 4" xfId="3486"/>
    <cellStyle name="Cálculo 2 7 2 4 2" xfId="3487"/>
    <cellStyle name="Cálculo 2 7 2 4 2 2" xfId="3488"/>
    <cellStyle name="Cálculo 2 7 2 4 2 2 2" xfId="3489"/>
    <cellStyle name="Cálculo 2 7 2 4 2 3" xfId="3490"/>
    <cellStyle name="Cálculo 2 7 2 4 3" xfId="3491"/>
    <cellStyle name="Cálculo 2 7 2 4 3 2" xfId="3492"/>
    <cellStyle name="Cálculo 2 7 2 4 3 2 2" xfId="3493"/>
    <cellStyle name="Cálculo 2 7 2 4 3 3" xfId="3494"/>
    <cellStyle name="Cálculo 2 7 2 4 4" xfId="3495"/>
    <cellStyle name="Cálculo 2 7 2 4 4 2" xfId="3496"/>
    <cellStyle name="Cálculo 2 7 2 4 5" xfId="3497"/>
    <cellStyle name="Cálculo 2 7 2 5" xfId="3498"/>
    <cellStyle name="Cálculo 2 7 2 5 2" xfId="3499"/>
    <cellStyle name="Cálculo 2 7 2 5 2 2" xfId="3500"/>
    <cellStyle name="Cálculo 2 7 2 5 3" xfId="3501"/>
    <cellStyle name="Cálculo 2 7 2 6" xfId="3502"/>
    <cellStyle name="Cálculo 2 7 3" xfId="3503"/>
    <cellStyle name="Cálculo 2 7 3 2" xfId="3504"/>
    <cellStyle name="Cálculo 2 7 3 2 2" xfId="3505"/>
    <cellStyle name="Cálculo 2 7 3 2 2 2" xfId="3506"/>
    <cellStyle name="Cálculo 2 7 3 2 3" xfId="3507"/>
    <cellStyle name="Cálculo 2 7 3 3" xfId="3508"/>
    <cellStyle name="Cálculo 2 7 3 3 2" xfId="3509"/>
    <cellStyle name="Cálculo 2 7 3 4" xfId="3510"/>
    <cellStyle name="Cálculo 2 7 4" xfId="3511"/>
    <cellStyle name="Cálculo 2 7 4 2" xfId="3512"/>
    <cellStyle name="Cálculo 2 7 4 2 2" xfId="3513"/>
    <cellStyle name="Cálculo 2 7 4 2 2 2" xfId="3514"/>
    <cellStyle name="Cálculo 2 7 4 2 3" xfId="3515"/>
    <cellStyle name="Cálculo 2 7 4 3" xfId="3516"/>
    <cellStyle name="Cálculo 2 7 4 3 2" xfId="3517"/>
    <cellStyle name="Cálculo 2 7 4 4" xfId="3518"/>
    <cellStyle name="Cálculo 2 7 5" xfId="3519"/>
    <cellStyle name="Cálculo 2 7 5 2" xfId="3520"/>
    <cellStyle name="Cálculo 2 7 5 2 2" xfId="3521"/>
    <cellStyle name="Cálculo 2 7 5 2 2 2" xfId="3522"/>
    <cellStyle name="Cálculo 2 7 5 2 3" xfId="3523"/>
    <cellStyle name="Cálculo 2 7 5 3" xfId="3524"/>
    <cellStyle name="Cálculo 2 7 5 3 2" xfId="3525"/>
    <cellStyle name="Cálculo 2 7 5 3 2 2" xfId="3526"/>
    <cellStyle name="Cálculo 2 7 5 3 3" xfId="3527"/>
    <cellStyle name="Cálculo 2 7 5 4" xfId="3528"/>
    <cellStyle name="Cálculo 2 7 5 4 2" xfId="3529"/>
    <cellStyle name="Cálculo 2 7 5 5" xfId="3530"/>
    <cellStyle name="Cálculo 2 7 6" xfId="3531"/>
    <cellStyle name="Cálculo 2 7 6 2" xfId="3532"/>
    <cellStyle name="Cálculo 2 7 6 2 2" xfId="3533"/>
    <cellStyle name="Cálculo 2 7 6 3" xfId="3534"/>
    <cellStyle name="Cálculo 2 7 7" xfId="3535"/>
    <cellStyle name="Cálculo 2 8" xfId="3536"/>
    <cellStyle name="Cálculo 2 8 2" xfId="3537"/>
    <cellStyle name="Cálculo 2 8 2 2" xfId="3538"/>
    <cellStyle name="Cálculo 2 8 2 2 2" xfId="3539"/>
    <cellStyle name="Cálculo 2 8 2 2 2 2" xfId="3540"/>
    <cellStyle name="Cálculo 2 8 2 2 3" xfId="3541"/>
    <cellStyle name="Cálculo 2 8 2 3" xfId="3542"/>
    <cellStyle name="Cálculo 2 8 2 3 2" xfId="3543"/>
    <cellStyle name="Cálculo 2 8 2 4" xfId="3544"/>
    <cellStyle name="Cálculo 2 8 3" xfId="3545"/>
    <cellStyle name="Cálculo 2 8 3 2" xfId="3546"/>
    <cellStyle name="Cálculo 2 8 3 2 2" xfId="3547"/>
    <cellStyle name="Cálculo 2 8 3 2 2 2" xfId="3548"/>
    <cellStyle name="Cálculo 2 8 3 2 3" xfId="3549"/>
    <cellStyle name="Cálculo 2 8 3 3" xfId="3550"/>
    <cellStyle name="Cálculo 2 8 3 3 2" xfId="3551"/>
    <cellStyle name="Cálculo 2 8 3 4" xfId="3552"/>
    <cellStyle name="Cálculo 2 8 4" xfId="3553"/>
    <cellStyle name="Cálculo 2 8 4 2" xfId="3554"/>
    <cellStyle name="Cálculo 2 8 4 2 2" xfId="3555"/>
    <cellStyle name="Cálculo 2 8 4 2 2 2" xfId="3556"/>
    <cellStyle name="Cálculo 2 8 4 2 3" xfId="3557"/>
    <cellStyle name="Cálculo 2 8 4 3" xfId="3558"/>
    <cellStyle name="Cálculo 2 8 4 3 2" xfId="3559"/>
    <cellStyle name="Cálculo 2 8 4 3 2 2" xfId="3560"/>
    <cellStyle name="Cálculo 2 8 4 3 3" xfId="3561"/>
    <cellStyle name="Cálculo 2 8 4 4" xfId="3562"/>
    <cellStyle name="Cálculo 2 8 4 4 2" xfId="3563"/>
    <cellStyle name="Cálculo 2 8 4 5" xfId="3564"/>
    <cellStyle name="Cálculo 2 8 5" xfId="3565"/>
    <cellStyle name="Cálculo 2 8 5 2" xfId="3566"/>
    <cellStyle name="Cálculo 2 8 5 2 2" xfId="3567"/>
    <cellStyle name="Cálculo 2 8 5 3" xfId="3568"/>
    <cellStyle name="Cálculo 2 8 6" xfId="3569"/>
    <cellStyle name="Cálculo 2 9" xfId="3570"/>
    <cellStyle name="Cálculo 2 9 2" xfId="3571"/>
    <cellStyle name="Cálculo 2 9 2 2" xfId="3572"/>
    <cellStyle name="Cálculo 2 9 2 2 2" xfId="3573"/>
    <cellStyle name="Cálculo 2 9 2 2 2 2" xfId="3574"/>
    <cellStyle name="Cálculo 2 9 2 2 2 2 2" xfId="3575"/>
    <cellStyle name="Cálculo 2 9 2 2 2 3" xfId="3576"/>
    <cellStyle name="Cálculo 2 9 2 2 3" xfId="3577"/>
    <cellStyle name="Cálculo 2 9 2 2 3 2" xfId="3578"/>
    <cellStyle name="Cálculo 2 9 2 2 4" xfId="3579"/>
    <cellStyle name="Cálculo 2 9 2 3" xfId="3580"/>
    <cellStyle name="Cálculo 2 9 2 3 2" xfId="3581"/>
    <cellStyle name="Cálculo 2 9 2 3 2 2" xfId="3582"/>
    <cellStyle name="Cálculo 2 9 2 3 2 2 2" xfId="3583"/>
    <cellStyle name="Cálculo 2 9 2 3 2 3" xfId="3584"/>
    <cellStyle name="Cálculo 2 9 2 3 3" xfId="3585"/>
    <cellStyle name="Cálculo 2 9 2 3 3 2" xfId="3586"/>
    <cellStyle name="Cálculo 2 9 2 3 4" xfId="3587"/>
    <cellStyle name="Cálculo 2 9 2 4" xfId="3588"/>
    <cellStyle name="Cálculo 2 9 2 4 2" xfId="3589"/>
    <cellStyle name="Cálculo 2 9 2 4 2 2" xfId="3590"/>
    <cellStyle name="Cálculo 2 9 2 4 2 2 2" xfId="3591"/>
    <cellStyle name="Cálculo 2 9 2 4 2 3" xfId="3592"/>
    <cellStyle name="Cálculo 2 9 2 4 3" xfId="3593"/>
    <cellStyle name="Cálculo 2 9 2 4 3 2" xfId="3594"/>
    <cellStyle name="Cálculo 2 9 2 4 3 2 2" xfId="3595"/>
    <cellStyle name="Cálculo 2 9 2 4 3 3" xfId="3596"/>
    <cellStyle name="Cálculo 2 9 2 4 4" xfId="3597"/>
    <cellStyle name="Cálculo 2 9 2 4 4 2" xfId="3598"/>
    <cellStyle name="Cálculo 2 9 2 4 5" xfId="3599"/>
    <cellStyle name="Cálculo 2 9 2 5" xfId="3600"/>
    <cellStyle name="Cálculo 2 9 2 5 2" xfId="3601"/>
    <cellStyle name="Cálculo 2 9 2 5 2 2" xfId="3602"/>
    <cellStyle name="Cálculo 2 9 2 5 3" xfId="3603"/>
    <cellStyle name="Cálculo 2 9 2 6" xfId="3604"/>
    <cellStyle name="Cálculo 2 9 3" xfId="3605"/>
    <cellStyle name="Cálculo 2 9 3 2" xfId="3606"/>
    <cellStyle name="Cálculo 2 9 3 2 2" xfId="3607"/>
    <cellStyle name="Cálculo 2 9 3 2 2 2" xfId="3608"/>
    <cellStyle name="Cálculo 2 9 3 2 3" xfId="3609"/>
    <cellStyle name="Cálculo 2 9 3 3" xfId="3610"/>
    <cellStyle name="Cálculo 2 9 3 3 2" xfId="3611"/>
    <cellStyle name="Cálculo 2 9 3 4" xfId="3612"/>
    <cellStyle name="Cálculo 2 9 4" xfId="3613"/>
    <cellStyle name="Cálculo 2 9 4 2" xfId="3614"/>
    <cellStyle name="Cálculo 2 9 4 2 2" xfId="3615"/>
    <cellStyle name="Cálculo 2 9 4 2 2 2" xfId="3616"/>
    <cellStyle name="Cálculo 2 9 4 2 3" xfId="3617"/>
    <cellStyle name="Cálculo 2 9 4 3" xfId="3618"/>
    <cellStyle name="Cálculo 2 9 4 3 2" xfId="3619"/>
    <cellStyle name="Cálculo 2 9 4 4" xfId="3620"/>
    <cellStyle name="Cálculo 2 9 5" xfId="3621"/>
    <cellStyle name="Cálculo 2 9 5 2" xfId="3622"/>
    <cellStyle name="Cálculo 2 9 5 2 2" xfId="3623"/>
    <cellStyle name="Cálculo 2 9 5 2 2 2" xfId="3624"/>
    <cellStyle name="Cálculo 2 9 5 2 3" xfId="3625"/>
    <cellStyle name="Cálculo 2 9 5 3" xfId="3626"/>
    <cellStyle name="Cálculo 2 9 5 3 2" xfId="3627"/>
    <cellStyle name="Cálculo 2 9 5 3 2 2" xfId="3628"/>
    <cellStyle name="Cálculo 2 9 5 3 3" xfId="3629"/>
    <cellStyle name="Cálculo 2 9 5 4" xfId="3630"/>
    <cellStyle name="Cálculo 2 9 5 4 2" xfId="3631"/>
    <cellStyle name="Cálculo 2 9 5 5" xfId="3632"/>
    <cellStyle name="Cálculo 2 9 6" xfId="3633"/>
    <cellStyle name="Cálculo 2 9 6 2" xfId="3634"/>
    <cellStyle name="Cálculo 2 9 6 2 2" xfId="3635"/>
    <cellStyle name="Cálculo 2 9 6 3" xfId="3636"/>
    <cellStyle name="Cálculo 2 9 7" xfId="3637"/>
    <cellStyle name="Cálculo 2_FundsFlow" xfId="3638"/>
    <cellStyle name="Celda de comprobación 2" xfId="3639"/>
    <cellStyle name="Celda vinculada 2" xfId="3640"/>
    <cellStyle name="Cella collegata" xfId="3641"/>
    <cellStyle name="Cella da controllare" xfId="3642"/>
    <cellStyle name="Chage Formula" xfId="3643"/>
    <cellStyle name="Check" xfId="3644"/>
    <cellStyle name="Check Cell 2" xfId="3645"/>
    <cellStyle name="Check Cell 2 2" xfId="3646"/>
    <cellStyle name="Check Cell 2 3" xfId="3647"/>
    <cellStyle name="Check Cell 2_FundsFlow" xfId="3648"/>
    <cellStyle name="Check Cell 3" xfId="3649"/>
    <cellStyle name="Check Cell 4" xfId="3650"/>
    <cellStyle name="Check Cell 5" xfId="3651"/>
    <cellStyle name="Check Cell 6" xfId="3652"/>
    <cellStyle name="Colore 1" xfId="3653"/>
    <cellStyle name="Colore 2" xfId="3654"/>
    <cellStyle name="Colore 3" xfId="3655"/>
    <cellStyle name="Colore 4" xfId="3656"/>
    <cellStyle name="Colore 5" xfId="3657"/>
    <cellStyle name="Colore 6" xfId="3658"/>
    <cellStyle name="Comma" xfId="1" builtinId="3"/>
    <cellStyle name="Comma [0] 2" xfId="3659"/>
    <cellStyle name="Comma [0] 3" xfId="3660"/>
    <cellStyle name="Comma [0] 4" xfId="3661"/>
    <cellStyle name="Comma 10" xfId="3662"/>
    <cellStyle name="Comma 10 2" xfId="3663"/>
    <cellStyle name="Comma 10 3" xfId="3664"/>
    <cellStyle name="Comma 10 4" xfId="3665"/>
    <cellStyle name="Comma 11" xfId="3666"/>
    <cellStyle name="Comma 11 2" xfId="3667"/>
    <cellStyle name="Comma 11 3" xfId="3668"/>
    <cellStyle name="Comma 12" xfId="3669"/>
    <cellStyle name="Comma 13" xfId="3670"/>
    <cellStyle name="Comma 14" xfId="3671"/>
    <cellStyle name="Comma 15" xfId="3672"/>
    <cellStyle name="Comma 16" xfId="3673"/>
    <cellStyle name="Comma 17" xfId="3674"/>
    <cellStyle name="Comma 18" xfId="3675"/>
    <cellStyle name="Comma 19" xfId="3676"/>
    <cellStyle name="Comma 2" xfId="10"/>
    <cellStyle name="Comma 2 2" xfId="3677"/>
    <cellStyle name="Comma 2 3" xfId="3678"/>
    <cellStyle name="Comma 2 3 2" xfId="3679"/>
    <cellStyle name="Comma 2 3 3" xfId="3680"/>
    <cellStyle name="Comma 2 4" xfId="3681"/>
    <cellStyle name="Comma 2 4 2" xfId="3682"/>
    <cellStyle name="Comma 2 4 3" xfId="3683"/>
    <cellStyle name="Comma 2 5" xfId="3684"/>
    <cellStyle name="Comma 2 6" xfId="3685"/>
    <cellStyle name="Comma 2 7" xfId="3686"/>
    <cellStyle name="Comma 2 8" xfId="3687"/>
    <cellStyle name="Comma 2_FundsFlow" xfId="3688"/>
    <cellStyle name="Comma 20" xfId="3689"/>
    <cellStyle name="Comma 21" xfId="3690"/>
    <cellStyle name="Comma 22" xfId="3691"/>
    <cellStyle name="Comma 23" xfId="3692"/>
    <cellStyle name="Comma 24" xfId="3693"/>
    <cellStyle name="Comma 25" xfId="3694"/>
    <cellStyle name="Comma 26" xfId="3695"/>
    <cellStyle name="Comma 27" xfId="3696"/>
    <cellStyle name="Comma 28" xfId="3697"/>
    <cellStyle name="Comma 29" xfId="3698"/>
    <cellStyle name="Comma 3" xfId="3699"/>
    <cellStyle name="Comma 3 2" xfId="3700"/>
    <cellStyle name="Comma 3 2 2" xfId="3701"/>
    <cellStyle name="Comma 3 2 2 2" xfId="3702"/>
    <cellStyle name="Comma 3 2 2 2 2" xfId="3703"/>
    <cellStyle name="Comma 3 2 2 3" xfId="3704"/>
    <cellStyle name="Comma 3 2 3" xfId="3705"/>
    <cellStyle name="Comma 3 2 3 2" xfId="3706"/>
    <cellStyle name="Comma 3 2 4" xfId="3707"/>
    <cellStyle name="Comma 3 3" xfId="3708"/>
    <cellStyle name="Comma 3 3 2" xfId="3709"/>
    <cellStyle name="Comma 3 3 2 2" xfId="3710"/>
    <cellStyle name="Comma 3 3 3" xfId="3711"/>
    <cellStyle name="Comma 3 4" xfId="3712"/>
    <cellStyle name="Comma 3 4 2" xfId="3713"/>
    <cellStyle name="Comma 3 4 2 2" xfId="3714"/>
    <cellStyle name="Comma 3 4 3" xfId="3715"/>
    <cellStyle name="Comma 3 5" xfId="3716"/>
    <cellStyle name="Comma 3 5 2" xfId="3717"/>
    <cellStyle name="Comma 3 6" xfId="3718"/>
    <cellStyle name="Comma 3 6 2" xfId="3719"/>
    <cellStyle name="Comma 3 6 3" xfId="3720"/>
    <cellStyle name="Comma 3 7" xfId="3721"/>
    <cellStyle name="Comma 3 7 2" xfId="3722"/>
    <cellStyle name="Comma 3 8" xfId="3723"/>
    <cellStyle name="Comma 30" xfId="3724"/>
    <cellStyle name="Comma 31" xfId="9"/>
    <cellStyle name="Comma 4" xfId="3725"/>
    <cellStyle name="Comma 5" xfId="3726"/>
    <cellStyle name="Comma 6" xfId="3727"/>
    <cellStyle name="Comma 6 2" xfId="3728"/>
    <cellStyle name="Comma 6 2 2" xfId="3729"/>
    <cellStyle name="Comma 6 3" xfId="3730"/>
    <cellStyle name="Comma 7" xfId="3731"/>
    <cellStyle name="Comma 7 2" xfId="3732"/>
    <cellStyle name="Comma 7 3" xfId="3733"/>
    <cellStyle name="Comma 7 4" xfId="3734"/>
    <cellStyle name="Comma 8" xfId="3735"/>
    <cellStyle name="Comma 8 2" xfId="3736"/>
    <cellStyle name="Comma 8 2 2" xfId="3737"/>
    <cellStyle name="Comma 8 2 3" xfId="3738"/>
    <cellStyle name="Comma 8 3" xfId="3739"/>
    <cellStyle name="Comma 8 4" xfId="3740"/>
    <cellStyle name="Comma 9" xfId="3741"/>
    <cellStyle name="Comma 9 2" xfId="3742"/>
    <cellStyle name="Comma 9 3" xfId="3743"/>
    <cellStyle name="Control Column" xfId="3744"/>
    <cellStyle name="Currency" xfId="2" builtinId="4"/>
    <cellStyle name="Currency 2" xfId="3745"/>
    <cellStyle name="Currency 2 2" xfId="3746"/>
    <cellStyle name="Currency 2 3" xfId="3747"/>
    <cellStyle name="Currency 2 4" xfId="3748"/>
    <cellStyle name="Currency 2_FundsFlow" xfId="3749"/>
    <cellStyle name="Currency 3" xfId="3750"/>
    <cellStyle name="Currency 3 2" xfId="3751"/>
    <cellStyle name="Currency 3 2 2" xfId="3752"/>
    <cellStyle name="Currency 3 2 2 2" xfId="3753"/>
    <cellStyle name="Currency 3 2 2 2 2" xfId="3754"/>
    <cellStyle name="Currency 3 2 2 3" xfId="3755"/>
    <cellStyle name="Currency 3 2 3" xfId="3756"/>
    <cellStyle name="Currency 3 2 3 2" xfId="3757"/>
    <cellStyle name="Currency 3 2 4" xfId="3758"/>
    <cellStyle name="Currency 3 3" xfId="3759"/>
    <cellStyle name="Currency 3 3 2" xfId="3760"/>
    <cellStyle name="Currency 3 3 2 2" xfId="3761"/>
    <cellStyle name="Currency 3 3 3" xfId="3762"/>
    <cellStyle name="Currency 3 4" xfId="3763"/>
    <cellStyle name="Currency 3 4 2" xfId="3764"/>
    <cellStyle name="Currency 3 4 2 2" xfId="3765"/>
    <cellStyle name="Currency 3 4 3" xfId="3766"/>
    <cellStyle name="Currency 3 5" xfId="3767"/>
    <cellStyle name="Currency 3 5 2" xfId="3768"/>
    <cellStyle name="Currency 3 6" xfId="3769"/>
    <cellStyle name="Currency 4" xfId="3770"/>
    <cellStyle name="Currency 5" xfId="3771"/>
    <cellStyle name="Date" xfId="3772"/>
    <cellStyle name="Empty_Cell" xfId="3773"/>
    <cellStyle name="Encabezado 4 2" xfId="3774"/>
    <cellStyle name="Énfasis1 2" xfId="3775"/>
    <cellStyle name="Énfasis2 2" xfId="3776"/>
    <cellStyle name="Énfasis3 2" xfId="3777"/>
    <cellStyle name="Énfasis4 2" xfId="3778"/>
    <cellStyle name="Énfasis5 2" xfId="3779"/>
    <cellStyle name="Énfasis6 2" xfId="3780"/>
    <cellStyle name="Entrada 2" xfId="3781"/>
    <cellStyle name="Entrada 2 10" xfId="3782"/>
    <cellStyle name="Entrada 2 10 2" xfId="3783"/>
    <cellStyle name="Entrada 2 10 2 2" xfId="3784"/>
    <cellStyle name="Entrada 2 10 2 2 2" xfId="3785"/>
    <cellStyle name="Entrada 2 10 2 3" xfId="3786"/>
    <cellStyle name="Entrada 2 10 3" xfId="3787"/>
    <cellStyle name="Entrada 2 10 3 2" xfId="3788"/>
    <cellStyle name="Entrada 2 10 4" xfId="3789"/>
    <cellStyle name="Entrada 2 11" xfId="3790"/>
    <cellStyle name="Entrada 2 11 2" xfId="3791"/>
    <cellStyle name="Entrada 2 11 2 2" xfId="3792"/>
    <cellStyle name="Entrada 2 11 2 2 2" xfId="3793"/>
    <cellStyle name="Entrada 2 11 2 3" xfId="3794"/>
    <cellStyle name="Entrada 2 11 3" xfId="3795"/>
    <cellStyle name="Entrada 2 11 3 2" xfId="3796"/>
    <cellStyle name="Entrada 2 11 4" xfId="3797"/>
    <cellStyle name="Entrada 2 12" xfId="3798"/>
    <cellStyle name="Entrada 2 12 2" xfId="3799"/>
    <cellStyle name="Entrada 2 12 2 2" xfId="3800"/>
    <cellStyle name="Entrada 2 12 2 2 2" xfId="3801"/>
    <cellStyle name="Entrada 2 12 2 3" xfId="3802"/>
    <cellStyle name="Entrada 2 12 3" xfId="3803"/>
    <cellStyle name="Entrada 2 12 3 2" xfId="3804"/>
    <cellStyle name="Entrada 2 12 3 2 2" xfId="3805"/>
    <cellStyle name="Entrada 2 12 3 3" xfId="3806"/>
    <cellStyle name="Entrada 2 12 4" xfId="3807"/>
    <cellStyle name="Entrada 2 12 4 2" xfId="3808"/>
    <cellStyle name="Entrada 2 12 5" xfId="3809"/>
    <cellStyle name="Entrada 2 13" xfId="3810"/>
    <cellStyle name="Entrada 2 13 2" xfId="3811"/>
    <cellStyle name="Entrada 2 13 2 2" xfId="3812"/>
    <cellStyle name="Entrada 2 13 3" xfId="3813"/>
    <cellStyle name="Entrada 2 14" xfId="3814"/>
    <cellStyle name="Entrada 2 2" xfId="3815"/>
    <cellStyle name="Entrada 2 2 10" xfId="3816"/>
    <cellStyle name="Entrada 2 2 2" xfId="3817"/>
    <cellStyle name="Entrada 2 2 2 2" xfId="3818"/>
    <cellStyle name="Entrada 2 2 2 2 2" xfId="3819"/>
    <cellStyle name="Entrada 2 2 2 2 2 2" xfId="3820"/>
    <cellStyle name="Entrada 2 2 2 2 2 2 2" xfId="3821"/>
    <cellStyle name="Entrada 2 2 2 2 2 2 2 2" xfId="3822"/>
    <cellStyle name="Entrada 2 2 2 2 2 2 3" xfId="3823"/>
    <cellStyle name="Entrada 2 2 2 2 2 3" xfId="3824"/>
    <cellStyle name="Entrada 2 2 2 2 2 3 2" xfId="3825"/>
    <cellStyle name="Entrada 2 2 2 2 2 4" xfId="3826"/>
    <cellStyle name="Entrada 2 2 2 2 3" xfId="3827"/>
    <cellStyle name="Entrada 2 2 2 2 3 2" xfId="3828"/>
    <cellStyle name="Entrada 2 2 2 2 3 2 2" xfId="3829"/>
    <cellStyle name="Entrada 2 2 2 2 3 2 2 2" xfId="3830"/>
    <cellStyle name="Entrada 2 2 2 2 3 2 3" xfId="3831"/>
    <cellStyle name="Entrada 2 2 2 2 3 3" xfId="3832"/>
    <cellStyle name="Entrada 2 2 2 2 3 3 2" xfId="3833"/>
    <cellStyle name="Entrada 2 2 2 2 3 4" xfId="3834"/>
    <cellStyle name="Entrada 2 2 2 2 4" xfId="3835"/>
    <cellStyle name="Entrada 2 2 2 2 4 2" xfId="3836"/>
    <cellStyle name="Entrada 2 2 2 2 4 2 2" xfId="3837"/>
    <cellStyle name="Entrada 2 2 2 2 4 2 2 2" xfId="3838"/>
    <cellStyle name="Entrada 2 2 2 2 4 2 3" xfId="3839"/>
    <cellStyle name="Entrada 2 2 2 2 4 3" xfId="3840"/>
    <cellStyle name="Entrada 2 2 2 2 4 3 2" xfId="3841"/>
    <cellStyle name="Entrada 2 2 2 2 4 3 2 2" xfId="3842"/>
    <cellStyle name="Entrada 2 2 2 2 4 3 3" xfId="3843"/>
    <cellStyle name="Entrada 2 2 2 2 4 4" xfId="3844"/>
    <cellStyle name="Entrada 2 2 2 2 4 4 2" xfId="3845"/>
    <cellStyle name="Entrada 2 2 2 2 4 5" xfId="3846"/>
    <cellStyle name="Entrada 2 2 2 2 5" xfId="3847"/>
    <cellStyle name="Entrada 2 2 2 2 5 2" xfId="3848"/>
    <cellStyle name="Entrada 2 2 2 2 5 2 2" xfId="3849"/>
    <cellStyle name="Entrada 2 2 2 2 5 3" xfId="3850"/>
    <cellStyle name="Entrada 2 2 2 2 6" xfId="3851"/>
    <cellStyle name="Entrada 2 2 2 3" xfId="3852"/>
    <cellStyle name="Entrada 2 2 2 3 2" xfId="3853"/>
    <cellStyle name="Entrada 2 2 2 3 2 2" xfId="3854"/>
    <cellStyle name="Entrada 2 2 2 3 2 2 2" xfId="3855"/>
    <cellStyle name="Entrada 2 2 2 3 2 3" xfId="3856"/>
    <cellStyle name="Entrada 2 2 2 3 3" xfId="3857"/>
    <cellStyle name="Entrada 2 2 2 3 3 2" xfId="3858"/>
    <cellStyle name="Entrada 2 2 2 3 4" xfId="3859"/>
    <cellStyle name="Entrada 2 2 2 4" xfId="3860"/>
    <cellStyle name="Entrada 2 2 2 4 2" xfId="3861"/>
    <cellStyle name="Entrada 2 2 2 4 2 2" xfId="3862"/>
    <cellStyle name="Entrada 2 2 2 4 2 2 2" xfId="3863"/>
    <cellStyle name="Entrada 2 2 2 4 2 3" xfId="3864"/>
    <cellStyle name="Entrada 2 2 2 4 3" xfId="3865"/>
    <cellStyle name="Entrada 2 2 2 4 3 2" xfId="3866"/>
    <cellStyle name="Entrada 2 2 2 4 4" xfId="3867"/>
    <cellStyle name="Entrada 2 2 2 5" xfId="3868"/>
    <cellStyle name="Entrada 2 2 2 5 2" xfId="3869"/>
    <cellStyle name="Entrada 2 2 2 5 2 2" xfId="3870"/>
    <cellStyle name="Entrada 2 2 2 5 2 2 2" xfId="3871"/>
    <cellStyle name="Entrada 2 2 2 5 2 3" xfId="3872"/>
    <cellStyle name="Entrada 2 2 2 5 3" xfId="3873"/>
    <cellStyle name="Entrada 2 2 2 5 3 2" xfId="3874"/>
    <cellStyle name="Entrada 2 2 2 5 3 2 2" xfId="3875"/>
    <cellStyle name="Entrada 2 2 2 5 3 3" xfId="3876"/>
    <cellStyle name="Entrada 2 2 2 5 4" xfId="3877"/>
    <cellStyle name="Entrada 2 2 2 5 4 2" xfId="3878"/>
    <cellStyle name="Entrada 2 2 2 5 5" xfId="3879"/>
    <cellStyle name="Entrada 2 2 2 6" xfId="3880"/>
    <cellStyle name="Entrada 2 2 2 6 2" xfId="3881"/>
    <cellStyle name="Entrada 2 2 2 6 2 2" xfId="3882"/>
    <cellStyle name="Entrada 2 2 2 6 3" xfId="3883"/>
    <cellStyle name="Entrada 2 2 2 7" xfId="3884"/>
    <cellStyle name="Entrada 2 2 3" xfId="3885"/>
    <cellStyle name="Entrada 2 2 3 2" xfId="3886"/>
    <cellStyle name="Entrada 2 2 3 2 2" xfId="3887"/>
    <cellStyle name="Entrada 2 2 3 2 2 2" xfId="3888"/>
    <cellStyle name="Entrada 2 2 3 2 2 2 2" xfId="3889"/>
    <cellStyle name="Entrada 2 2 3 2 2 2 2 2" xfId="3890"/>
    <cellStyle name="Entrada 2 2 3 2 2 2 3" xfId="3891"/>
    <cellStyle name="Entrada 2 2 3 2 2 3" xfId="3892"/>
    <cellStyle name="Entrada 2 2 3 2 2 3 2" xfId="3893"/>
    <cellStyle name="Entrada 2 2 3 2 2 4" xfId="3894"/>
    <cellStyle name="Entrada 2 2 3 2 3" xfId="3895"/>
    <cellStyle name="Entrada 2 2 3 2 3 2" xfId="3896"/>
    <cellStyle name="Entrada 2 2 3 2 3 2 2" xfId="3897"/>
    <cellStyle name="Entrada 2 2 3 2 3 2 2 2" xfId="3898"/>
    <cellStyle name="Entrada 2 2 3 2 3 2 3" xfId="3899"/>
    <cellStyle name="Entrada 2 2 3 2 3 3" xfId="3900"/>
    <cellStyle name="Entrada 2 2 3 2 3 3 2" xfId="3901"/>
    <cellStyle name="Entrada 2 2 3 2 3 4" xfId="3902"/>
    <cellStyle name="Entrada 2 2 3 2 4" xfId="3903"/>
    <cellStyle name="Entrada 2 2 3 2 4 2" xfId="3904"/>
    <cellStyle name="Entrada 2 2 3 2 4 2 2" xfId="3905"/>
    <cellStyle name="Entrada 2 2 3 2 4 2 2 2" xfId="3906"/>
    <cellStyle name="Entrada 2 2 3 2 4 2 3" xfId="3907"/>
    <cellStyle name="Entrada 2 2 3 2 4 3" xfId="3908"/>
    <cellStyle name="Entrada 2 2 3 2 4 3 2" xfId="3909"/>
    <cellStyle name="Entrada 2 2 3 2 4 3 2 2" xfId="3910"/>
    <cellStyle name="Entrada 2 2 3 2 4 3 3" xfId="3911"/>
    <cellStyle name="Entrada 2 2 3 2 4 4" xfId="3912"/>
    <cellStyle name="Entrada 2 2 3 2 4 4 2" xfId="3913"/>
    <cellStyle name="Entrada 2 2 3 2 4 5" xfId="3914"/>
    <cellStyle name="Entrada 2 2 3 2 5" xfId="3915"/>
    <cellStyle name="Entrada 2 2 3 2 5 2" xfId="3916"/>
    <cellStyle name="Entrada 2 2 3 2 5 2 2" xfId="3917"/>
    <cellStyle name="Entrada 2 2 3 2 5 3" xfId="3918"/>
    <cellStyle name="Entrada 2 2 3 2 6" xfId="3919"/>
    <cellStyle name="Entrada 2 2 3 3" xfId="3920"/>
    <cellStyle name="Entrada 2 2 3 3 2" xfId="3921"/>
    <cellStyle name="Entrada 2 2 3 3 2 2" xfId="3922"/>
    <cellStyle name="Entrada 2 2 3 3 2 2 2" xfId="3923"/>
    <cellStyle name="Entrada 2 2 3 3 2 3" xfId="3924"/>
    <cellStyle name="Entrada 2 2 3 3 3" xfId="3925"/>
    <cellStyle name="Entrada 2 2 3 3 3 2" xfId="3926"/>
    <cellStyle name="Entrada 2 2 3 3 4" xfId="3927"/>
    <cellStyle name="Entrada 2 2 3 4" xfId="3928"/>
    <cellStyle name="Entrada 2 2 3 4 2" xfId="3929"/>
    <cellStyle name="Entrada 2 2 3 4 2 2" xfId="3930"/>
    <cellStyle name="Entrada 2 2 3 4 2 2 2" xfId="3931"/>
    <cellStyle name="Entrada 2 2 3 4 2 3" xfId="3932"/>
    <cellStyle name="Entrada 2 2 3 4 3" xfId="3933"/>
    <cellStyle name="Entrada 2 2 3 4 3 2" xfId="3934"/>
    <cellStyle name="Entrada 2 2 3 4 4" xfId="3935"/>
    <cellStyle name="Entrada 2 2 3 5" xfId="3936"/>
    <cellStyle name="Entrada 2 2 3 5 2" xfId="3937"/>
    <cellStyle name="Entrada 2 2 3 5 2 2" xfId="3938"/>
    <cellStyle name="Entrada 2 2 3 5 2 2 2" xfId="3939"/>
    <cellStyle name="Entrada 2 2 3 5 2 3" xfId="3940"/>
    <cellStyle name="Entrada 2 2 3 5 3" xfId="3941"/>
    <cellStyle name="Entrada 2 2 3 5 3 2" xfId="3942"/>
    <cellStyle name="Entrada 2 2 3 5 3 2 2" xfId="3943"/>
    <cellStyle name="Entrada 2 2 3 5 3 3" xfId="3944"/>
    <cellStyle name="Entrada 2 2 3 5 4" xfId="3945"/>
    <cellStyle name="Entrada 2 2 3 5 4 2" xfId="3946"/>
    <cellStyle name="Entrada 2 2 3 5 5" xfId="3947"/>
    <cellStyle name="Entrada 2 2 3 6" xfId="3948"/>
    <cellStyle name="Entrada 2 2 3 6 2" xfId="3949"/>
    <cellStyle name="Entrada 2 2 3 6 2 2" xfId="3950"/>
    <cellStyle name="Entrada 2 2 3 6 3" xfId="3951"/>
    <cellStyle name="Entrada 2 2 3 7" xfId="3952"/>
    <cellStyle name="Entrada 2 2 4" xfId="3953"/>
    <cellStyle name="Entrada 2 2 4 2" xfId="3954"/>
    <cellStyle name="Entrada 2 2 4 2 2" xfId="3955"/>
    <cellStyle name="Entrada 2 2 4 2 2 2" xfId="3956"/>
    <cellStyle name="Entrada 2 2 4 2 2 2 2" xfId="3957"/>
    <cellStyle name="Entrada 2 2 4 2 2 3" xfId="3958"/>
    <cellStyle name="Entrada 2 2 4 2 3" xfId="3959"/>
    <cellStyle name="Entrada 2 2 4 2 3 2" xfId="3960"/>
    <cellStyle name="Entrada 2 2 4 2 4" xfId="3961"/>
    <cellStyle name="Entrada 2 2 4 3" xfId="3962"/>
    <cellStyle name="Entrada 2 2 4 3 2" xfId="3963"/>
    <cellStyle name="Entrada 2 2 4 3 2 2" xfId="3964"/>
    <cellStyle name="Entrada 2 2 4 3 2 2 2" xfId="3965"/>
    <cellStyle name="Entrada 2 2 4 3 2 3" xfId="3966"/>
    <cellStyle name="Entrada 2 2 4 3 3" xfId="3967"/>
    <cellStyle name="Entrada 2 2 4 3 3 2" xfId="3968"/>
    <cellStyle name="Entrada 2 2 4 3 4" xfId="3969"/>
    <cellStyle name="Entrada 2 2 4 4" xfId="3970"/>
    <cellStyle name="Entrada 2 2 4 4 2" xfId="3971"/>
    <cellStyle name="Entrada 2 2 4 4 2 2" xfId="3972"/>
    <cellStyle name="Entrada 2 2 4 4 2 2 2" xfId="3973"/>
    <cellStyle name="Entrada 2 2 4 4 2 3" xfId="3974"/>
    <cellStyle name="Entrada 2 2 4 4 3" xfId="3975"/>
    <cellStyle name="Entrada 2 2 4 4 3 2" xfId="3976"/>
    <cellStyle name="Entrada 2 2 4 4 3 2 2" xfId="3977"/>
    <cellStyle name="Entrada 2 2 4 4 3 3" xfId="3978"/>
    <cellStyle name="Entrada 2 2 4 4 4" xfId="3979"/>
    <cellStyle name="Entrada 2 2 4 4 4 2" xfId="3980"/>
    <cellStyle name="Entrada 2 2 4 4 5" xfId="3981"/>
    <cellStyle name="Entrada 2 2 4 5" xfId="3982"/>
    <cellStyle name="Entrada 2 2 4 5 2" xfId="3983"/>
    <cellStyle name="Entrada 2 2 4 5 2 2" xfId="3984"/>
    <cellStyle name="Entrada 2 2 4 5 3" xfId="3985"/>
    <cellStyle name="Entrada 2 2 4 6" xfId="3986"/>
    <cellStyle name="Entrada 2 2 5" xfId="3987"/>
    <cellStyle name="Entrada 2 2 5 2" xfId="3988"/>
    <cellStyle name="Entrada 2 2 5 2 2" xfId="3989"/>
    <cellStyle name="Entrada 2 2 5 2 2 2" xfId="3990"/>
    <cellStyle name="Entrada 2 2 5 2 2 2 2" xfId="3991"/>
    <cellStyle name="Entrada 2 2 5 2 2 2 2 2" xfId="3992"/>
    <cellStyle name="Entrada 2 2 5 2 2 2 3" xfId="3993"/>
    <cellStyle name="Entrada 2 2 5 2 2 3" xfId="3994"/>
    <cellStyle name="Entrada 2 2 5 2 2 3 2" xfId="3995"/>
    <cellStyle name="Entrada 2 2 5 2 2 4" xfId="3996"/>
    <cellStyle name="Entrada 2 2 5 2 3" xfId="3997"/>
    <cellStyle name="Entrada 2 2 5 2 3 2" xfId="3998"/>
    <cellStyle name="Entrada 2 2 5 2 3 2 2" xfId="3999"/>
    <cellStyle name="Entrada 2 2 5 2 3 2 2 2" xfId="4000"/>
    <cellStyle name="Entrada 2 2 5 2 3 2 3" xfId="4001"/>
    <cellStyle name="Entrada 2 2 5 2 3 3" xfId="4002"/>
    <cellStyle name="Entrada 2 2 5 2 3 3 2" xfId="4003"/>
    <cellStyle name="Entrada 2 2 5 2 3 4" xfId="4004"/>
    <cellStyle name="Entrada 2 2 5 2 4" xfId="4005"/>
    <cellStyle name="Entrada 2 2 5 2 4 2" xfId="4006"/>
    <cellStyle name="Entrada 2 2 5 2 4 2 2" xfId="4007"/>
    <cellStyle name="Entrada 2 2 5 2 4 2 2 2" xfId="4008"/>
    <cellStyle name="Entrada 2 2 5 2 4 2 3" xfId="4009"/>
    <cellStyle name="Entrada 2 2 5 2 4 3" xfId="4010"/>
    <cellStyle name="Entrada 2 2 5 2 4 3 2" xfId="4011"/>
    <cellStyle name="Entrada 2 2 5 2 4 3 2 2" xfId="4012"/>
    <cellStyle name="Entrada 2 2 5 2 4 3 3" xfId="4013"/>
    <cellStyle name="Entrada 2 2 5 2 4 4" xfId="4014"/>
    <cellStyle name="Entrada 2 2 5 2 4 4 2" xfId="4015"/>
    <cellStyle name="Entrada 2 2 5 2 4 5" xfId="4016"/>
    <cellStyle name="Entrada 2 2 5 2 5" xfId="4017"/>
    <cellStyle name="Entrada 2 2 5 2 5 2" xfId="4018"/>
    <cellStyle name="Entrada 2 2 5 2 5 2 2" xfId="4019"/>
    <cellStyle name="Entrada 2 2 5 2 5 3" xfId="4020"/>
    <cellStyle name="Entrada 2 2 5 2 6" xfId="4021"/>
    <cellStyle name="Entrada 2 2 5 3" xfId="4022"/>
    <cellStyle name="Entrada 2 2 5 3 2" xfId="4023"/>
    <cellStyle name="Entrada 2 2 5 3 2 2" xfId="4024"/>
    <cellStyle name="Entrada 2 2 5 3 2 2 2" xfId="4025"/>
    <cellStyle name="Entrada 2 2 5 3 2 3" xfId="4026"/>
    <cellStyle name="Entrada 2 2 5 3 3" xfId="4027"/>
    <cellStyle name="Entrada 2 2 5 3 3 2" xfId="4028"/>
    <cellStyle name="Entrada 2 2 5 3 4" xfId="4029"/>
    <cellStyle name="Entrada 2 2 5 4" xfId="4030"/>
    <cellStyle name="Entrada 2 2 5 4 2" xfId="4031"/>
    <cellStyle name="Entrada 2 2 5 4 2 2" xfId="4032"/>
    <cellStyle name="Entrada 2 2 5 4 2 2 2" xfId="4033"/>
    <cellStyle name="Entrada 2 2 5 4 2 3" xfId="4034"/>
    <cellStyle name="Entrada 2 2 5 4 3" xfId="4035"/>
    <cellStyle name="Entrada 2 2 5 4 3 2" xfId="4036"/>
    <cellStyle name="Entrada 2 2 5 4 4" xfId="4037"/>
    <cellStyle name="Entrada 2 2 5 5" xfId="4038"/>
    <cellStyle name="Entrada 2 2 5 5 2" xfId="4039"/>
    <cellStyle name="Entrada 2 2 5 5 2 2" xfId="4040"/>
    <cellStyle name="Entrada 2 2 5 5 2 2 2" xfId="4041"/>
    <cellStyle name="Entrada 2 2 5 5 2 3" xfId="4042"/>
    <cellStyle name="Entrada 2 2 5 5 3" xfId="4043"/>
    <cellStyle name="Entrada 2 2 5 5 3 2" xfId="4044"/>
    <cellStyle name="Entrada 2 2 5 5 3 2 2" xfId="4045"/>
    <cellStyle name="Entrada 2 2 5 5 3 3" xfId="4046"/>
    <cellStyle name="Entrada 2 2 5 5 4" xfId="4047"/>
    <cellStyle name="Entrada 2 2 5 5 4 2" xfId="4048"/>
    <cellStyle name="Entrada 2 2 5 5 5" xfId="4049"/>
    <cellStyle name="Entrada 2 2 5 6" xfId="4050"/>
    <cellStyle name="Entrada 2 2 5 6 2" xfId="4051"/>
    <cellStyle name="Entrada 2 2 5 6 2 2" xfId="4052"/>
    <cellStyle name="Entrada 2 2 5 6 3" xfId="4053"/>
    <cellStyle name="Entrada 2 2 5 7" xfId="4054"/>
    <cellStyle name="Entrada 2 2 6" xfId="4055"/>
    <cellStyle name="Entrada 2 2 6 2" xfId="4056"/>
    <cellStyle name="Entrada 2 2 6 2 2" xfId="4057"/>
    <cellStyle name="Entrada 2 2 6 2 2 2" xfId="4058"/>
    <cellStyle name="Entrada 2 2 6 2 3" xfId="4059"/>
    <cellStyle name="Entrada 2 2 6 3" xfId="4060"/>
    <cellStyle name="Entrada 2 2 6 3 2" xfId="4061"/>
    <cellStyle name="Entrada 2 2 6 4" xfId="4062"/>
    <cellStyle name="Entrada 2 2 7" xfId="4063"/>
    <cellStyle name="Entrada 2 2 7 2" xfId="4064"/>
    <cellStyle name="Entrada 2 2 7 2 2" xfId="4065"/>
    <cellStyle name="Entrada 2 2 7 2 2 2" xfId="4066"/>
    <cellStyle name="Entrada 2 2 7 2 3" xfId="4067"/>
    <cellStyle name="Entrada 2 2 7 3" xfId="4068"/>
    <cellStyle name="Entrada 2 2 7 3 2" xfId="4069"/>
    <cellStyle name="Entrada 2 2 7 4" xfId="4070"/>
    <cellStyle name="Entrada 2 2 8" xfId="4071"/>
    <cellStyle name="Entrada 2 2 8 2" xfId="4072"/>
    <cellStyle name="Entrada 2 2 8 2 2" xfId="4073"/>
    <cellStyle name="Entrada 2 2 8 2 2 2" xfId="4074"/>
    <cellStyle name="Entrada 2 2 8 2 3" xfId="4075"/>
    <cellStyle name="Entrada 2 2 8 3" xfId="4076"/>
    <cellStyle name="Entrada 2 2 8 3 2" xfId="4077"/>
    <cellStyle name="Entrada 2 2 8 3 2 2" xfId="4078"/>
    <cellStyle name="Entrada 2 2 8 3 3" xfId="4079"/>
    <cellStyle name="Entrada 2 2 8 4" xfId="4080"/>
    <cellStyle name="Entrada 2 2 8 4 2" xfId="4081"/>
    <cellStyle name="Entrada 2 2 8 5" xfId="4082"/>
    <cellStyle name="Entrada 2 2 9" xfId="4083"/>
    <cellStyle name="Entrada 2 2 9 2" xfId="4084"/>
    <cellStyle name="Entrada 2 2 9 2 2" xfId="4085"/>
    <cellStyle name="Entrada 2 2 9 3" xfId="4086"/>
    <cellStyle name="Entrada 2 2_FundsFlow" xfId="4087"/>
    <cellStyle name="Entrada 2 3" xfId="4088"/>
    <cellStyle name="Entrada 2 3 10" xfId="4089"/>
    <cellStyle name="Entrada 2 3 2" xfId="4090"/>
    <cellStyle name="Entrada 2 3 2 2" xfId="4091"/>
    <cellStyle name="Entrada 2 3 2 2 2" xfId="4092"/>
    <cellStyle name="Entrada 2 3 2 2 2 2" xfId="4093"/>
    <cellStyle name="Entrada 2 3 2 2 2 2 2" xfId="4094"/>
    <cellStyle name="Entrada 2 3 2 2 2 2 2 2" xfId="4095"/>
    <cellStyle name="Entrada 2 3 2 2 2 2 3" xfId="4096"/>
    <cellStyle name="Entrada 2 3 2 2 2 3" xfId="4097"/>
    <cellStyle name="Entrada 2 3 2 2 2 3 2" xfId="4098"/>
    <cellStyle name="Entrada 2 3 2 2 2 4" xfId="4099"/>
    <cellStyle name="Entrada 2 3 2 2 3" xfId="4100"/>
    <cellStyle name="Entrada 2 3 2 2 3 2" xfId="4101"/>
    <cellStyle name="Entrada 2 3 2 2 3 2 2" xfId="4102"/>
    <cellStyle name="Entrada 2 3 2 2 3 2 2 2" xfId="4103"/>
    <cellStyle name="Entrada 2 3 2 2 3 2 3" xfId="4104"/>
    <cellStyle name="Entrada 2 3 2 2 3 3" xfId="4105"/>
    <cellStyle name="Entrada 2 3 2 2 3 3 2" xfId="4106"/>
    <cellStyle name="Entrada 2 3 2 2 3 4" xfId="4107"/>
    <cellStyle name="Entrada 2 3 2 2 4" xfId="4108"/>
    <cellStyle name="Entrada 2 3 2 2 4 2" xfId="4109"/>
    <cellStyle name="Entrada 2 3 2 2 4 2 2" xfId="4110"/>
    <cellStyle name="Entrada 2 3 2 2 4 2 2 2" xfId="4111"/>
    <cellStyle name="Entrada 2 3 2 2 4 2 3" xfId="4112"/>
    <cellStyle name="Entrada 2 3 2 2 4 3" xfId="4113"/>
    <cellStyle name="Entrada 2 3 2 2 4 3 2" xfId="4114"/>
    <cellStyle name="Entrada 2 3 2 2 4 3 2 2" xfId="4115"/>
    <cellStyle name="Entrada 2 3 2 2 4 3 3" xfId="4116"/>
    <cellStyle name="Entrada 2 3 2 2 4 4" xfId="4117"/>
    <cellStyle name="Entrada 2 3 2 2 4 4 2" xfId="4118"/>
    <cellStyle name="Entrada 2 3 2 2 4 5" xfId="4119"/>
    <cellStyle name="Entrada 2 3 2 2 5" xfId="4120"/>
    <cellStyle name="Entrada 2 3 2 2 5 2" xfId="4121"/>
    <cellStyle name="Entrada 2 3 2 2 5 2 2" xfId="4122"/>
    <cellStyle name="Entrada 2 3 2 2 5 3" xfId="4123"/>
    <cellStyle name="Entrada 2 3 2 2 6" xfId="4124"/>
    <cellStyle name="Entrada 2 3 2 3" xfId="4125"/>
    <cellStyle name="Entrada 2 3 2 3 2" xfId="4126"/>
    <cellStyle name="Entrada 2 3 2 3 2 2" xfId="4127"/>
    <cellStyle name="Entrada 2 3 2 3 2 2 2" xfId="4128"/>
    <cellStyle name="Entrada 2 3 2 3 2 3" xfId="4129"/>
    <cellStyle name="Entrada 2 3 2 3 3" xfId="4130"/>
    <cellStyle name="Entrada 2 3 2 3 3 2" xfId="4131"/>
    <cellStyle name="Entrada 2 3 2 3 4" xfId="4132"/>
    <cellStyle name="Entrada 2 3 2 4" xfId="4133"/>
    <cellStyle name="Entrada 2 3 2 4 2" xfId="4134"/>
    <cellStyle name="Entrada 2 3 2 4 2 2" xfId="4135"/>
    <cellStyle name="Entrada 2 3 2 4 2 2 2" xfId="4136"/>
    <cellStyle name="Entrada 2 3 2 4 2 3" xfId="4137"/>
    <cellStyle name="Entrada 2 3 2 4 3" xfId="4138"/>
    <cellStyle name="Entrada 2 3 2 4 3 2" xfId="4139"/>
    <cellStyle name="Entrada 2 3 2 4 4" xfId="4140"/>
    <cellStyle name="Entrada 2 3 2 5" xfId="4141"/>
    <cellStyle name="Entrada 2 3 2 5 2" xfId="4142"/>
    <cellStyle name="Entrada 2 3 2 5 2 2" xfId="4143"/>
    <cellStyle name="Entrada 2 3 2 5 2 2 2" xfId="4144"/>
    <cellStyle name="Entrada 2 3 2 5 2 3" xfId="4145"/>
    <cellStyle name="Entrada 2 3 2 5 3" xfId="4146"/>
    <cellStyle name="Entrada 2 3 2 5 3 2" xfId="4147"/>
    <cellStyle name="Entrada 2 3 2 5 3 2 2" xfId="4148"/>
    <cellStyle name="Entrada 2 3 2 5 3 3" xfId="4149"/>
    <cellStyle name="Entrada 2 3 2 5 4" xfId="4150"/>
    <cellStyle name="Entrada 2 3 2 5 4 2" xfId="4151"/>
    <cellStyle name="Entrada 2 3 2 5 5" xfId="4152"/>
    <cellStyle name="Entrada 2 3 2 6" xfId="4153"/>
    <cellStyle name="Entrada 2 3 2 6 2" xfId="4154"/>
    <cellStyle name="Entrada 2 3 2 6 2 2" xfId="4155"/>
    <cellStyle name="Entrada 2 3 2 6 3" xfId="4156"/>
    <cellStyle name="Entrada 2 3 2 7" xfId="4157"/>
    <cellStyle name="Entrada 2 3 3" xfId="4158"/>
    <cellStyle name="Entrada 2 3 3 2" xfId="4159"/>
    <cellStyle name="Entrada 2 3 3 2 2" xfId="4160"/>
    <cellStyle name="Entrada 2 3 3 2 2 2" xfId="4161"/>
    <cellStyle name="Entrada 2 3 3 2 2 2 2" xfId="4162"/>
    <cellStyle name="Entrada 2 3 3 2 2 2 2 2" xfId="4163"/>
    <cellStyle name="Entrada 2 3 3 2 2 2 3" xfId="4164"/>
    <cellStyle name="Entrada 2 3 3 2 2 3" xfId="4165"/>
    <cellStyle name="Entrada 2 3 3 2 2 3 2" xfId="4166"/>
    <cellStyle name="Entrada 2 3 3 2 2 4" xfId="4167"/>
    <cellStyle name="Entrada 2 3 3 2 3" xfId="4168"/>
    <cellStyle name="Entrada 2 3 3 2 3 2" xfId="4169"/>
    <cellStyle name="Entrada 2 3 3 2 3 2 2" xfId="4170"/>
    <cellStyle name="Entrada 2 3 3 2 3 2 2 2" xfId="4171"/>
    <cellStyle name="Entrada 2 3 3 2 3 2 3" xfId="4172"/>
    <cellStyle name="Entrada 2 3 3 2 3 3" xfId="4173"/>
    <cellStyle name="Entrada 2 3 3 2 3 3 2" xfId="4174"/>
    <cellStyle name="Entrada 2 3 3 2 3 4" xfId="4175"/>
    <cellStyle name="Entrada 2 3 3 2 4" xfId="4176"/>
    <cellStyle name="Entrada 2 3 3 2 4 2" xfId="4177"/>
    <cellStyle name="Entrada 2 3 3 2 4 2 2" xfId="4178"/>
    <cellStyle name="Entrada 2 3 3 2 4 2 2 2" xfId="4179"/>
    <cellStyle name="Entrada 2 3 3 2 4 2 3" xfId="4180"/>
    <cellStyle name="Entrada 2 3 3 2 4 3" xfId="4181"/>
    <cellStyle name="Entrada 2 3 3 2 4 3 2" xfId="4182"/>
    <cellStyle name="Entrada 2 3 3 2 4 3 2 2" xfId="4183"/>
    <cellStyle name="Entrada 2 3 3 2 4 3 3" xfId="4184"/>
    <cellStyle name="Entrada 2 3 3 2 4 4" xfId="4185"/>
    <cellStyle name="Entrada 2 3 3 2 4 4 2" xfId="4186"/>
    <cellStyle name="Entrada 2 3 3 2 4 5" xfId="4187"/>
    <cellStyle name="Entrada 2 3 3 2 5" xfId="4188"/>
    <cellStyle name="Entrada 2 3 3 2 5 2" xfId="4189"/>
    <cellStyle name="Entrada 2 3 3 2 5 2 2" xfId="4190"/>
    <cellStyle name="Entrada 2 3 3 2 5 3" xfId="4191"/>
    <cellStyle name="Entrada 2 3 3 2 6" xfId="4192"/>
    <cellStyle name="Entrada 2 3 3 3" xfId="4193"/>
    <cellStyle name="Entrada 2 3 3 3 2" xfId="4194"/>
    <cellStyle name="Entrada 2 3 3 3 2 2" xfId="4195"/>
    <cellStyle name="Entrada 2 3 3 3 2 2 2" xfId="4196"/>
    <cellStyle name="Entrada 2 3 3 3 2 3" xfId="4197"/>
    <cellStyle name="Entrada 2 3 3 3 3" xfId="4198"/>
    <cellStyle name="Entrada 2 3 3 3 3 2" xfId="4199"/>
    <cellStyle name="Entrada 2 3 3 3 4" xfId="4200"/>
    <cellStyle name="Entrada 2 3 3 4" xfId="4201"/>
    <cellStyle name="Entrada 2 3 3 4 2" xfId="4202"/>
    <cellStyle name="Entrada 2 3 3 4 2 2" xfId="4203"/>
    <cellStyle name="Entrada 2 3 3 4 2 2 2" xfId="4204"/>
    <cellStyle name="Entrada 2 3 3 4 2 3" xfId="4205"/>
    <cellStyle name="Entrada 2 3 3 4 3" xfId="4206"/>
    <cellStyle name="Entrada 2 3 3 4 3 2" xfId="4207"/>
    <cellStyle name="Entrada 2 3 3 4 4" xfId="4208"/>
    <cellStyle name="Entrada 2 3 3 5" xfId="4209"/>
    <cellStyle name="Entrada 2 3 3 5 2" xfId="4210"/>
    <cellStyle name="Entrada 2 3 3 5 2 2" xfId="4211"/>
    <cellStyle name="Entrada 2 3 3 5 2 2 2" xfId="4212"/>
    <cellStyle name="Entrada 2 3 3 5 2 3" xfId="4213"/>
    <cellStyle name="Entrada 2 3 3 5 3" xfId="4214"/>
    <cellStyle name="Entrada 2 3 3 5 3 2" xfId="4215"/>
    <cellStyle name="Entrada 2 3 3 5 3 2 2" xfId="4216"/>
    <cellStyle name="Entrada 2 3 3 5 3 3" xfId="4217"/>
    <cellStyle name="Entrada 2 3 3 5 4" xfId="4218"/>
    <cellStyle name="Entrada 2 3 3 5 4 2" xfId="4219"/>
    <cellStyle name="Entrada 2 3 3 5 5" xfId="4220"/>
    <cellStyle name="Entrada 2 3 3 6" xfId="4221"/>
    <cellStyle name="Entrada 2 3 3 6 2" xfId="4222"/>
    <cellStyle name="Entrada 2 3 3 6 2 2" xfId="4223"/>
    <cellStyle name="Entrada 2 3 3 6 3" xfId="4224"/>
    <cellStyle name="Entrada 2 3 3 7" xfId="4225"/>
    <cellStyle name="Entrada 2 3 4" xfId="4226"/>
    <cellStyle name="Entrada 2 3 4 2" xfId="4227"/>
    <cellStyle name="Entrada 2 3 4 2 2" xfId="4228"/>
    <cellStyle name="Entrada 2 3 4 2 2 2" xfId="4229"/>
    <cellStyle name="Entrada 2 3 4 2 2 2 2" xfId="4230"/>
    <cellStyle name="Entrada 2 3 4 2 2 3" xfId="4231"/>
    <cellStyle name="Entrada 2 3 4 2 3" xfId="4232"/>
    <cellStyle name="Entrada 2 3 4 2 3 2" xfId="4233"/>
    <cellStyle name="Entrada 2 3 4 2 4" xfId="4234"/>
    <cellStyle name="Entrada 2 3 4 3" xfId="4235"/>
    <cellStyle name="Entrada 2 3 4 3 2" xfId="4236"/>
    <cellStyle name="Entrada 2 3 4 3 2 2" xfId="4237"/>
    <cellStyle name="Entrada 2 3 4 3 2 2 2" xfId="4238"/>
    <cellStyle name="Entrada 2 3 4 3 2 3" xfId="4239"/>
    <cellStyle name="Entrada 2 3 4 3 3" xfId="4240"/>
    <cellStyle name="Entrada 2 3 4 3 3 2" xfId="4241"/>
    <cellStyle name="Entrada 2 3 4 3 4" xfId="4242"/>
    <cellStyle name="Entrada 2 3 4 4" xfId="4243"/>
    <cellStyle name="Entrada 2 3 4 4 2" xfId="4244"/>
    <cellStyle name="Entrada 2 3 4 4 2 2" xfId="4245"/>
    <cellStyle name="Entrada 2 3 4 4 2 2 2" xfId="4246"/>
    <cellStyle name="Entrada 2 3 4 4 2 3" xfId="4247"/>
    <cellStyle name="Entrada 2 3 4 4 3" xfId="4248"/>
    <cellStyle name="Entrada 2 3 4 4 3 2" xfId="4249"/>
    <cellStyle name="Entrada 2 3 4 4 3 2 2" xfId="4250"/>
    <cellStyle name="Entrada 2 3 4 4 3 3" xfId="4251"/>
    <cellStyle name="Entrada 2 3 4 4 4" xfId="4252"/>
    <cellStyle name="Entrada 2 3 4 4 4 2" xfId="4253"/>
    <cellStyle name="Entrada 2 3 4 4 5" xfId="4254"/>
    <cellStyle name="Entrada 2 3 4 5" xfId="4255"/>
    <cellStyle name="Entrada 2 3 4 5 2" xfId="4256"/>
    <cellStyle name="Entrada 2 3 4 5 2 2" xfId="4257"/>
    <cellStyle name="Entrada 2 3 4 5 3" xfId="4258"/>
    <cellStyle name="Entrada 2 3 4 6" xfId="4259"/>
    <cellStyle name="Entrada 2 3 5" xfId="4260"/>
    <cellStyle name="Entrada 2 3 5 2" xfId="4261"/>
    <cellStyle name="Entrada 2 3 5 2 2" xfId="4262"/>
    <cellStyle name="Entrada 2 3 5 2 2 2" xfId="4263"/>
    <cellStyle name="Entrada 2 3 5 2 2 2 2" xfId="4264"/>
    <cellStyle name="Entrada 2 3 5 2 2 2 2 2" xfId="4265"/>
    <cellStyle name="Entrada 2 3 5 2 2 2 3" xfId="4266"/>
    <cellStyle name="Entrada 2 3 5 2 2 3" xfId="4267"/>
    <cellStyle name="Entrada 2 3 5 2 2 3 2" xfId="4268"/>
    <cellStyle name="Entrada 2 3 5 2 2 4" xfId="4269"/>
    <cellStyle name="Entrada 2 3 5 2 3" xfId="4270"/>
    <cellStyle name="Entrada 2 3 5 2 3 2" xfId="4271"/>
    <cellStyle name="Entrada 2 3 5 2 3 2 2" xfId="4272"/>
    <cellStyle name="Entrada 2 3 5 2 3 2 2 2" xfId="4273"/>
    <cellStyle name="Entrada 2 3 5 2 3 2 3" xfId="4274"/>
    <cellStyle name="Entrada 2 3 5 2 3 3" xfId="4275"/>
    <cellStyle name="Entrada 2 3 5 2 3 3 2" xfId="4276"/>
    <cellStyle name="Entrada 2 3 5 2 3 4" xfId="4277"/>
    <cellStyle name="Entrada 2 3 5 2 4" xfId="4278"/>
    <cellStyle name="Entrada 2 3 5 2 4 2" xfId="4279"/>
    <cellStyle name="Entrada 2 3 5 2 4 2 2" xfId="4280"/>
    <cellStyle name="Entrada 2 3 5 2 4 2 2 2" xfId="4281"/>
    <cellStyle name="Entrada 2 3 5 2 4 2 3" xfId="4282"/>
    <cellStyle name="Entrada 2 3 5 2 4 3" xfId="4283"/>
    <cellStyle name="Entrada 2 3 5 2 4 3 2" xfId="4284"/>
    <cellStyle name="Entrada 2 3 5 2 4 3 2 2" xfId="4285"/>
    <cellStyle name="Entrada 2 3 5 2 4 3 3" xfId="4286"/>
    <cellStyle name="Entrada 2 3 5 2 4 4" xfId="4287"/>
    <cellStyle name="Entrada 2 3 5 2 4 4 2" xfId="4288"/>
    <cellStyle name="Entrada 2 3 5 2 4 5" xfId="4289"/>
    <cellStyle name="Entrada 2 3 5 2 5" xfId="4290"/>
    <cellStyle name="Entrada 2 3 5 2 5 2" xfId="4291"/>
    <cellStyle name="Entrada 2 3 5 2 5 2 2" xfId="4292"/>
    <cellStyle name="Entrada 2 3 5 2 5 3" xfId="4293"/>
    <cellStyle name="Entrada 2 3 5 2 6" xfId="4294"/>
    <cellStyle name="Entrada 2 3 5 3" xfId="4295"/>
    <cellStyle name="Entrada 2 3 5 3 2" xfId="4296"/>
    <cellStyle name="Entrada 2 3 5 3 2 2" xfId="4297"/>
    <cellStyle name="Entrada 2 3 5 3 2 2 2" xfId="4298"/>
    <cellStyle name="Entrada 2 3 5 3 2 3" xfId="4299"/>
    <cellStyle name="Entrada 2 3 5 3 3" xfId="4300"/>
    <cellStyle name="Entrada 2 3 5 3 3 2" xfId="4301"/>
    <cellStyle name="Entrada 2 3 5 3 4" xfId="4302"/>
    <cellStyle name="Entrada 2 3 5 4" xfId="4303"/>
    <cellStyle name="Entrada 2 3 5 4 2" xfId="4304"/>
    <cellStyle name="Entrada 2 3 5 4 2 2" xfId="4305"/>
    <cellStyle name="Entrada 2 3 5 4 2 2 2" xfId="4306"/>
    <cellStyle name="Entrada 2 3 5 4 2 3" xfId="4307"/>
    <cellStyle name="Entrada 2 3 5 4 3" xfId="4308"/>
    <cellStyle name="Entrada 2 3 5 4 3 2" xfId="4309"/>
    <cellStyle name="Entrada 2 3 5 4 4" xfId="4310"/>
    <cellStyle name="Entrada 2 3 5 5" xfId="4311"/>
    <cellStyle name="Entrada 2 3 5 5 2" xfId="4312"/>
    <cellStyle name="Entrada 2 3 5 5 2 2" xfId="4313"/>
    <cellStyle name="Entrada 2 3 5 5 2 2 2" xfId="4314"/>
    <cellStyle name="Entrada 2 3 5 5 2 3" xfId="4315"/>
    <cellStyle name="Entrada 2 3 5 5 3" xfId="4316"/>
    <cellStyle name="Entrada 2 3 5 5 3 2" xfId="4317"/>
    <cellStyle name="Entrada 2 3 5 5 3 2 2" xfId="4318"/>
    <cellStyle name="Entrada 2 3 5 5 3 3" xfId="4319"/>
    <cellStyle name="Entrada 2 3 5 5 4" xfId="4320"/>
    <cellStyle name="Entrada 2 3 5 5 4 2" xfId="4321"/>
    <cellStyle name="Entrada 2 3 5 5 5" xfId="4322"/>
    <cellStyle name="Entrada 2 3 5 6" xfId="4323"/>
    <cellStyle name="Entrada 2 3 5 6 2" xfId="4324"/>
    <cellStyle name="Entrada 2 3 5 6 2 2" xfId="4325"/>
    <cellStyle name="Entrada 2 3 5 6 3" xfId="4326"/>
    <cellStyle name="Entrada 2 3 5 7" xfId="4327"/>
    <cellStyle name="Entrada 2 3 6" xfId="4328"/>
    <cellStyle name="Entrada 2 3 6 2" xfId="4329"/>
    <cellStyle name="Entrada 2 3 6 2 2" xfId="4330"/>
    <cellStyle name="Entrada 2 3 6 2 2 2" xfId="4331"/>
    <cellStyle name="Entrada 2 3 6 2 3" xfId="4332"/>
    <cellStyle name="Entrada 2 3 6 3" xfId="4333"/>
    <cellStyle name="Entrada 2 3 6 3 2" xfId="4334"/>
    <cellStyle name="Entrada 2 3 6 4" xfId="4335"/>
    <cellStyle name="Entrada 2 3 7" xfId="4336"/>
    <cellStyle name="Entrada 2 3 7 2" xfId="4337"/>
    <cellStyle name="Entrada 2 3 7 2 2" xfId="4338"/>
    <cellStyle name="Entrada 2 3 7 2 2 2" xfId="4339"/>
    <cellStyle name="Entrada 2 3 7 2 3" xfId="4340"/>
    <cellStyle name="Entrada 2 3 7 3" xfId="4341"/>
    <cellStyle name="Entrada 2 3 7 3 2" xfId="4342"/>
    <cellStyle name="Entrada 2 3 7 4" xfId="4343"/>
    <cellStyle name="Entrada 2 3 8" xfId="4344"/>
    <cellStyle name="Entrada 2 3 8 2" xfId="4345"/>
    <cellStyle name="Entrada 2 3 8 2 2" xfId="4346"/>
    <cellStyle name="Entrada 2 3 8 2 2 2" xfId="4347"/>
    <cellStyle name="Entrada 2 3 8 2 3" xfId="4348"/>
    <cellStyle name="Entrada 2 3 8 3" xfId="4349"/>
    <cellStyle name="Entrada 2 3 8 3 2" xfId="4350"/>
    <cellStyle name="Entrada 2 3 8 3 2 2" xfId="4351"/>
    <cellStyle name="Entrada 2 3 8 3 3" xfId="4352"/>
    <cellStyle name="Entrada 2 3 8 4" xfId="4353"/>
    <cellStyle name="Entrada 2 3 8 4 2" xfId="4354"/>
    <cellStyle name="Entrada 2 3 8 5" xfId="4355"/>
    <cellStyle name="Entrada 2 3 9" xfId="4356"/>
    <cellStyle name="Entrada 2 3 9 2" xfId="4357"/>
    <cellStyle name="Entrada 2 3 9 2 2" xfId="4358"/>
    <cellStyle name="Entrada 2 3 9 3" xfId="4359"/>
    <cellStyle name="Entrada 2 3_FundsFlow" xfId="4360"/>
    <cellStyle name="Entrada 2 4" xfId="4361"/>
    <cellStyle name="Entrada 2 4 10" xfId="4362"/>
    <cellStyle name="Entrada 2 4 2" xfId="4363"/>
    <cellStyle name="Entrada 2 4 2 2" xfId="4364"/>
    <cellStyle name="Entrada 2 4 2 2 2" xfId="4365"/>
    <cellStyle name="Entrada 2 4 2 2 2 2" xfId="4366"/>
    <cellStyle name="Entrada 2 4 2 2 2 2 2" xfId="4367"/>
    <cellStyle name="Entrada 2 4 2 2 2 2 2 2" xfId="4368"/>
    <cellStyle name="Entrada 2 4 2 2 2 2 3" xfId="4369"/>
    <cellStyle name="Entrada 2 4 2 2 2 3" xfId="4370"/>
    <cellStyle name="Entrada 2 4 2 2 2 3 2" xfId="4371"/>
    <cellStyle name="Entrada 2 4 2 2 2 4" xfId="4372"/>
    <cellStyle name="Entrada 2 4 2 2 3" xfId="4373"/>
    <cellStyle name="Entrada 2 4 2 2 3 2" xfId="4374"/>
    <cellStyle name="Entrada 2 4 2 2 3 2 2" xfId="4375"/>
    <cellStyle name="Entrada 2 4 2 2 3 2 2 2" xfId="4376"/>
    <cellStyle name="Entrada 2 4 2 2 3 2 3" xfId="4377"/>
    <cellStyle name="Entrada 2 4 2 2 3 3" xfId="4378"/>
    <cellStyle name="Entrada 2 4 2 2 3 3 2" xfId="4379"/>
    <cellStyle name="Entrada 2 4 2 2 3 4" xfId="4380"/>
    <cellStyle name="Entrada 2 4 2 2 4" xfId="4381"/>
    <cellStyle name="Entrada 2 4 2 2 4 2" xfId="4382"/>
    <cellStyle name="Entrada 2 4 2 2 4 2 2" xfId="4383"/>
    <cellStyle name="Entrada 2 4 2 2 4 2 2 2" xfId="4384"/>
    <cellStyle name="Entrada 2 4 2 2 4 2 3" xfId="4385"/>
    <cellStyle name="Entrada 2 4 2 2 4 3" xfId="4386"/>
    <cellStyle name="Entrada 2 4 2 2 4 3 2" xfId="4387"/>
    <cellStyle name="Entrada 2 4 2 2 4 3 2 2" xfId="4388"/>
    <cellStyle name="Entrada 2 4 2 2 4 3 3" xfId="4389"/>
    <cellStyle name="Entrada 2 4 2 2 4 4" xfId="4390"/>
    <cellStyle name="Entrada 2 4 2 2 4 4 2" xfId="4391"/>
    <cellStyle name="Entrada 2 4 2 2 4 5" xfId="4392"/>
    <cellStyle name="Entrada 2 4 2 2 5" xfId="4393"/>
    <cellStyle name="Entrada 2 4 2 2 5 2" xfId="4394"/>
    <cellStyle name="Entrada 2 4 2 2 5 2 2" xfId="4395"/>
    <cellStyle name="Entrada 2 4 2 2 5 3" xfId="4396"/>
    <cellStyle name="Entrada 2 4 2 2 6" xfId="4397"/>
    <cellStyle name="Entrada 2 4 2 3" xfId="4398"/>
    <cellStyle name="Entrada 2 4 2 3 2" xfId="4399"/>
    <cellStyle name="Entrada 2 4 2 3 2 2" xfId="4400"/>
    <cellStyle name="Entrada 2 4 2 3 2 2 2" xfId="4401"/>
    <cellStyle name="Entrada 2 4 2 3 2 3" xfId="4402"/>
    <cellStyle name="Entrada 2 4 2 3 3" xfId="4403"/>
    <cellStyle name="Entrada 2 4 2 3 3 2" xfId="4404"/>
    <cellStyle name="Entrada 2 4 2 3 4" xfId="4405"/>
    <cellStyle name="Entrada 2 4 2 4" xfId="4406"/>
    <cellStyle name="Entrada 2 4 2 4 2" xfId="4407"/>
    <cellStyle name="Entrada 2 4 2 4 2 2" xfId="4408"/>
    <cellStyle name="Entrada 2 4 2 4 2 2 2" xfId="4409"/>
    <cellStyle name="Entrada 2 4 2 4 2 3" xfId="4410"/>
    <cellStyle name="Entrada 2 4 2 4 3" xfId="4411"/>
    <cellStyle name="Entrada 2 4 2 4 3 2" xfId="4412"/>
    <cellStyle name="Entrada 2 4 2 4 4" xfId="4413"/>
    <cellStyle name="Entrada 2 4 2 5" xfId="4414"/>
    <cellStyle name="Entrada 2 4 2 5 2" xfId="4415"/>
    <cellStyle name="Entrada 2 4 2 5 2 2" xfId="4416"/>
    <cellStyle name="Entrada 2 4 2 5 2 2 2" xfId="4417"/>
    <cellStyle name="Entrada 2 4 2 5 2 3" xfId="4418"/>
    <cellStyle name="Entrada 2 4 2 5 3" xfId="4419"/>
    <cellStyle name="Entrada 2 4 2 5 3 2" xfId="4420"/>
    <cellStyle name="Entrada 2 4 2 5 3 2 2" xfId="4421"/>
    <cellStyle name="Entrada 2 4 2 5 3 3" xfId="4422"/>
    <cellStyle name="Entrada 2 4 2 5 4" xfId="4423"/>
    <cellStyle name="Entrada 2 4 2 5 4 2" xfId="4424"/>
    <cellStyle name="Entrada 2 4 2 5 5" xfId="4425"/>
    <cellStyle name="Entrada 2 4 2 6" xfId="4426"/>
    <cellStyle name="Entrada 2 4 2 6 2" xfId="4427"/>
    <cellStyle name="Entrada 2 4 2 6 2 2" xfId="4428"/>
    <cellStyle name="Entrada 2 4 2 6 3" xfId="4429"/>
    <cellStyle name="Entrada 2 4 2 7" xfId="4430"/>
    <cellStyle name="Entrada 2 4 3" xfId="4431"/>
    <cellStyle name="Entrada 2 4 3 2" xfId="4432"/>
    <cellStyle name="Entrada 2 4 3 2 2" xfId="4433"/>
    <cellStyle name="Entrada 2 4 3 2 2 2" xfId="4434"/>
    <cellStyle name="Entrada 2 4 3 2 2 2 2" xfId="4435"/>
    <cellStyle name="Entrada 2 4 3 2 2 2 2 2" xfId="4436"/>
    <cellStyle name="Entrada 2 4 3 2 2 2 3" xfId="4437"/>
    <cellStyle name="Entrada 2 4 3 2 2 3" xfId="4438"/>
    <cellStyle name="Entrada 2 4 3 2 2 3 2" xfId="4439"/>
    <cellStyle name="Entrada 2 4 3 2 2 4" xfId="4440"/>
    <cellStyle name="Entrada 2 4 3 2 3" xfId="4441"/>
    <cellStyle name="Entrada 2 4 3 2 3 2" xfId="4442"/>
    <cellStyle name="Entrada 2 4 3 2 3 2 2" xfId="4443"/>
    <cellStyle name="Entrada 2 4 3 2 3 2 2 2" xfId="4444"/>
    <cellStyle name="Entrada 2 4 3 2 3 2 3" xfId="4445"/>
    <cellStyle name="Entrada 2 4 3 2 3 3" xfId="4446"/>
    <cellStyle name="Entrada 2 4 3 2 3 3 2" xfId="4447"/>
    <cellStyle name="Entrada 2 4 3 2 3 4" xfId="4448"/>
    <cellStyle name="Entrada 2 4 3 2 4" xfId="4449"/>
    <cellStyle name="Entrada 2 4 3 2 4 2" xfId="4450"/>
    <cellStyle name="Entrada 2 4 3 2 4 2 2" xfId="4451"/>
    <cellStyle name="Entrada 2 4 3 2 4 2 2 2" xfId="4452"/>
    <cellStyle name="Entrada 2 4 3 2 4 2 3" xfId="4453"/>
    <cellStyle name="Entrada 2 4 3 2 4 3" xfId="4454"/>
    <cellStyle name="Entrada 2 4 3 2 4 3 2" xfId="4455"/>
    <cellStyle name="Entrada 2 4 3 2 4 3 2 2" xfId="4456"/>
    <cellStyle name="Entrada 2 4 3 2 4 3 3" xfId="4457"/>
    <cellStyle name="Entrada 2 4 3 2 4 4" xfId="4458"/>
    <cellStyle name="Entrada 2 4 3 2 4 4 2" xfId="4459"/>
    <cellStyle name="Entrada 2 4 3 2 4 5" xfId="4460"/>
    <cellStyle name="Entrada 2 4 3 2 5" xfId="4461"/>
    <cellStyle name="Entrada 2 4 3 2 5 2" xfId="4462"/>
    <cellStyle name="Entrada 2 4 3 2 5 2 2" xfId="4463"/>
    <cellStyle name="Entrada 2 4 3 2 5 3" xfId="4464"/>
    <cellStyle name="Entrada 2 4 3 2 6" xfId="4465"/>
    <cellStyle name="Entrada 2 4 3 3" xfId="4466"/>
    <cellStyle name="Entrada 2 4 3 3 2" xfId="4467"/>
    <cellStyle name="Entrada 2 4 3 3 2 2" xfId="4468"/>
    <cellStyle name="Entrada 2 4 3 3 2 2 2" xfId="4469"/>
    <cellStyle name="Entrada 2 4 3 3 2 3" xfId="4470"/>
    <cellStyle name="Entrada 2 4 3 3 3" xfId="4471"/>
    <cellStyle name="Entrada 2 4 3 3 3 2" xfId="4472"/>
    <cellStyle name="Entrada 2 4 3 3 4" xfId="4473"/>
    <cellStyle name="Entrada 2 4 3 4" xfId="4474"/>
    <cellStyle name="Entrada 2 4 3 4 2" xfId="4475"/>
    <cellStyle name="Entrada 2 4 3 4 2 2" xfId="4476"/>
    <cellStyle name="Entrada 2 4 3 4 2 2 2" xfId="4477"/>
    <cellStyle name="Entrada 2 4 3 4 2 3" xfId="4478"/>
    <cellStyle name="Entrada 2 4 3 4 3" xfId="4479"/>
    <cellStyle name="Entrada 2 4 3 4 3 2" xfId="4480"/>
    <cellStyle name="Entrada 2 4 3 4 4" xfId="4481"/>
    <cellStyle name="Entrada 2 4 3 5" xfId="4482"/>
    <cellStyle name="Entrada 2 4 3 5 2" xfId="4483"/>
    <cellStyle name="Entrada 2 4 3 5 2 2" xfId="4484"/>
    <cellStyle name="Entrada 2 4 3 5 2 2 2" xfId="4485"/>
    <cellStyle name="Entrada 2 4 3 5 2 3" xfId="4486"/>
    <cellStyle name="Entrada 2 4 3 5 3" xfId="4487"/>
    <cellStyle name="Entrada 2 4 3 5 3 2" xfId="4488"/>
    <cellStyle name="Entrada 2 4 3 5 3 2 2" xfId="4489"/>
    <cellStyle name="Entrada 2 4 3 5 3 3" xfId="4490"/>
    <cellStyle name="Entrada 2 4 3 5 4" xfId="4491"/>
    <cellStyle name="Entrada 2 4 3 5 4 2" xfId="4492"/>
    <cellStyle name="Entrada 2 4 3 5 5" xfId="4493"/>
    <cellStyle name="Entrada 2 4 3 6" xfId="4494"/>
    <cellStyle name="Entrada 2 4 3 6 2" xfId="4495"/>
    <cellStyle name="Entrada 2 4 3 6 2 2" xfId="4496"/>
    <cellStyle name="Entrada 2 4 3 6 3" xfId="4497"/>
    <cellStyle name="Entrada 2 4 3 7" xfId="4498"/>
    <cellStyle name="Entrada 2 4 4" xfId="4499"/>
    <cellStyle name="Entrada 2 4 4 2" xfId="4500"/>
    <cellStyle name="Entrada 2 4 4 2 2" xfId="4501"/>
    <cellStyle name="Entrada 2 4 4 2 2 2" xfId="4502"/>
    <cellStyle name="Entrada 2 4 4 2 2 2 2" xfId="4503"/>
    <cellStyle name="Entrada 2 4 4 2 2 3" xfId="4504"/>
    <cellStyle name="Entrada 2 4 4 2 3" xfId="4505"/>
    <cellStyle name="Entrada 2 4 4 2 3 2" xfId="4506"/>
    <cellStyle name="Entrada 2 4 4 2 4" xfId="4507"/>
    <cellStyle name="Entrada 2 4 4 3" xfId="4508"/>
    <cellStyle name="Entrada 2 4 4 3 2" xfId="4509"/>
    <cellStyle name="Entrada 2 4 4 3 2 2" xfId="4510"/>
    <cellStyle name="Entrada 2 4 4 3 2 2 2" xfId="4511"/>
    <cellStyle name="Entrada 2 4 4 3 2 3" xfId="4512"/>
    <cellStyle name="Entrada 2 4 4 3 3" xfId="4513"/>
    <cellStyle name="Entrada 2 4 4 3 3 2" xfId="4514"/>
    <cellStyle name="Entrada 2 4 4 3 4" xfId="4515"/>
    <cellStyle name="Entrada 2 4 4 4" xfId="4516"/>
    <cellStyle name="Entrada 2 4 4 4 2" xfId="4517"/>
    <cellStyle name="Entrada 2 4 4 4 2 2" xfId="4518"/>
    <cellStyle name="Entrada 2 4 4 4 2 2 2" xfId="4519"/>
    <cellStyle name="Entrada 2 4 4 4 2 3" xfId="4520"/>
    <cellStyle name="Entrada 2 4 4 4 3" xfId="4521"/>
    <cellStyle name="Entrada 2 4 4 4 3 2" xfId="4522"/>
    <cellStyle name="Entrada 2 4 4 4 3 2 2" xfId="4523"/>
    <cellStyle name="Entrada 2 4 4 4 3 3" xfId="4524"/>
    <cellStyle name="Entrada 2 4 4 4 4" xfId="4525"/>
    <cellStyle name="Entrada 2 4 4 4 4 2" xfId="4526"/>
    <cellStyle name="Entrada 2 4 4 4 5" xfId="4527"/>
    <cellStyle name="Entrada 2 4 4 5" xfId="4528"/>
    <cellStyle name="Entrada 2 4 4 5 2" xfId="4529"/>
    <cellStyle name="Entrada 2 4 4 5 2 2" xfId="4530"/>
    <cellStyle name="Entrada 2 4 4 5 3" xfId="4531"/>
    <cellStyle name="Entrada 2 4 4 6" xfId="4532"/>
    <cellStyle name="Entrada 2 4 5" xfId="4533"/>
    <cellStyle name="Entrada 2 4 5 2" xfId="4534"/>
    <cellStyle name="Entrada 2 4 5 2 2" xfId="4535"/>
    <cellStyle name="Entrada 2 4 5 2 2 2" xfId="4536"/>
    <cellStyle name="Entrada 2 4 5 2 2 2 2" xfId="4537"/>
    <cellStyle name="Entrada 2 4 5 2 2 2 2 2" xfId="4538"/>
    <cellStyle name="Entrada 2 4 5 2 2 2 3" xfId="4539"/>
    <cellStyle name="Entrada 2 4 5 2 2 3" xfId="4540"/>
    <cellStyle name="Entrada 2 4 5 2 2 3 2" xfId="4541"/>
    <cellStyle name="Entrada 2 4 5 2 2 4" xfId="4542"/>
    <cellStyle name="Entrada 2 4 5 2 3" xfId="4543"/>
    <cellStyle name="Entrada 2 4 5 2 3 2" xfId="4544"/>
    <cellStyle name="Entrada 2 4 5 2 3 2 2" xfId="4545"/>
    <cellStyle name="Entrada 2 4 5 2 3 2 2 2" xfId="4546"/>
    <cellStyle name="Entrada 2 4 5 2 3 2 3" xfId="4547"/>
    <cellStyle name="Entrada 2 4 5 2 3 3" xfId="4548"/>
    <cellStyle name="Entrada 2 4 5 2 3 3 2" xfId="4549"/>
    <cellStyle name="Entrada 2 4 5 2 3 4" xfId="4550"/>
    <cellStyle name="Entrada 2 4 5 2 4" xfId="4551"/>
    <cellStyle name="Entrada 2 4 5 2 4 2" xfId="4552"/>
    <cellStyle name="Entrada 2 4 5 2 4 2 2" xfId="4553"/>
    <cellStyle name="Entrada 2 4 5 2 4 2 2 2" xfId="4554"/>
    <cellStyle name="Entrada 2 4 5 2 4 2 3" xfId="4555"/>
    <cellStyle name="Entrada 2 4 5 2 4 3" xfId="4556"/>
    <cellStyle name="Entrada 2 4 5 2 4 3 2" xfId="4557"/>
    <cellStyle name="Entrada 2 4 5 2 4 3 2 2" xfId="4558"/>
    <cellStyle name="Entrada 2 4 5 2 4 3 3" xfId="4559"/>
    <cellStyle name="Entrada 2 4 5 2 4 4" xfId="4560"/>
    <cellStyle name="Entrada 2 4 5 2 4 4 2" xfId="4561"/>
    <cellStyle name="Entrada 2 4 5 2 4 5" xfId="4562"/>
    <cellStyle name="Entrada 2 4 5 2 5" xfId="4563"/>
    <cellStyle name="Entrada 2 4 5 2 5 2" xfId="4564"/>
    <cellStyle name="Entrada 2 4 5 2 5 2 2" xfId="4565"/>
    <cellStyle name="Entrada 2 4 5 2 5 3" xfId="4566"/>
    <cellStyle name="Entrada 2 4 5 2 6" xfId="4567"/>
    <cellStyle name="Entrada 2 4 5 3" xfId="4568"/>
    <cellStyle name="Entrada 2 4 5 3 2" xfId="4569"/>
    <cellStyle name="Entrada 2 4 5 3 2 2" xfId="4570"/>
    <cellStyle name="Entrada 2 4 5 3 2 2 2" xfId="4571"/>
    <cellStyle name="Entrada 2 4 5 3 2 3" xfId="4572"/>
    <cellStyle name="Entrada 2 4 5 3 3" xfId="4573"/>
    <cellStyle name="Entrada 2 4 5 3 3 2" xfId="4574"/>
    <cellStyle name="Entrada 2 4 5 3 4" xfId="4575"/>
    <cellStyle name="Entrada 2 4 5 4" xfId="4576"/>
    <cellStyle name="Entrada 2 4 5 4 2" xfId="4577"/>
    <cellStyle name="Entrada 2 4 5 4 2 2" xfId="4578"/>
    <cellStyle name="Entrada 2 4 5 4 2 2 2" xfId="4579"/>
    <cellStyle name="Entrada 2 4 5 4 2 3" xfId="4580"/>
    <cellStyle name="Entrada 2 4 5 4 3" xfId="4581"/>
    <cellStyle name="Entrada 2 4 5 4 3 2" xfId="4582"/>
    <cellStyle name="Entrada 2 4 5 4 4" xfId="4583"/>
    <cellStyle name="Entrada 2 4 5 5" xfId="4584"/>
    <cellStyle name="Entrada 2 4 5 5 2" xfId="4585"/>
    <cellStyle name="Entrada 2 4 5 5 2 2" xfId="4586"/>
    <cellStyle name="Entrada 2 4 5 5 2 2 2" xfId="4587"/>
    <cellStyle name="Entrada 2 4 5 5 2 3" xfId="4588"/>
    <cellStyle name="Entrada 2 4 5 5 3" xfId="4589"/>
    <cellStyle name="Entrada 2 4 5 5 3 2" xfId="4590"/>
    <cellStyle name="Entrada 2 4 5 5 3 2 2" xfId="4591"/>
    <cellStyle name="Entrada 2 4 5 5 3 3" xfId="4592"/>
    <cellStyle name="Entrada 2 4 5 5 4" xfId="4593"/>
    <cellStyle name="Entrada 2 4 5 5 4 2" xfId="4594"/>
    <cellStyle name="Entrada 2 4 5 5 5" xfId="4595"/>
    <cellStyle name="Entrada 2 4 5 6" xfId="4596"/>
    <cellStyle name="Entrada 2 4 5 6 2" xfId="4597"/>
    <cellStyle name="Entrada 2 4 5 6 2 2" xfId="4598"/>
    <cellStyle name="Entrada 2 4 5 6 3" xfId="4599"/>
    <cellStyle name="Entrada 2 4 5 7" xfId="4600"/>
    <cellStyle name="Entrada 2 4 6" xfId="4601"/>
    <cellStyle name="Entrada 2 4 6 2" xfId="4602"/>
    <cellStyle name="Entrada 2 4 6 2 2" xfId="4603"/>
    <cellStyle name="Entrada 2 4 6 2 2 2" xfId="4604"/>
    <cellStyle name="Entrada 2 4 6 2 3" xfId="4605"/>
    <cellStyle name="Entrada 2 4 6 3" xfId="4606"/>
    <cellStyle name="Entrada 2 4 6 3 2" xfId="4607"/>
    <cellStyle name="Entrada 2 4 6 4" xfId="4608"/>
    <cellStyle name="Entrada 2 4 7" xfId="4609"/>
    <cellStyle name="Entrada 2 4 7 2" xfId="4610"/>
    <cellStyle name="Entrada 2 4 7 2 2" xfId="4611"/>
    <cellStyle name="Entrada 2 4 7 2 2 2" xfId="4612"/>
    <cellStyle name="Entrada 2 4 7 2 3" xfId="4613"/>
    <cellStyle name="Entrada 2 4 7 3" xfId="4614"/>
    <cellStyle name="Entrada 2 4 7 3 2" xfId="4615"/>
    <cellStyle name="Entrada 2 4 7 4" xfId="4616"/>
    <cellStyle name="Entrada 2 4 8" xfId="4617"/>
    <cellStyle name="Entrada 2 4 8 2" xfId="4618"/>
    <cellStyle name="Entrada 2 4 8 2 2" xfId="4619"/>
    <cellStyle name="Entrada 2 4 8 2 2 2" xfId="4620"/>
    <cellStyle name="Entrada 2 4 8 2 3" xfId="4621"/>
    <cellStyle name="Entrada 2 4 8 3" xfId="4622"/>
    <cellStyle name="Entrada 2 4 8 3 2" xfId="4623"/>
    <cellStyle name="Entrada 2 4 8 3 2 2" xfId="4624"/>
    <cellStyle name="Entrada 2 4 8 3 3" xfId="4625"/>
    <cellStyle name="Entrada 2 4 8 4" xfId="4626"/>
    <cellStyle name="Entrada 2 4 8 4 2" xfId="4627"/>
    <cellStyle name="Entrada 2 4 8 5" xfId="4628"/>
    <cellStyle name="Entrada 2 4 9" xfId="4629"/>
    <cellStyle name="Entrada 2 4 9 2" xfId="4630"/>
    <cellStyle name="Entrada 2 4 9 2 2" xfId="4631"/>
    <cellStyle name="Entrada 2 4 9 3" xfId="4632"/>
    <cellStyle name="Entrada 2 4_FundsFlow" xfId="4633"/>
    <cellStyle name="Entrada 2 5" xfId="4634"/>
    <cellStyle name="Entrada 2 5 10" xfId="4635"/>
    <cellStyle name="Entrada 2 5 2" xfId="4636"/>
    <cellStyle name="Entrada 2 5 2 2" xfId="4637"/>
    <cellStyle name="Entrada 2 5 2 2 2" xfId="4638"/>
    <cellStyle name="Entrada 2 5 2 2 2 2" xfId="4639"/>
    <cellStyle name="Entrada 2 5 2 2 2 2 2" xfId="4640"/>
    <cellStyle name="Entrada 2 5 2 2 2 2 2 2" xfId="4641"/>
    <cellStyle name="Entrada 2 5 2 2 2 2 3" xfId="4642"/>
    <cellStyle name="Entrada 2 5 2 2 2 3" xfId="4643"/>
    <cellStyle name="Entrada 2 5 2 2 2 3 2" xfId="4644"/>
    <cellStyle name="Entrada 2 5 2 2 2 4" xfId="4645"/>
    <cellStyle name="Entrada 2 5 2 2 3" xfId="4646"/>
    <cellStyle name="Entrada 2 5 2 2 3 2" xfId="4647"/>
    <cellStyle name="Entrada 2 5 2 2 3 2 2" xfId="4648"/>
    <cellStyle name="Entrada 2 5 2 2 3 2 2 2" xfId="4649"/>
    <cellStyle name="Entrada 2 5 2 2 3 2 3" xfId="4650"/>
    <cellStyle name="Entrada 2 5 2 2 3 3" xfId="4651"/>
    <cellStyle name="Entrada 2 5 2 2 3 3 2" xfId="4652"/>
    <cellStyle name="Entrada 2 5 2 2 3 4" xfId="4653"/>
    <cellStyle name="Entrada 2 5 2 2 4" xfId="4654"/>
    <cellStyle name="Entrada 2 5 2 2 4 2" xfId="4655"/>
    <cellStyle name="Entrada 2 5 2 2 4 2 2" xfId="4656"/>
    <cellStyle name="Entrada 2 5 2 2 4 2 2 2" xfId="4657"/>
    <cellStyle name="Entrada 2 5 2 2 4 2 3" xfId="4658"/>
    <cellStyle name="Entrada 2 5 2 2 4 3" xfId="4659"/>
    <cellStyle name="Entrada 2 5 2 2 4 3 2" xfId="4660"/>
    <cellStyle name="Entrada 2 5 2 2 4 3 2 2" xfId="4661"/>
    <cellStyle name="Entrada 2 5 2 2 4 3 3" xfId="4662"/>
    <cellStyle name="Entrada 2 5 2 2 4 4" xfId="4663"/>
    <cellStyle name="Entrada 2 5 2 2 4 4 2" xfId="4664"/>
    <cellStyle name="Entrada 2 5 2 2 4 5" xfId="4665"/>
    <cellStyle name="Entrada 2 5 2 2 5" xfId="4666"/>
    <cellStyle name="Entrada 2 5 2 2 5 2" xfId="4667"/>
    <cellStyle name="Entrada 2 5 2 2 5 2 2" xfId="4668"/>
    <cellStyle name="Entrada 2 5 2 2 5 3" xfId="4669"/>
    <cellStyle name="Entrada 2 5 2 2 6" xfId="4670"/>
    <cellStyle name="Entrada 2 5 2 3" xfId="4671"/>
    <cellStyle name="Entrada 2 5 2 3 2" xfId="4672"/>
    <cellStyle name="Entrada 2 5 2 3 2 2" xfId="4673"/>
    <cellStyle name="Entrada 2 5 2 3 2 2 2" xfId="4674"/>
    <cellStyle name="Entrada 2 5 2 3 2 3" xfId="4675"/>
    <cellStyle name="Entrada 2 5 2 3 3" xfId="4676"/>
    <cellStyle name="Entrada 2 5 2 3 3 2" xfId="4677"/>
    <cellStyle name="Entrada 2 5 2 3 4" xfId="4678"/>
    <cellStyle name="Entrada 2 5 2 4" xfId="4679"/>
    <cellStyle name="Entrada 2 5 2 4 2" xfId="4680"/>
    <cellStyle name="Entrada 2 5 2 4 2 2" xfId="4681"/>
    <cellStyle name="Entrada 2 5 2 4 2 2 2" xfId="4682"/>
    <cellStyle name="Entrada 2 5 2 4 2 3" xfId="4683"/>
    <cellStyle name="Entrada 2 5 2 4 3" xfId="4684"/>
    <cellStyle name="Entrada 2 5 2 4 3 2" xfId="4685"/>
    <cellStyle name="Entrada 2 5 2 4 4" xfId="4686"/>
    <cellStyle name="Entrada 2 5 2 5" xfId="4687"/>
    <cellStyle name="Entrada 2 5 2 5 2" xfId="4688"/>
    <cellStyle name="Entrada 2 5 2 5 2 2" xfId="4689"/>
    <cellStyle name="Entrada 2 5 2 5 2 2 2" xfId="4690"/>
    <cellStyle name="Entrada 2 5 2 5 2 3" xfId="4691"/>
    <cellStyle name="Entrada 2 5 2 5 3" xfId="4692"/>
    <cellStyle name="Entrada 2 5 2 5 3 2" xfId="4693"/>
    <cellStyle name="Entrada 2 5 2 5 3 2 2" xfId="4694"/>
    <cellStyle name="Entrada 2 5 2 5 3 3" xfId="4695"/>
    <cellStyle name="Entrada 2 5 2 5 4" xfId="4696"/>
    <cellStyle name="Entrada 2 5 2 5 4 2" xfId="4697"/>
    <cellStyle name="Entrada 2 5 2 5 5" xfId="4698"/>
    <cellStyle name="Entrada 2 5 2 6" xfId="4699"/>
    <cellStyle name="Entrada 2 5 2 6 2" xfId="4700"/>
    <cellStyle name="Entrada 2 5 2 6 2 2" xfId="4701"/>
    <cellStyle name="Entrada 2 5 2 6 3" xfId="4702"/>
    <cellStyle name="Entrada 2 5 2 7" xfId="4703"/>
    <cellStyle name="Entrada 2 5 3" xfId="4704"/>
    <cellStyle name="Entrada 2 5 3 2" xfId="4705"/>
    <cellStyle name="Entrada 2 5 3 2 2" xfId="4706"/>
    <cellStyle name="Entrada 2 5 3 2 2 2" xfId="4707"/>
    <cellStyle name="Entrada 2 5 3 2 2 2 2" xfId="4708"/>
    <cellStyle name="Entrada 2 5 3 2 2 2 2 2" xfId="4709"/>
    <cellStyle name="Entrada 2 5 3 2 2 2 3" xfId="4710"/>
    <cellStyle name="Entrada 2 5 3 2 2 3" xfId="4711"/>
    <cellStyle name="Entrada 2 5 3 2 2 3 2" xfId="4712"/>
    <cellStyle name="Entrada 2 5 3 2 2 4" xfId="4713"/>
    <cellStyle name="Entrada 2 5 3 2 3" xfId="4714"/>
    <cellStyle name="Entrada 2 5 3 2 3 2" xfId="4715"/>
    <cellStyle name="Entrada 2 5 3 2 3 2 2" xfId="4716"/>
    <cellStyle name="Entrada 2 5 3 2 3 2 2 2" xfId="4717"/>
    <cellStyle name="Entrada 2 5 3 2 3 2 3" xfId="4718"/>
    <cellStyle name="Entrada 2 5 3 2 3 3" xfId="4719"/>
    <cellStyle name="Entrada 2 5 3 2 3 3 2" xfId="4720"/>
    <cellStyle name="Entrada 2 5 3 2 3 4" xfId="4721"/>
    <cellStyle name="Entrada 2 5 3 2 4" xfId="4722"/>
    <cellStyle name="Entrada 2 5 3 2 4 2" xfId="4723"/>
    <cellStyle name="Entrada 2 5 3 2 4 2 2" xfId="4724"/>
    <cellStyle name="Entrada 2 5 3 2 4 2 2 2" xfId="4725"/>
    <cellStyle name="Entrada 2 5 3 2 4 2 3" xfId="4726"/>
    <cellStyle name="Entrada 2 5 3 2 4 3" xfId="4727"/>
    <cellStyle name="Entrada 2 5 3 2 4 3 2" xfId="4728"/>
    <cellStyle name="Entrada 2 5 3 2 4 3 2 2" xfId="4729"/>
    <cellStyle name="Entrada 2 5 3 2 4 3 3" xfId="4730"/>
    <cellStyle name="Entrada 2 5 3 2 4 4" xfId="4731"/>
    <cellStyle name="Entrada 2 5 3 2 4 4 2" xfId="4732"/>
    <cellStyle name="Entrada 2 5 3 2 4 5" xfId="4733"/>
    <cellStyle name="Entrada 2 5 3 2 5" xfId="4734"/>
    <cellStyle name="Entrada 2 5 3 2 5 2" xfId="4735"/>
    <cellStyle name="Entrada 2 5 3 2 5 2 2" xfId="4736"/>
    <cellStyle name="Entrada 2 5 3 2 5 3" xfId="4737"/>
    <cellStyle name="Entrada 2 5 3 2 6" xfId="4738"/>
    <cellStyle name="Entrada 2 5 3 3" xfId="4739"/>
    <cellStyle name="Entrada 2 5 3 3 2" xfId="4740"/>
    <cellStyle name="Entrada 2 5 3 3 2 2" xfId="4741"/>
    <cellStyle name="Entrada 2 5 3 3 2 2 2" xfId="4742"/>
    <cellStyle name="Entrada 2 5 3 3 2 3" xfId="4743"/>
    <cellStyle name="Entrada 2 5 3 3 3" xfId="4744"/>
    <cellStyle name="Entrada 2 5 3 3 3 2" xfId="4745"/>
    <cellStyle name="Entrada 2 5 3 3 4" xfId="4746"/>
    <cellStyle name="Entrada 2 5 3 4" xfId="4747"/>
    <cellStyle name="Entrada 2 5 3 4 2" xfId="4748"/>
    <cellStyle name="Entrada 2 5 3 4 2 2" xfId="4749"/>
    <cellStyle name="Entrada 2 5 3 4 2 2 2" xfId="4750"/>
    <cellStyle name="Entrada 2 5 3 4 2 3" xfId="4751"/>
    <cellStyle name="Entrada 2 5 3 4 3" xfId="4752"/>
    <cellStyle name="Entrada 2 5 3 4 3 2" xfId="4753"/>
    <cellStyle name="Entrada 2 5 3 4 4" xfId="4754"/>
    <cellStyle name="Entrada 2 5 3 5" xfId="4755"/>
    <cellStyle name="Entrada 2 5 3 5 2" xfId="4756"/>
    <cellStyle name="Entrada 2 5 3 5 2 2" xfId="4757"/>
    <cellStyle name="Entrada 2 5 3 5 2 2 2" xfId="4758"/>
    <cellStyle name="Entrada 2 5 3 5 2 3" xfId="4759"/>
    <cellStyle name="Entrada 2 5 3 5 3" xfId="4760"/>
    <cellStyle name="Entrada 2 5 3 5 3 2" xfId="4761"/>
    <cellStyle name="Entrada 2 5 3 5 3 2 2" xfId="4762"/>
    <cellStyle name="Entrada 2 5 3 5 3 3" xfId="4763"/>
    <cellStyle name="Entrada 2 5 3 5 4" xfId="4764"/>
    <cellStyle name="Entrada 2 5 3 5 4 2" xfId="4765"/>
    <cellStyle name="Entrada 2 5 3 5 5" xfId="4766"/>
    <cellStyle name="Entrada 2 5 3 6" xfId="4767"/>
    <cellStyle name="Entrada 2 5 3 6 2" xfId="4768"/>
    <cellStyle name="Entrada 2 5 3 6 2 2" xfId="4769"/>
    <cellStyle name="Entrada 2 5 3 6 3" xfId="4770"/>
    <cellStyle name="Entrada 2 5 3 7" xfId="4771"/>
    <cellStyle name="Entrada 2 5 4" xfId="4772"/>
    <cellStyle name="Entrada 2 5 4 2" xfId="4773"/>
    <cellStyle name="Entrada 2 5 4 2 2" xfId="4774"/>
    <cellStyle name="Entrada 2 5 4 2 2 2" xfId="4775"/>
    <cellStyle name="Entrada 2 5 4 2 2 2 2" xfId="4776"/>
    <cellStyle name="Entrada 2 5 4 2 2 3" xfId="4777"/>
    <cellStyle name="Entrada 2 5 4 2 3" xfId="4778"/>
    <cellStyle name="Entrada 2 5 4 2 3 2" xfId="4779"/>
    <cellStyle name="Entrada 2 5 4 2 4" xfId="4780"/>
    <cellStyle name="Entrada 2 5 4 3" xfId="4781"/>
    <cellStyle name="Entrada 2 5 4 3 2" xfId="4782"/>
    <cellStyle name="Entrada 2 5 4 3 2 2" xfId="4783"/>
    <cellStyle name="Entrada 2 5 4 3 2 2 2" xfId="4784"/>
    <cellStyle name="Entrada 2 5 4 3 2 3" xfId="4785"/>
    <cellStyle name="Entrada 2 5 4 3 3" xfId="4786"/>
    <cellStyle name="Entrada 2 5 4 3 3 2" xfId="4787"/>
    <cellStyle name="Entrada 2 5 4 3 4" xfId="4788"/>
    <cellStyle name="Entrada 2 5 4 4" xfId="4789"/>
    <cellStyle name="Entrada 2 5 4 4 2" xfId="4790"/>
    <cellStyle name="Entrada 2 5 4 4 2 2" xfId="4791"/>
    <cellStyle name="Entrada 2 5 4 4 2 2 2" xfId="4792"/>
    <cellStyle name="Entrada 2 5 4 4 2 3" xfId="4793"/>
    <cellStyle name="Entrada 2 5 4 4 3" xfId="4794"/>
    <cellStyle name="Entrada 2 5 4 4 3 2" xfId="4795"/>
    <cellStyle name="Entrada 2 5 4 4 3 2 2" xfId="4796"/>
    <cellStyle name="Entrada 2 5 4 4 3 3" xfId="4797"/>
    <cellStyle name="Entrada 2 5 4 4 4" xfId="4798"/>
    <cellStyle name="Entrada 2 5 4 4 4 2" xfId="4799"/>
    <cellStyle name="Entrada 2 5 4 4 5" xfId="4800"/>
    <cellStyle name="Entrada 2 5 4 5" xfId="4801"/>
    <cellStyle name="Entrada 2 5 4 5 2" xfId="4802"/>
    <cellStyle name="Entrada 2 5 4 5 2 2" xfId="4803"/>
    <cellStyle name="Entrada 2 5 4 5 3" xfId="4804"/>
    <cellStyle name="Entrada 2 5 4 6" xfId="4805"/>
    <cellStyle name="Entrada 2 5 5" xfId="4806"/>
    <cellStyle name="Entrada 2 5 5 2" xfId="4807"/>
    <cellStyle name="Entrada 2 5 5 2 2" xfId="4808"/>
    <cellStyle name="Entrada 2 5 5 2 2 2" xfId="4809"/>
    <cellStyle name="Entrada 2 5 5 2 2 2 2" xfId="4810"/>
    <cellStyle name="Entrada 2 5 5 2 2 2 2 2" xfId="4811"/>
    <cellStyle name="Entrada 2 5 5 2 2 2 3" xfId="4812"/>
    <cellStyle name="Entrada 2 5 5 2 2 3" xfId="4813"/>
    <cellStyle name="Entrada 2 5 5 2 2 3 2" xfId="4814"/>
    <cellStyle name="Entrada 2 5 5 2 2 4" xfId="4815"/>
    <cellStyle name="Entrada 2 5 5 2 3" xfId="4816"/>
    <cellStyle name="Entrada 2 5 5 2 3 2" xfId="4817"/>
    <cellStyle name="Entrada 2 5 5 2 3 2 2" xfId="4818"/>
    <cellStyle name="Entrada 2 5 5 2 3 2 2 2" xfId="4819"/>
    <cellStyle name="Entrada 2 5 5 2 3 2 3" xfId="4820"/>
    <cellStyle name="Entrada 2 5 5 2 3 3" xfId="4821"/>
    <cellStyle name="Entrada 2 5 5 2 3 3 2" xfId="4822"/>
    <cellStyle name="Entrada 2 5 5 2 3 4" xfId="4823"/>
    <cellStyle name="Entrada 2 5 5 2 4" xfId="4824"/>
    <cellStyle name="Entrada 2 5 5 2 4 2" xfId="4825"/>
    <cellStyle name="Entrada 2 5 5 2 4 2 2" xfId="4826"/>
    <cellStyle name="Entrada 2 5 5 2 4 2 2 2" xfId="4827"/>
    <cellStyle name="Entrada 2 5 5 2 4 2 3" xfId="4828"/>
    <cellStyle name="Entrada 2 5 5 2 4 3" xfId="4829"/>
    <cellStyle name="Entrada 2 5 5 2 4 3 2" xfId="4830"/>
    <cellStyle name="Entrada 2 5 5 2 4 3 2 2" xfId="4831"/>
    <cellStyle name="Entrada 2 5 5 2 4 3 3" xfId="4832"/>
    <cellStyle name="Entrada 2 5 5 2 4 4" xfId="4833"/>
    <cellStyle name="Entrada 2 5 5 2 4 4 2" xfId="4834"/>
    <cellStyle name="Entrada 2 5 5 2 4 5" xfId="4835"/>
    <cellStyle name="Entrada 2 5 5 2 5" xfId="4836"/>
    <cellStyle name="Entrada 2 5 5 2 5 2" xfId="4837"/>
    <cellStyle name="Entrada 2 5 5 2 5 2 2" xfId="4838"/>
    <cellStyle name="Entrada 2 5 5 2 5 3" xfId="4839"/>
    <cellStyle name="Entrada 2 5 5 2 6" xfId="4840"/>
    <cellStyle name="Entrada 2 5 5 3" xfId="4841"/>
    <cellStyle name="Entrada 2 5 5 3 2" xfId="4842"/>
    <cellStyle name="Entrada 2 5 5 3 2 2" xfId="4843"/>
    <cellStyle name="Entrada 2 5 5 3 2 2 2" xfId="4844"/>
    <cellStyle name="Entrada 2 5 5 3 2 3" xfId="4845"/>
    <cellStyle name="Entrada 2 5 5 3 3" xfId="4846"/>
    <cellStyle name="Entrada 2 5 5 3 3 2" xfId="4847"/>
    <cellStyle name="Entrada 2 5 5 3 4" xfId="4848"/>
    <cellStyle name="Entrada 2 5 5 4" xfId="4849"/>
    <cellStyle name="Entrada 2 5 5 4 2" xfId="4850"/>
    <cellStyle name="Entrada 2 5 5 4 2 2" xfId="4851"/>
    <cellStyle name="Entrada 2 5 5 4 2 2 2" xfId="4852"/>
    <cellStyle name="Entrada 2 5 5 4 2 3" xfId="4853"/>
    <cellStyle name="Entrada 2 5 5 4 3" xfId="4854"/>
    <cellStyle name="Entrada 2 5 5 4 3 2" xfId="4855"/>
    <cellStyle name="Entrada 2 5 5 4 4" xfId="4856"/>
    <cellStyle name="Entrada 2 5 5 5" xfId="4857"/>
    <cellStyle name="Entrada 2 5 5 5 2" xfId="4858"/>
    <cellStyle name="Entrada 2 5 5 5 2 2" xfId="4859"/>
    <cellStyle name="Entrada 2 5 5 5 2 2 2" xfId="4860"/>
    <cellStyle name="Entrada 2 5 5 5 2 3" xfId="4861"/>
    <cellStyle name="Entrada 2 5 5 5 3" xfId="4862"/>
    <cellStyle name="Entrada 2 5 5 5 3 2" xfId="4863"/>
    <cellStyle name="Entrada 2 5 5 5 3 2 2" xfId="4864"/>
    <cellStyle name="Entrada 2 5 5 5 3 3" xfId="4865"/>
    <cellStyle name="Entrada 2 5 5 5 4" xfId="4866"/>
    <cellStyle name="Entrada 2 5 5 5 4 2" xfId="4867"/>
    <cellStyle name="Entrada 2 5 5 5 5" xfId="4868"/>
    <cellStyle name="Entrada 2 5 5 6" xfId="4869"/>
    <cellStyle name="Entrada 2 5 5 6 2" xfId="4870"/>
    <cellStyle name="Entrada 2 5 5 6 2 2" xfId="4871"/>
    <cellStyle name="Entrada 2 5 5 6 3" xfId="4872"/>
    <cellStyle name="Entrada 2 5 5 7" xfId="4873"/>
    <cellStyle name="Entrada 2 5 6" xfId="4874"/>
    <cellStyle name="Entrada 2 5 6 2" xfId="4875"/>
    <cellStyle name="Entrada 2 5 6 2 2" xfId="4876"/>
    <cellStyle name="Entrada 2 5 6 2 2 2" xfId="4877"/>
    <cellStyle name="Entrada 2 5 6 2 3" xfId="4878"/>
    <cellStyle name="Entrada 2 5 6 3" xfId="4879"/>
    <cellStyle name="Entrada 2 5 6 3 2" xfId="4880"/>
    <cellStyle name="Entrada 2 5 6 4" xfId="4881"/>
    <cellStyle name="Entrada 2 5 7" xfId="4882"/>
    <cellStyle name="Entrada 2 5 7 2" xfId="4883"/>
    <cellStyle name="Entrada 2 5 7 2 2" xfId="4884"/>
    <cellStyle name="Entrada 2 5 7 2 2 2" xfId="4885"/>
    <cellStyle name="Entrada 2 5 7 2 3" xfId="4886"/>
    <cellStyle name="Entrada 2 5 7 3" xfId="4887"/>
    <cellStyle name="Entrada 2 5 7 3 2" xfId="4888"/>
    <cellStyle name="Entrada 2 5 7 4" xfId="4889"/>
    <cellStyle name="Entrada 2 5 8" xfId="4890"/>
    <cellStyle name="Entrada 2 5 8 2" xfId="4891"/>
    <cellStyle name="Entrada 2 5 8 2 2" xfId="4892"/>
    <cellStyle name="Entrada 2 5 8 2 2 2" xfId="4893"/>
    <cellStyle name="Entrada 2 5 8 2 3" xfId="4894"/>
    <cellStyle name="Entrada 2 5 8 3" xfId="4895"/>
    <cellStyle name="Entrada 2 5 8 3 2" xfId="4896"/>
    <cellStyle name="Entrada 2 5 8 3 2 2" xfId="4897"/>
    <cellStyle name="Entrada 2 5 8 3 3" xfId="4898"/>
    <cellStyle name="Entrada 2 5 8 4" xfId="4899"/>
    <cellStyle name="Entrada 2 5 8 4 2" xfId="4900"/>
    <cellStyle name="Entrada 2 5 8 5" xfId="4901"/>
    <cellStyle name="Entrada 2 5 9" xfId="4902"/>
    <cellStyle name="Entrada 2 5 9 2" xfId="4903"/>
    <cellStyle name="Entrada 2 5 9 2 2" xfId="4904"/>
    <cellStyle name="Entrada 2 5 9 3" xfId="4905"/>
    <cellStyle name="Entrada 2 5_FundsFlow" xfId="4906"/>
    <cellStyle name="Entrada 2 6" xfId="4907"/>
    <cellStyle name="Entrada 2 6 2" xfId="4908"/>
    <cellStyle name="Entrada 2 6 2 2" xfId="4909"/>
    <cellStyle name="Entrada 2 6 2 2 2" xfId="4910"/>
    <cellStyle name="Entrada 2 6 2 2 2 2" xfId="4911"/>
    <cellStyle name="Entrada 2 6 2 2 2 2 2" xfId="4912"/>
    <cellStyle name="Entrada 2 6 2 2 2 3" xfId="4913"/>
    <cellStyle name="Entrada 2 6 2 2 3" xfId="4914"/>
    <cellStyle name="Entrada 2 6 2 2 3 2" xfId="4915"/>
    <cellStyle name="Entrada 2 6 2 2 4" xfId="4916"/>
    <cellStyle name="Entrada 2 6 2 3" xfId="4917"/>
    <cellStyle name="Entrada 2 6 2 3 2" xfId="4918"/>
    <cellStyle name="Entrada 2 6 2 3 2 2" xfId="4919"/>
    <cellStyle name="Entrada 2 6 2 3 2 2 2" xfId="4920"/>
    <cellStyle name="Entrada 2 6 2 3 2 3" xfId="4921"/>
    <cellStyle name="Entrada 2 6 2 3 3" xfId="4922"/>
    <cellStyle name="Entrada 2 6 2 3 3 2" xfId="4923"/>
    <cellStyle name="Entrada 2 6 2 3 4" xfId="4924"/>
    <cellStyle name="Entrada 2 6 2 4" xfId="4925"/>
    <cellStyle name="Entrada 2 6 2 4 2" xfId="4926"/>
    <cellStyle name="Entrada 2 6 2 4 2 2" xfId="4927"/>
    <cellStyle name="Entrada 2 6 2 4 2 2 2" xfId="4928"/>
    <cellStyle name="Entrada 2 6 2 4 2 3" xfId="4929"/>
    <cellStyle name="Entrada 2 6 2 4 3" xfId="4930"/>
    <cellStyle name="Entrada 2 6 2 4 3 2" xfId="4931"/>
    <cellStyle name="Entrada 2 6 2 4 3 2 2" xfId="4932"/>
    <cellStyle name="Entrada 2 6 2 4 3 3" xfId="4933"/>
    <cellStyle name="Entrada 2 6 2 4 4" xfId="4934"/>
    <cellStyle name="Entrada 2 6 2 4 4 2" xfId="4935"/>
    <cellStyle name="Entrada 2 6 2 4 5" xfId="4936"/>
    <cellStyle name="Entrada 2 6 2 5" xfId="4937"/>
    <cellStyle name="Entrada 2 6 2 5 2" xfId="4938"/>
    <cellStyle name="Entrada 2 6 2 5 2 2" xfId="4939"/>
    <cellStyle name="Entrada 2 6 2 5 3" xfId="4940"/>
    <cellStyle name="Entrada 2 6 2 6" xfId="4941"/>
    <cellStyle name="Entrada 2 6 3" xfId="4942"/>
    <cellStyle name="Entrada 2 6 3 2" xfId="4943"/>
    <cellStyle name="Entrada 2 6 3 2 2" xfId="4944"/>
    <cellStyle name="Entrada 2 6 3 2 2 2" xfId="4945"/>
    <cellStyle name="Entrada 2 6 3 2 3" xfId="4946"/>
    <cellStyle name="Entrada 2 6 3 3" xfId="4947"/>
    <cellStyle name="Entrada 2 6 3 3 2" xfId="4948"/>
    <cellStyle name="Entrada 2 6 3 4" xfId="4949"/>
    <cellStyle name="Entrada 2 6 4" xfId="4950"/>
    <cellStyle name="Entrada 2 6 4 2" xfId="4951"/>
    <cellStyle name="Entrada 2 6 4 2 2" xfId="4952"/>
    <cellStyle name="Entrada 2 6 4 2 2 2" xfId="4953"/>
    <cellStyle name="Entrada 2 6 4 2 3" xfId="4954"/>
    <cellStyle name="Entrada 2 6 4 3" xfId="4955"/>
    <cellStyle name="Entrada 2 6 4 3 2" xfId="4956"/>
    <cellStyle name="Entrada 2 6 4 4" xfId="4957"/>
    <cellStyle name="Entrada 2 6 5" xfId="4958"/>
    <cellStyle name="Entrada 2 6 5 2" xfId="4959"/>
    <cellStyle name="Entrada 2 6 5 2 2" xfId="4960"/>
    <cellStyle name="Entrada 2 6 5 2 2 2" xfId="4961"/>
    <cellStyle name="Entrada 2 6 5 2 3" xfId="4962"/>
    <cellStyle name="Entrada 2 6 5 3" xfId="4963"/>
    <cellStyle name="Entrada 2 6 5 3 2" xfId="4964"/>
    <cellStyle name="Entrada 2 6 5 3 2 2" xfId="4965"/>
    <cellStyle name="Entrada 2 6 5 3 3" xfId="4966"/>
    <cellStyle name="Entrada 2 6 5 4" xfId="4967"/>
    <cellStyle name="Entrada 2 6 5 4 2" xfId="4968"/>
    <cellStyle name="Entrada 2 6 5 5" xfId="4969"/>
    <cellStyle name="Entrada 2 6 6" xfId="4970"/>
    <cellStyle name="Entrada 2 6 6 2" xfId="4971"/>
    <cellStyle name="Entrada 2 6 6 2 2" xfId="4972"/>
    <cellStyle name="Entrada 2 6 6 3" xfId="4973"/>
    <cellStyle name="Entrada 2 6 7" xfId="4974"/>
    <cellStyle name="Entrada 2 7" xfId="4975"/>
    <cellStyle name="Entrada 2 7 2" xfId="4976"/>
    <cellStyle name="Entrada 2 7 2 2" xfId="4977"/>
    <cellStyle name="Entrada 2 7 2 2 2" xfId="4978"/>
    <cellStyle name="Entrada 2 7 2 2 2 2" xfId="4979"/>
    <cellStyle name="Entrada 2 7 2 2 2 2 2" xfId="4980"/>
    <cellStyle name="Entrada 2 7 2 2 2 3" xfId="4981"/>
    <cellStyle name="Entrada 2 7 2 2 3" xfId="4982"/>
    <cellStyle name="Entrada 2 7 2 2 3 2" xfId="4983"/>
    <cellStyle name="Entrada 2 7 2 2 4" xfId="4984"/>
    <cellStyle name="Entrada 2 7 2 3" xfId="4985"/>
    <cellStyle name="Entrada 2 7 2 3 2" xfId="4986"/>
    <cellStyle name="Entrada 2 7 2 3 2 2" xfId="4987"/>
    <cellStyle name="Entrada 2 7 2 3 2 2 2" xfId="4988"/>
    <cellStyle name="Entrada 2 7 2 3 2 3" xfId="4989"/>
    <cellStyle name="Entrada 2 7 2 3 3" xfId="4990"/>
    <cellStyle name="Entrada 2 7 2 3 3 2" xfId="4991"/>
    <cellStyle name="Entrada 2 7 2 3 4" xfId="4992"/>
    <cellStyle name="Entrada 2 7 2 4" xfId="4993"/>
    <cellStyle name="Entrada 2 7 2 4 2" xfId="4994"/>
    <cellStyle name="Entrada 2 7 2 4 2 2" xfId="4995"/>
    <cellStyle name="Entrada 2 7 2 4 2 2 2" xfId="4996"/>
    <cellStyle name="Entrada 2 7 2 4 2 3" xfId="4997"/>
    <cellStyle name="Entrada 2 7 2 4 3" xfId="4998"/>
    <cellStyle name="Entrada 2 7 2 4 3 2" xfId="4999"/>
    <cellStyle name="Entrada 2 7 2 4 3 2 2" xfId="5000"/>
    <cellStyle name="Entrada 2 7 2 4 3 3" xfId="5001"/>
    <cellStyle name="Entrada 2 7 2 4 4" xfId="5002"/>
    <cellStyle name="Entrada 2 7 2 4 4 2" xfId="5003"/>
    <cellStyle name="Entrada 2 7 2 4 5" xfId="5004"/>
    <cellStyle name="Entrada 2 7 2 5" xfId="5005"/>
    <cellStyle name="Entrada 2 7 2 5 2" xfId="5006"/>
    <cellStyle name="Entrada 2 7 2 5 2 2" xfId="5007"/>
    <cellStyle name="Entrada 2 7 2 5 3" xfId="5008"/>
    <cellStyle name="Entrada 2 7 2 6" xfId="5009"/>
    <cellStyle name="Entrada 2 7 3" xfId="5010"/>
    <cellStyle name="Entrada 2 7 3 2" xfId="5011"/>
    <cellStyle name="Entrada 2 7 3 2 2" xfId="5012"/>
    <cellStyle name="Entrada 2 7 3 2 2 2" xfId="5013"/>
    <cellStyle name="Entrada 2 7 3 2 3" xfId="5014"/>
    <cellStyle name="Entrada 2 7 3 3" xfId="5015"/>
    <cellStyle name="Entrada 2 7 3 3 2" xfId="5016"/>
    <cellStyle name="Entrada 2 7 3 4" xfId="5017"/>
    <cellStyle name="Entrada 2 7 4" xfId="5018"/>
    <cellStyle name="Entrada 2 7 4 2" xfId="5019"/>
    <cellStyle name="Entrada 2 7 4 2 2" xfId="5020"/>
    <cellStyle name="Entrada 2 7 4 2 2 2" xfId="5021"/>
    <cellStyle name="Entrada 2 7 4 2 3" xfId="5022"/>
    <cellStyle name="Entrada 2 7 4 3" xfId="5023"/>
    <cellStyle name="Entrada 2 7 4 3 2" xfId="5024"/>
    <cellStyle name="Entrada 2 7 4 4" xfId="5025"/>
    <cellStyle name="Entrada 2 7 5" xfId="5026"/>
    <cellStyle name="Entrada 2 7 5 2" xfId="5027"/>
    <cellStyle name="Entrada 2 7 5 2 2" xfId="5028"/>
    <cellStyle name="Entrada 2 7 5 2 2 2" xfId="5029"/>
    <cellStyle name="Entrada 2 7 5 2 3" xfId="5030"/>
    <cellStyle name="Entrada 2 7 5 3" xfId="5031"/>
    <cellStyle name="Entrada 2 7 5 3 2" xfId="5032"/>
    <cellStyle name="Entrada 2 7 5 3 2 2" xfId="5033"/>
    <cellStyle name="Entrada 2 7 5 3 3" xfId="5034"/>
    <cellStyle name="Entrada 2 7 5 4" xfId="5035"/>
    <cellStyle name="Entrada 2 7 5 4 2" xfId="5036"/>
    <cellStyle name="Entrada 2 7 5 5" xfId="5037"/>
    <cellStyle name="Entrada 2 7 6" xfId="5038"/>
    <cellStyle name="Entrada 2 7 6 2" xfId="5039"/>
    <cellStyle name="Entrada 2 7 6 2 2" xfId="5040"/>
    <cellStyle name="Entrada 2 7 6 3" xfId="5041"/>
    <cellStyle name="Entrada 2 7 7" xfId="5042"/>
    <cellStyle name="Entrada 2 8" xfId="5043"/>
    <cellStyle name="Entrada 2 8 2" xfId="5044"/>
    <cellStyle name="Entrada 2 8 2 2" xfId="5045"/>
    <cellStyle name="Entrada 2 8 2 2 2" xfId="5046"/>
    <cellStyle name="Entrada 2 8 2 2 2 2" xfId="5047"/>
    <cellStyle name="Entrada 2 8 2 2 3" xfId="5048"/>
    <cellStyle name="Entrada 2 8 2 3" xfId="5049"/>
    <cellStyle name="Entrada 2 8 2 3 2" xfId="5050"/>
    <cellStyle name="Entrada 2 8 2 4" xfId="5051"/>
    <cellStyle name="Entrada 2 8 3" xfId="5052"/>
    <cellStyle name="Entrada 2 8 3 2" xfId="5053"/>
    <cellStyle name="Entrada 2 8 3 2 2" xfId="5054"/>
    <cellStyle name="Entrada 2 8 3 2 2 2" xfId="5055"/>
    <cellStyle name="Entrada 2 8 3 2 3" xfId="5056"/>
    <cellStyle name="Entrada 2 8 3 3" xfId="5057"/>
    <cellStyle name="Entrada 2 8 3 3 2" xfId="5058"/>
    <cellStyle name="Entrada 2 8 3 4" xfId="5059"/>
    <cellStyle name="Entrada 2 8 4" xfId="5060"/>
    <cellStyle name="Entrada 2 8 4 2" xfId="5061"/>
    <cellStyle name="Entrada 2 8 4 2 2" xfId="5062"/>
    <cellStyle name="Entrada 2 8 4 2 2 2" xfId="5063"/>
    <cellStyle name="Entrada 2 8 4 2 3" xfId="5064"/>
    <cellStyle name="Entrada 2 8 4 3" xfId="5065"/>
    <cellStyle name="Entrada 2 8 4 3 2" xfId="5066"/>
    <cellStyle name="Entrada 2 8 4 3 2 2" xfId="5067"/>
    <cellStyle name="Entrada 2 8 4 3 3" xfId="5068"/>
    <cellStyle name="Entrada 2 8 4 4" xfId="5069"/>
    <cellStyle name="Entrada 2 8 4 4 2" xfId="5070"/>
    <cellStyle name="Entrada 2 8 4 5" xfId="5071"/>
    <cellStyle name="Entrada 2 8 5" xfId="5072"/>
    <cellStyle name="Entrada 2 8 5 2" xfId="5073"/>
    <cellStyle name="Entrada 2 8 5 2 2" xfId="5074"/>
    <cellStyle name="Entrada 2 8 5 3" xfId="5075"/>
    <cellStyle name="Entrada 2 8 6" xfId="5076"/>
    <cellStyle name="Entrada 2 9" xfId="5077"/>
    <cellStyle name="Entrada 2 9 2" xfId="5078"/>
    <cellStyle name="Entrada 2 9 2 2" xfId="5079"/>
    <cellStyle name="Entrada 2 9 2 2 2" xfId="5080"/>
    <cellStyle name="Entrada 2 9 2 2 2 2" xfId="5081"/>
    <cellStyle name="Entrada 2 9 2 2 2 2 2" xfId="5082"/>
    <cellStyle name="Entrada 2 9 2 2 2 3" xfId="5083"/>
    <cellStyle name="Entrada 2 9 2 2 3" xfId="5084"/>
    <cellStyle name="Entrada 2 9 2 2 3 2" xfId="5085"/>
    <cellStyle name="Entrada 2 9 2 2 4" xfId="5086"/>
    <cellStyle name="Entrada 2 9 2 3" xfId="5087"/>
    <cellStyle name="Entrada 2 9 2 3 2" xfId="5088"/>
    <cellStyle name="Entrada 2 9 2 3 2 2" xfId="5089"/>
    <cellStyle name="Entrada 2 9 2 3 2 2 2" xfId="5090"/>
    <cellStyle name="Entrada 2 9 2 3 2 3" xfId="5091"/>
    <cellStyle name="Entrada 2 9 2 3 3" xfId="5092"/>
    <cellStyle name="Entrada 2 9 2 3 3 2" xfId="5093"/>
    <cellStyle name="Entrada 2 9 2 3 4" xfId="5094"/>
    <cellStyle name="Entrada 2 9 2 4" xfId="5095"/>
    <cellStyle name="Entrada 2 9 2 4 2" xfId="5096"/>
    <cellStyle name="Entrada 2 9 2 4 2 2" xfId="5097"/>
    <cellStyle name="Entrada 2 9 2 4 2 2 2" xfId="5098"/>
    <cellStyle name="Entrada 2 9 2 4 2 3" xfId="5099"/>
    <cellStyle name="Entrada 2 9 2 4 3" xfId="5100"/>
    <cellStyle name="Entrada 2 9 2 4 3 2" xfId="5101"/>
    <cellStyle name="Entrada 2 9 2 4 3 2 2" xfId="5102"/>
    <cellStyle name="Entrada 2 9 2 4 3 3" xfId="5103"/>
    <cellStyle name="Entrada 2 9 2 4 4" xfId="5104"/>
    <cellStyle name="Entrada 2 9 2 4 4 2" xfId="5105"/>
    <cellStyle name="Entrada 2 9 2 4 5" xfId="5106"/>
    <cellStyle name="Entrada 2 9 2 5" xfId="5107"/>
    <cellStyle name="Entrada 2 9 2 5 2" xfId="5108"/>
    <cellStyle name="Entrada 2 9 2 5 2 2" xfId="5109"/>
    <cellStyle name="Entrada 2 9 2 5 3" xfId="5110"/>
    <cellStyle name="Entrada 2 9 2 6" xfId="5111"/>
    <cellStyle name="Entrada 2 9 3" xfId="5112"/>
    <cellStyle name="Entrada 2 9 3 2" xfId="5113"/>
    <cellStyle name="Entrada 2 9 3 2 2" xfId="5114"/>
    <cellStyle name="Entrada 2 9 3 2 2 2" xfId="5115"/>
    <cellStyle name="Entrada 2 9 3 2 3" xfId="5116"/>
    <cellStyle name="Entrada 2 9 3 3" xfId="5117"/>
    <cellStyle name="Entrada 2 9 3 3 2" xfId="5118"/>
    <cellStyle name="Entrada 2 9 3 4" xfId="5119"/>
    <cellStyle name="Entrada 2 9 4" xfId="5120"/>
    <cellStyle name="Entrada 2 9 4 2" xfId="5121"/>
    <cellStyle name="Entrada 2 9 4 2 2" xfId="5122"/>
    <cellStyle name="Entrada 2 9 4 2 2 2" xfId="5123"/>
    <cellStyle name="Entrada 2 9 4 2 3" xfId="5124"/>
    <cellStyle name="Entrada 2 9 4 3" xfId="5125"/>
    <cellStyle name="Entrada 2 9 4 3 2" xfId="5126"/>
    <cellStyle name="Entrada 2 9 4 4" xfId="5127"/>
    <cellStyle name="Entrada 2 9 5" xfId="5128"/>
    <cellStyle name="Entrada 2 9 5 2" xfId="5129"/>
    <cellStyle name="Entrada 2 9 5 2 2" xfId="5130"/>
    <cellStyle name="Entrada 2 9 5 2 2 2" xfId="5131"/>
    <cellStyle name="Entrada 2 9 5 2 3" xfId="5132"/>
    <cellStyle name="Entrada 2 9 5 3" xfId="5133"/>
    <cellStyle name="Entrada 2 9 5 3 2" xfId="5134"/>
    <cellStyle name="Entrada 2 9 5 3 2 2" xfId="5135"/>
    <cellStyle name="Entrada 2 9 5 3 3" xfId="5136"/>
    <cellStyle name="Entrada 2 9 5 4" xfId="5137"/>
    <cellStyle name="Entrada 2 9 5 4 2" xfId="5138"/>
    <cellStyle name="Entrada 2 9 5 5" xfId="5139"/>
    <cellStyle name="Entrada 2 9 6" xfId="5140"/>
    <cellStyle name="Entrada 2 9 6 2" xfId="5141"/>
    <cellStyle name="Entrada 2 9 6 2 2" xfId="5142"/>
    <cellStyle name="Entrada 2 9 6 3" xfId="5143"/>
    <cellStyle name="Entrada 2 9 7" xfId="5144"/>
    <cellStyle name="Entrada 2_FundsFlow" xfId="5145"/>
    <cellStyle name="Error" xfId="5146"/>
    <cellStyle name="Estilo 1" xfId="5147"/>
    <cellStyle name="Euro" xfId="5148"/>
    <cellStyle name="Euro 2" xfId="5149"/>
    <cellStyle name="Euro_Commitments 5-29-2009(1)" xfId="5150"/>
    <cellStyle name="Explanatory Text" xfId="7" builtinId="53"/>
    <cellStyle name="Explanatory Text 2" xfId="5151"/>
    <cellStyle name="Explanatory Text 2 2" xfId="5152"/>
    <cellStyle name="Explanatory Text 2 3" xfId="5153"/>
    <cellStyle name="Explanatory Text 3" xfId="5154"/>
    <cellStyle name="Explanatory Text 3 2" xfId="5155"/>
    <cellStyle name="Explanatory Text 3 3" xfId="5156"/>
    <cellStyle name="Explanatory Text 4" xfId="5157"/>
    <cellStyle name="Explanatory Text 4 2" xfId="5158"/>
    <cellStyle name="Explanatory Text 4 3" xfId="5159"/>
    <cellStyle name="Explanatory Text 5" xfId="5160"/>
    <cellStyle name="Explanatory Text 6" xfId="5161"/>
    <cellStyle name="Explanatory Text 7" xfId="5162"/>
    <cellStyle name="Explanatory Text 8" xfId="5163"/>
    <cellStyle name="Fixed" xfId="5164"/>
    <cellStyle name="Flag" xfId="5165"/>
    <cellStyle name="Flag 2" xfId="5166"/>
    <cellStyle name="Format Column" xfId="5167"/>
    <cellStyle name="Good 2" xfId="5168"/>
    <cellStyle name="Good 2 2" xfId="5169"/>
    <cellStyle name="Good 2 3" xfId="5170"/>
    <cellStyle name="Good 2 4" xfId="5171"/>
    <cellStyle name="Good 2_FundsFlow" xfId="5172"/>
    <cellStyle name="Good 3" xfId="5173"/>
    <cellStyle name="Good 3 2" xfId="5174"/>
    <cellStyle name="Good 3 3" xfId="5175"/>
    <cellStyle name="Good 4" xfId="5176"/>
    <cellStyle name="Good 4 2" xfId="5177"/>
    <cellStyle name="Good 4 3" xfId="5178"/>
    <cellStyle name="Good 5" xfId="5179"/>
    <cellStyle name="Good 6" xfId="5180"/>
    <cellStyle name="Head" xfId="5181"/>
    <cellStyle name="Header0" xfId="5182"/>
    <cellStyle name="Header0 2" xfId="5183"/>
    <cellStyle name="Header0_Development Costs to be paid" xfId="5184"/>
    <cellStyle name="Header1" xfId="5185"/>
    <cellStyle name="Header2" xfId="5186"/>
    <cellStyle name="Header3" xfId="5187"/>
    <cellStyle name="Header4" xfId="5188"/>
    <cellStyle name="Heading 1" xfId="3" builtinId="16"/>
    <cellStyle name="Heading 1 2" xfId="5189"/>
    <cellStyle name="Heading 1 2 2" xfId="5190"/>
    <cellStyle name="Heading 1 2 3" xfId="5191"/>
    <cellStyle name="Heading 1 2 4" xfId="5192"/>
    <cellStyle name="Heading 1 2_FundsFlow" xfId="5193"/>
    <cellStyle name="Heading 1 3" xfId="5194"/>
    <cellStyle name="Heading 1 3 2" xfId="5195"/>
    <cellStyle name="Heading 1 3 3" xfId="5196"/>
    <cellStyle name="Heading 1 4" xfId="5197"/>
    <cellStyle name="Heading 1 4 2" xfId="5198"/>
    <cellStyle name="Heading 1 4 3" xfId="5199"/>
    <cellStyle name="Heading 1 5" xfId="5200"/>
    <cellStyle name="Heading 1 6" xfId="5201"/>
    <cellStyle name="Heading 1 7" xfId="5202"/>
    <cellStyle name="Heading 1 8" xfId="5203"/>
    <cellStyle name="Heading 2 2" xfId="5204"/>
    <cellStyle name="Heading 2 2 2" xfId="5205"/>
    <cellStyle name="Heading 2 2 3" xfId="5206"/>
    <cellStyle name="Heading 2 2 4" xfId="5207"/>
    <cellStyle name="Heading 2 2_FundsFlow" xfId="5208"/>
    <cellStyle name="Heading 2 3" xfId="5209"/>
    <cellStyle name="Heading 2 3 2" xfId="5210"/>
    <cellStyle name="Heading 2 3 3" xfId="5211"/>
    <cellStyle name="Heading 2 4" xfId="5212"/>
    <cellStyle name="Heading 2 4 2" xfId="5213"/>
    <cellStyle name="Heading 2 4 3" xfId="5214"/>
    <cellStyle name="Heading 2 5" xfId="5215"/>
    <cellStyle name="Heading 2 6" xfId="5216"/>
    <cellStyle name="Heading 2 7" xfId="5217"/>
    <cellStyle name="Heading 2 8" xfId="5218"/>
    <cellStyle name="Heading 3" xfId="4" builtinId="18"/>
    <cellStyle name="Heading 3 2" xfId="5219"/>
    <cellStyle name="Heading 3 2 2" xfId="5220"/>
    <cellStyle name="Heading 3 2 3" xfId="5221"/>
    <cellStyle name="Heading 3 2 4" xfId="5222"/>
    <cellStyle name="Heading 3 2_FundsFlow" xfId="5223"/>
    <cellStyle name="Heading 3 3" xfId="5224"/>
    <cellStyle name="Heading 3 3 2" xfId="5225"/>
    <cellStyle name="Heading 3 3 3" xfId="5226"/>
    <cellStyle name="Heading 3 4" xfId="5227"/>
    <cellStyle name="Heading 3 4 2" xfId="5228"/>
    <cellStyle name="Heading 3 4 3" xfId="5229"/>
    <cellStyle name="Heading 3 5" xfId="5230"/>
    <cellStyle name="Heading 3 6" xfId="5231"/>
    <cellStyle name="Heading 3 7" xfId="5232"/>
    <cellStyle name="Heading 3 8" xfId="5233"/>
    <cellStyle name="Heading 4 2" xfId="5234"/>
    <cellStyle name="Heading 4 2 2" xfId="5235"/>
    <cellStyle name="Heading 4 2 3" xfId="5236"/>
    <cellStyle name="Heading 4 2 4" xfId="5237"/>
    <cellStyle name="Heading 4 2_FundsFlow" xfId="5238"/>
    <cellStyle name="Heading 4 3" xfId="5239"/>
    <cellStyle name="Heading 4 3 2" xfId="5240"/>
    <cellStyle name="Heading 4 3 3" xfId="5241"/>
    <cellStyle name="Heading 4 4" xfId="5242"/>
    <cellStyle name="Heading 4 4 2" xfId="5243"/>
    <cellStyle name="Heading 4 4 3" xfId="5244"/>
    <cellStyle name="Heading 4 5" xfId="5245"/>
    <cellStyle name="Heading 4 6" xfId="5246"/>
    <cellStyle name="Hyperlink 2" xfId="5247"/>
    <cellStyle name="Incorrecto 2" xfId="5248"/>
    <cellStyle name="Information" xfId="5249"/>
    <cellStyle name="Input" xfId="5" builtinId="20"/>
    <cellStyle name="Input 2" xfId="5250"/>
    <cellStyle name="Input 2 2" xfId="5251"/>
    <cellStyle name="Input 2 3" xfId="5252"/>
    <cellStyle name="Input 2 3 2" xfId="5253"/>
    <cellStyle name="Input 2 3 2 2" xfId="5254"/>
    <cellStyle name="Input 2 3 3" xfId="5255"/>
    <cellStyle name="Input 2 4" xfId="5256"/>
    <cellStyle name="Input 2 4 2" xfId="5257"/>
    <cellStyle name="Input 2 4 2 2" xfId="5258"/>
    <cellStyle name="Input 2 4 3" xfId="5259"/>
    <cellStyle name="Input 2 5" xfId="5260"/>
    <cellStyle name="Input 2 5 2" xfId="5261"/>
    <cellStyle name="Input 2 6" xfId="5262"/>
    <cellStyle name="Input 2 6 2" xfId="5263"/>
    <cellStyle name="Input 2 7" xfId="5264"/>
    <cellStyle name="Input 3" xfId="5265"/>
    <cellStyle name="Input 4" xfId="5266"/>
    <cellStyle name="Input 4 2" xfId="5267"/>
    <cellStyle name="Input 4 2 2" xfId="5268"/>
    <cellStyle name="Input 4 2 2 2" xfId="5269"/>
    <cellStyle name="Input 4 2 3" xfId="5270"/>
    <cellStyle name="Input 4 3" xfId="5271"/>
    <cellStyle name="Input 4 3 2" xfId="5272"/>
    <cellStyle name="Input 4 3 2 2" xfId="5273"/>
    <cellStyle name="Input 4 3 3" xfId="5274"/>
    <cellStyle name="Input 4 4" xfId="5275"/>
    <cellStyle name="Input 4 4 2" xfId="5276"/>
    <cellStyle name="Input 4 5" xfId="5277"/>
    <cellStyle name="Input 4 5 2" xfId="5278"/>
    <cellStyle name="Input 4 6" xfId="5279"/>
    <cellStyle name="Input 5" xfId="5280"/>
    <cellStyle name="Input 5 2" xfId="5281"/>
    <cellStyle name="Input 5 2 2" xfId="5282"/>
    <cellStyle name="Input 5 3" xfId="5283"/>
    <cellStyle name="Input 6" xfId="5284"/>
    <cellStyle name="Input 6 2" xfId="5285"/>
    <cellStyle name="Input 6 2 2" xfId="5286"/>
    <cellStyle name="Input 6 3" xfId="5287"/>
    <cellStyle name="Input 7" xfId="5288"/>
    <cellStyle name="Input 7 2" xfId="5289"/>
    <cellStyle name="Input 8" xfId="5290"/>
    <cellStyle name="Input 8 2" xfId="5291"/>
    <cellStyle name="Input 9" xfId="5292"/>
    <cellStyle name="Input 9 2" xfId="5293"/>
    <cellStyle name="InSheet" xfId="5294"/>
    <cellStyle name="InSheet 2" xfId="5295"/>
    <cellStyle name="Interface" xfId="5296"/>
    <cellStyle name="Justify Text M" xfId="5297"/>
    <cellStyle name="Line Para M" xfId="5298"/>
    <cellStyle name="Line_ClosingBal" xfId="5299"/>
    <cellStyle name="Linked Cell 2" xfId="5300"/>
    <cellStyle name="Linked Cell 3" xfId="5301"/>
    <cellStyle name="Linked Cell 4" xfId="5302"/>
    <cellStyle name="Linked Cell 5" xfId="5303"/>
    <cellStyle name="Macro_Paste" xfId="5304"/>
    <cellStyle name="Migliaia [0] 2" xfId="5305"/>
    <cellStyle name="Migliaia 2" xfId="5306"/>
    <cellStyle name="Migliaia 2 2" xfId="5307"/>
    <cellStyle name="Migliaia 2 3" xfId="5308"/>
    <cellStyle name="Migliaia 2 4" xfId="5309"/>
    <cellStyle name="Migliaia 3" xfId="5310"/>
    <cellStyle name="Migliaia 4" xfId="5311"/>
    <cellStyle name="Millares 2" xfId="5312"/>
    <cellStyle name="Millares 2 2" xfId="5313"/>
    <cellStyle name="Millares 2 3" xfId="5314"/>
    <cellStyle name="Millares 3" xfId="5315"/>
    <cellStyle name="Millares 4" xfId="5316"/>
    <cellStyle name="Millares 4 2" xfId="5317"/>
    <cellStyle name="Millares 4 2 2" xfId="5318"/>
    <cellStyle name="Millares 4 2 2 2" xfId="5319"/>
    <cellStyle name="Millares 4 2 2 2 2" xfId="5320"/>
    <cellStyle name="Millares 4 2 2 2 2 2" xfId="5321"/>
    <cellStyle name="Millares 4 2 2 2 3" xfId="5322"/>
    <cellStyle name="Millares 4 2 2 3" xfId="5323"/>
    <cellStyle name="Millares 4 2 2 3 2" xfId="5324"/>
    <cellStyle name="Millares 4 2 2 4" xfId="5325"/>
    <cellStyle name="Millares 4 2 3" xfId="5326"/>
    <cellStyle name="Millares 4 2 3 2" xfId="5327"/>
    <cellStyle name="Millares 4 2 3 2 2" xfId="5328"/>
    <cellStyle name="Millares 4 2 3 3" xfId="5329"/>
    <cellStyle name="Millares 4 2 4" xfId="5330"/>
    <cellStyle name="Millares 4 2 4 2" xfId="5331"/>
    <cellStyle name="Millares 4 2 4 2 2" xfId="5332"/>
    <cellStyle name="Millares 4 2 4 3" xfId="5333"/>
    <cellStyle name="Millares 4 2 5" xfId="5334"/>
    <cellStyle name="Millares 4 2 5 2" xfId="5335"/>
    <cellStyle name="Millares 4 2 6" xfId="5336"/>
    <cellStyle name="Millares 4 3" xfId="5337"/>
    <cellStyle name="Millares 4 3 2" xfId="5338"/>
    <cellStyle name="Millares 4 3 2 2" xfId="5339"/>
    <cellStyle name="Millares 4 3 2 2 2" xfId="5340"/>
    <cellStyle name="Millares 4 3 2 3" xfId="5341"/>
    <cellStyle name="Millares 4 3 3" xfId="5342"/>
    <cellStyle name="Millares 4 3 3 2" xfId="5343"/>
    <cellStyle name="Millares 4 3 4" xfId="5344"/>
    <cellStyle name="Millares 4 4" xfId="5345"/>
    <cellStyle name="Millares 4 4 2" xfId="5346"/>
    <cellStyle name="Millares 4 4 2 2" xfId="5347"/>
    <cellStyle name="Millares 4 4 3" xfId="5348"/>
    <cellStyle name="Millares 4 5" xfId="5349"/>
    <cellStyle name="Millares 4 5 2" xfId="5350"/>
    <cellStyle name="Millares 4 5 2 2" xfId="5351"/>
    <cellStyle name="Millares 4 5 3" xfId="5352"/>
    <cellStyle name="Millares 4 6" xfId="5353"/>
    <cellStyle name="Millares 4 6 2" xfId="5354"/>
    <cellStyle name="Millares 4 7" xfId="5355"/>
    <cellStyle name="Millares 5" xfId="5356"/>
    <cellStyle name="Millares 5 2" xfId="5357"/>
    <cellStyle name="Millares 5 2 2" xfId="5358"/>
    <cellStyle name="Millares 5 2 2 2" xfId="5359"/>
    <cellStyle name="Millares 5 2 2 2 2" xfId="5360"/>
    <cellStyle name="Millares 5 2 2 2 2 2" xfId="5361"/>
    <cellStyle name="Millares 5 2 2 2 3" xfId="5362"/>
    <cellStyle name="Millares 5 2 2 3" xfId="5363"/>
    <cellStyle name="Millares 5 2 2 3 2" xfId="5364"/>
    <cellStyle name="Millares 5 2 2 4" xfId="5365"/>
    <cellStyle name="Millares 5 2 3" xfId="5366"/>
    <cellStyle name="Millares 5 2 3 2" xfId="5367"/>
    <cellStyle name="Millares 5 2 3 2 2" xfId="5368"/>
    <cellStyle name="Millares 5 2 3 3" xfId="5369"/>
    <cellStyle name="Millares 5 2 4" xfId="5370"/>
    <cellStyle name="Millares 5 2 4 2" xfId="5371"/>
    <cellStyle name="Millares 5 2 4 2 2" xfId="5372"/>
    <cellStyle name="Millares 5 2 4 3" xfId="5373"/>
    <cellStyle name="Millares 5 2 5" xfId="5374"/>
    <cellStyle name="Millares 5 2 5 2" xfId="5375"/>
    <cellStyle name="Millares 5 2 6" xfId="5376"/>
    <cellStyle name="Millares 5 3" xfId="5377"/>
    <cellStyle name="Millares 5 3 2" xfId="5378"/>
    <cellStyle name="Millares 5 3 2 2" xfId="5379"/>
    <cellStyle name="Millares 5 3 2 2 2" xfId="5380"/>
    <cellStyle name="Millares 5 3 2 3" xfId="5381"/>
    <cellStyle name="Millares 5 3 3" xfId="5382"/>
    <cellStyle name="Millares 5 3 3 2" xfId="5383"/>
    <cellStyle name="Millares 5 3 4" xfId="5384"/>
    <cellStyle name="Millares 5 4" xfId="5385"/>
    <cellStyle name="Millares 5 4 2" xfId="5386"/>
    <cellStyle name="Millares 5 4 2 2" xfId="5387"/>
    <cellStyle name="Millares 5 4 3" xfId="5388"/>
    <cellStyle name="Millares 5 5" xfId="5389"/>
    <cellStyle name="Millares 5 5 2" xfId="5390"/>
    <cellStyle name="Millares 5 5 2 2" xfId="5391"/>
    <cellStyle name="Millares 5 5 3" xfId="5392"/>
    <cellStyle name="Millares 5 6" xfId="5393"/>
    <cellStyle name="Millares 5 6 2" xfId="5394"/>
    <cellStyle name="Millares 5 7" xfId="5395"/>
    <cellStyle name="Milliers_fvh_GEFA Bank" xfId="5396"/>
    <cellStyle name="Moneda 2" xfId="5397"/>
    <cellStyle name="Moneda 3" xfId="5398"/>
    <cellStyle name="Moneda 3 2" xfId="5399"/>
    <cellStyle name="Moneda 3 2 2" xfId="5400"/>
    <cellStyle name="Moneda 3 2 2 2" xfId="5401"/>
    <cellStyle name="Moneda 3 2 2 2 2" xfId="5402"/>
    <cellStyle name="Moneda 3 2 2 2 2 2" xfId="5403"/>
    <cellStyle name="Moneda 3 2 2 2 3" xfId="5404"/>
    <cellStyle name="Moneda 3 2 2 3" xfId="5405"/>
    <cellStyle name="Moneda 3 2 2 3 2" xfId="5406"/>
    <cellStyle name="Moneda 3 2 2 4" xfId="5407"/>
    <cellStyle name="Moneda 3 2 3" xfId="5408"/>
    <cellStyle name="Moneda 3 2 3 2" xfId="5409"/>
    <cellStyle name="Moneda 3 2 3 2 2" xfId="5410"/>
    <cellStyle name="Moneda 3 2 3 3" xfId="5411"/>
    <cellStyle name="Moneda 3 2 4" xfId="5412"/>
    <cellStyle name="Moneda 3 2 4 2" xfId="5413"/>
    <cellStyle name="Moneda 3 2 4 2 2" xfId="5414"/>
    <cellStyle name="Moneda 3 2 4 3" xfId="5415"/>
    <cellStyle name="Moneda 3 2 5" xfId="5416"/>
    <cellStyle name="Moneda 3 2 5 2" xfId="5417"/>
    <cellStyle name="Moneda 3 2 6" xfId="5418"/>
    <cellStyle name="Moneda 3 3" xfId="5419"/>
    <cellStyle name="Moneda 3 3 2" xfId="5420"/>
    <cellStyle name="Moneda 3 3 2 2" xfId="5421"/>
    <cellStyle name="Moneda 3 3 2 2 2" xfId="5422"/>
    <cellStyle name="Moneda 3 3 2 3" xfId="5423"/>
    <cellStyle name="Moneda 3 3 3" xfId="5424"/>
    <cellStyle name="Moneda 3 3 3 2" xfId="5425"/>
    <cellStyle name="Moneda 3 3 4" xfId="5426"/>
    <cellStyle name="Moneda 3 4" xfId="5427"/>
    <cellStyle name="Moneda 3 4 2" xfId="5428"/>
    <cellStyle name="Moneda 3 4 2 2" xfId="5429"/>
    <cellStyle name="Moneda 3 4 3" xfId="5430"/>
    <cellStyle name="Moneda 3 5" xfId="5431"/>
    <cellStyle name="Moneda 3 5 2" xfId="5432"/>
    <cellStyle name="Moneda 3 5 2 2" xfId="5433"/>
    <cellStyle name="Moneda 3 5 3" xfId="5434"/>
    <cellStyle name="Moneda 3 6" xfId="5435"/>
    <cellStyle name="Moneda 3 6 2" xfId="5436"/>
    <cellStyle name="Moneda 3 7" xfId="5437"/>
    <cellStyle name="Neutral 2" xfId="5438"/>
    <cellStyle name="Neutral 2 2" xfId="5439"/>
    <cellStyle name="Neutral 2 3" xfId="5440"/>
    <cellStyle name="Neutral 2_FundsFlow" xfId="5441"/>
    <cellStyle name="Neutral 3" xfId="5442"/>
    <cellStyle name="Neutral 4" xfId="5443"/>
    <cellStyle name="Neutrale" xfId="5444"/>
    <cellStyle name="Normal" xfId="0" builtinId="0"/>
    <cellStyle name="Normal 1" xfId="5445"/>
    <cellStyle name="Normal 10" xfId="5446"/>
    <cellStyle name="Normal 10 2" xfId="5447"/>
    <cellStyle name="Normal 10 3" xfId="5448"/>
    <cellStyle name="Normal 10 4" xfId="5449"/>
    <cellStyle name="Normal 10_Cash Situation USA 27-05" xfId="5450"/>
    <cellStyle name="Normal 11" xfId="5451"/>
    <cellStyle name="Normal 11 2" xfId="5452"/>
    <cellStyle name="Normal 11 2 2" xfId="5453"/>
    <cellStyle name="Normal 11 3" xfId="5454"/>
    <cellStyle name="Normal 12" xfId="5455"/>
    <cellStyle name="Normal 12 2" xfId="5456"/>
    <cellStyle name="Normal 12 2 2" xfId="5457"/>
    <cellStyle name="Normal 12 2 3" xfId="5458"/>
    <cellStyle name="Normal 12 3" xfId="5459"/>
    <cellStyle name="Normal 12 4" xfId="5460"/>
    <cellStyle name="Normal 13" xfId="5461"/>
    <cellStyle name="Normal 13 2" xfId="5462"/>
    <cellStyle name="Normal 13 3" xfId="5463"/>
    <cellStyle name="Normal 13 4" xfId="5464"/>
    <cellStyle name="Normal 14" xfId="5465"/>
    <cellStyle name="Normal 14 2" xfId="5466"/>
    <cellStyle name="Normal 15" xfId="5467"/>
    <cellStyle name="Normal 15 2" xfId="5468"/>
    <cellStyle name="Normal 16" xfId="5469"/>
    <cellStyle name="Normal 16 2" xfId="5470"/>
    <cellStyle name="Normal 17" xfId="5471"/>
    <cellStyle name="Normal 17 2" xfId="5472"/>
    <cellStyle name="Normal 18" xfId="5473"/>
    <cellStyle name="Normal 19" xfId="5474"/>
    <cellStyle name="Normal 19 2" xfId="5475"/>
    <cellStyle name="Normal 2" xfId="5476"/>
    <cellStyle name="Normal 2 10" xfId="5477"/>
    <cellStyle name="Normal 2 10 2" xfId="5478"/>
    <cellStyle name="Normal 2 10 3" xfId="5479"/>
    <cellStyle name="Normal 2 11" xfId="5480"/>
    <cellStyle name="Normal 2 11 2" xfId="5481"/>
    <cellStyle name="Normal 2 12" xfId="5482"/>
    <cellStyle name="Normal 2 13" xfId="5483"/>
    <cellStyle name="Normal 2 2" xfId="5484"/>
    <cellStyle name="Normal 2 3" xfId="5485"/>
    <cellStyle name="Normal 2 3 2" xfId="5486"/>
    <cellStyle name="Normal 2 3 2 2" xfId="5487"/>
    <cellStyle name="Normal 2 3 2 2 2" xfId="5488"/>
    <cellStyle name="Normal 2 3 2 2 2 2" xfId="5489"/>
    <cellStyle name="Normal 2 3 2 2 2 2 2" xfId="5490"/>
    <cellStyle name="Normal 2 3 2 2 2 3" xfId="5491"/>
    <cellStyle name="Normal 2 3 2 2 3" xfId="5492"/>
    <cellStyle name="Normal 2 3 2 2 3 2" xfId="5493"/>
    <cellStyle name="Normal 2 3 2 2 4" xfId="5494"/>
    <cellStyle name="Normal 2 3 2 3" xfId="5495"/>
    <cellStyle name="Normal 2 3 2 3 2" xfId="5496"/>
    <cellStyle name="Normal 2 3 2 3 2 2" xfId="5497"/>
    <cellStyle name="Normal 2 3 2 3 3" xfId="5498"/>
    <cellStyle name="Normal 2 3 2 4" xfId="5499"/>
    <cellStyle name="Normal 2 3 2 4 2" xfId="5500"/>
    <cellStyle name="Normal 2 3 2 4 2 2" xfId="5501"/>
    <cellStyle name="Normal 2 3 2 4 3" xfId="5502"/>
    <cellStyle name="Normal 2 3 2 5" xfId="5503"/>
    <cellStyle name="Normal 2 3 2 5 2" xfId="5504"/>
    <cellStyle name="Normal 2 3 2 6" xfId="5505"/>
    <cellStyle name="Normal 2 3 3" xfId="5506"/>
    <cellStyle name="Normal 2 3 3 2" xfId="5507"/>
    <cellStyle name="Normal 2 3 3 2 2" xfId="5508"/>
    <cellStyle name="Normal 2 3 3 2 2 2" xfId="5509"/>
    <cellStyle name="Normal 2 3 3 2 3" xfId="5510"/>
    <cellStyle name="Normal 2 3 3 3" xfId="5511"/>
    <cellStyle name="Normal 2 3 3 3 2" xfId="5512"/>
    <cellStyle name="Normal 2 3 3 4" xfId="5513"/>
    <cellStyle name="Normal 2 3 4" xfId="5514"/>
    <cellStyle name="Normal 2 3 4 2" xfId="5515"/>
    <cellStyle name="Normal 2 3 4 2 2" xfId="5516"/>
    <cellStyle name="Normal 2 3 4 3" xfId="5517"/>
    <cellStyle name="Normal 2 3 5" xfId="5518"/>
    <cellStyle name="Normal 2 3 5 2" xfId="5519"/>
    <cellStyle name="Normal 2 3 5 2 2" xfId="5520"/>
    <cellStyle name="Normal 2 3 5 3" xfId="5521"/>
    <cellStyle name="Normal 2 3 6" xfId="5522"/>
    <cellStyle name="Normal 2 3 6 2" xfId="5523"/>
    <cellStyle name="Normal 2 3 7" xfId="5524"/>
    <cellStyle name="Normal 2 4" xfId="5525"/>
    <cellStyle name="Normal 2 4 2" xfId="5526"/>
    <cellStyle name="Normal 2 4 2 2" xfId="5527"/>
    <cellStyle name="Normal 2 4 2 2 2" xfId="5528"/>
    <cellStyle name="Normal 2 4 2 2 2 2" xfId="5529"/>
    <cellStyle name="Normal 2 4 2 2 3" xfId="5530"/>
    <cellStyle name="Normal 2 4 2 3" xfId="5531"/>
    <cellStyle name="Normal 2 4 2 3 2" xfId="5532"/>
    <cellStyle name="Normal 2 4 2 4" xfId="5533"/>
    <cellStyle name="Normal 2 4 3" xfId="5534"/>
    <cellStyle name="Normal 2 4 3 2" xfId="5535"/>
    <cellStyle name="Normal 2 4 3 2 2" xfId="5536"/>
    <cellStyle name="Normal 2 4 3 3" xfId="5537"/>
    <cellStyle name="Normal 2 4 4" xfId="5538"/>
    <cellStyle name="Normal 2 4 4 2" xfId="5539"/>
    <cellStyle name="Normal 2 4 4 2 2" xfId="5540"/>
    <cellStyle name="Normal 2 4 4 3" xfId="5541"/>
    <cellStyle name="Normal 2 4 5" xfId="5542"/>
    <cellStyle name="Normal 2 4 5 2" xfId="5543"/>
    <cellStyle name="Normal 2 4 6" xfId="5544"/>
    <cellStyle name="Normal 2 5" xfId="5545"/>
    <cellStyle name="Normal 2 6" xfId="5546"/>
    <cellStyle name="Normal 2 6 2" xfId="5547"/>
    <cellStyle name="Normal 2 6 2 2" xfId="5548"/>
    <cellStyle name="Normal 2 6 2 2 2" xfId="5549"/>
    <cellStyle name="Normal 2 6 2 3" xfId="5550"/>
    <cellStyle name="Normal 2 6 3" xfId="5551"/>
    <cellStyle name="Normal 2 6 3 2" xfId="5552"/>
    <cellStyle name="Normal 2 6 4" xfId="5553"/>
    <cellStyle name="Normal 2 7" xfId="5554"/>
    <cellStyle name="Normal 2 7 2" xfId="5555"/>
    <cellStyle name="Normal 2 7 2 2" xfId="5556"/>
    <cellStyle name="Normal 2 7 3" xfId="5557"/>
    <cellStyle name="Normal 2 8" xfId="5558"/>
    <cellStyle name="Normal 2 8 2" xfId="5559"/>
    <cellStyle name="Normal 2 8 2 2" xfId="5560"/>
    <cellStyle name="Normal 2 8 3" xfId="5561"/>
    <cellStyle name="Normal 2 9" xfId="5562"/>
    <cellStyle name="Normal 2 9 2" xfId="5563"/>
    <cellStyle name="Normal 2_FundsFlow" xfId="5564"/>
    <cellStyle name="Normal 20" xfId="5565"/>
    <cellStyle name="Normal 20 2" xfId="5566"/>
    <cellStyle name="Normal 3" xfId="5567"/>
    <cellStyle name="Normal 3 2" xfId="5568"/>
    <cellStyle name="Normal 3 2 2" xfId="5569"/>
    <cellStyle name="Normal 3 3" xfId="5570"/>
    <cellStyle name="Normal 4" xfId="5571"/>
    <cellStyle name="Normal 4 2" xfId="5572"/>
    <cellStyle name="Normal 4 2 2" xfId="5573"/>
    <cellStyle name="Normal 4 2 2 2" xfId="5574"/>
    <cellStyle name="Normal 4 2 2 2 2" xfId="5575"/>
    <cellStyle name="Normal 4 2 2 2 2 2" xfId="5576"/>
    <cellStyle name="Normal 4 2 2 2 3" xfId="5577"/>
    <cellStyle name="Normal 4 2 2 3" xfId="5578"/>
    <cellStyle name="Normal 4 2 2 3 2" xfId="5579"/>
    <cellStyle name="Normal 4 2 2 4" xfId="5580"/>
    <cellStyle name="Normal 4 2 3" xfId="5581"/>
    <cellStyle name="Normal 4 2 3 2" xfId="5582"/>
    <cellStyle name="Normal 4 2 3 2 2" xfId="5583"/>
    <cellStyle name="Normal 4 2 3 3" xfId="5584"/>
    <cellStyle name="Normal 4 2 4" xfId="5585"/>
    <cellStyle name="Normal 4 2 4 2" xfId="5586"/>
    <cellStyle name="Normal 4 2 4 2 2" xfId="5587"/>
    <cellStyle name="Normal 4 2 4 3" xfId="5588"/>
    <cellStyle name="Normal 4 2 5" xfId="5589"/>
    <cellStyle name="Normal 4 2 5 2" xfId="5590"/>
    <cellStyle name="Normal 4 2 6" xfId="5591"/>
    <cellStyle name="Normal 4 3" xfId="5592"/>
    <cellStyle name="Normal 4 3 2" xfId="5593"/>
    <cellStyle name="Normal 4 3 2 2" xfId="5594"/>
    <cellStyle name="Normal 4 3 2 2 2" xfId="5595"/>
    <cellStyle name="Normal 4 3 2 3" xfId="5596"/>
    <cellStyle name="Normal 4 3 3" xfId="5597"/>
    <cellStyle name="Normal 4 3 3 2" xfId="5598"/>
    <cellStyle name="Normal 4 3 4" xfId="5599"/>
    <cellStyle name="Normal 4 4" xfId="5600"/>
    <cellStyle name="Normal 4 4 2" xfId="5601"/>
    <cellStyle name="Normal 4 4 2 2" xfId="5602"/>
    <cellStyle name="Normal 4 4 3" xfId="5603"/>
    <cellStyle name="Normal 4 5" xfId="5604"/>
    <cellStyle name="Normal 4 5 2" xfId="5605"/>
    <cellStyle name="Normal 4 5 2 2" xfId="5606"/>
    <cellStyle name="Normal 4 5 3" xfId="5607"/>
    <cellStyle name="Normal 4 6" xfId="5608"/>
    <cellStyle name="Normal 4 6 2" xfId="5609"/>
    <cellStyle name="Normal 4 7" xfId="5610"/>
    <cellStyle name="Normal 5" xfId="5611"/>
    <cellStyle name="Normal 6" xfId="5612"/>
    <cellStyle name="Normal 6 2" xfId="5613"/>
    <cellStyle name="Normal 6 2 2" xfId="5614"/>
    <cellStyle name="Normal 6 2 2 2" xfId="5615"/>
    <cellStyle name="Normal 6 2 2 2 2" xfId="5616"/>
    <cellStyle name="Normal 6 2 2 2 2 2" xfId="5617"/>
    <cellStyle name="Normal 6 2 2 2 3" xfId="5618"/>
    <cellStyle name="Normal 6 2 2 3" xfId="5619"/>
    <cellStyle name="Normal 6 2 2 3 2" xfId="5620"/>
    <cellStyle name="Normal 6 2 2 4" xfId="5621"/>
    <cellStyle name="Normal 6 2 3" xfId="5622"/>
    <cellStyle name="Normal 6 2 3 2" xfId="5623"/>
    <cellStyle name="Normal 6 2 3 2 2" xfId="5624"/>
    <cellStyle name="Normal 6 2 3 3" xfId="5625"/>
    <cellStyle name="Normal 6 2 4" xfId="5626"/>
    <cellStyle name="Normal 6 2 4 2" xfId="5627"/>
    <cellStyle name="Normal 6 2 4 2 2" xfId="5628"/>
    <cellStyle name="Normal 6 2 4 3" xfId="5629"/>
    <cellStyle name="Normal 6 2 5" xfId="5630"/>
    <cellStyle name="Normal 6 2 5 2" xfId="5631"/>
    <cellStyle name="Normal 6 2 6" xfId="5632"/>
    <cellStyle name="Normal 6 3" xfId="5633"/>
    <cellStyle name="Normal 6 3 2" xfId="5634"/>
    <cellStyle name="Normal 6 3 2 2" xfId="5635"/>
    <cellStyle name="Normal 6 3 2 2 2" xfId="5636"/>
    <cellStyle name="Normal 6 3 2 3" xfId="5637"/>
    <cellStyle name="Normal 6 3 3" xfId="5638"/>
    <cellStyle name="Normal 6 3 3 2" xfId="5639"/>
    <cellStyle name="Normal 6 3 4" xfId="5640"/>
    <cellStyle name="Normal 6 4" xfId="5641"/>
    <cellStyle name="Normal 6 4 2" xfId="5642"/>
    <cellStyle name="Normal 6 4 2 2" xfId="5643"/>
    <cellStyle name="Normal 6 4 3" xfId="5644"/>
    <cellStyle name="Normal 6 5" xfId="5645"/>
    <cellStyle name="Normal 6 5 2" xfId="5646"/>
    <cellStyle name="Normal 6 5 2 2" xfId="5647"/>
    <cellStyle name="Normal 6 5 3" xfId="5648"/>
    <cellStyle name="Normal 6 6" xfId="5649"/>
    <cellStyle name="Normal 6 6 2" xfId="5650"/>
    <cellStyle name="Normal 6 7" xfId="5651"/>
    <cellStyle name="Normal 7" xfId="5652"/>
    <cellStyle name="Normal 7 2" xfId="5653"/>
    <cellStyle name="Normal 7 2 2" xfId="5654"/>
    <cellStyle name="Normal 7 2 2 2" xfId="5655"/>
    <cellStyle name="Normal 7 2 2 2 2" xfId="5656"/>
    <cellStyle name="Normal 7 2 2 2 2 2" xfId="5657"/>
    <cellStyle name="Normal 7 2 2 2 2 2 2" xfId="5658"/>
    <cellStyle name="Normal 7 2 2 2 2 3" xfId="5659"/>
    <cellStyle name="Normal 7 2 2 2 3" xfId="5660"/>
    <cellStyle name="Normal 7 2 2 2 3 2" xfId="5661"/>
    <cellStyle name="Normal 7 2 2 2 4" xfId="5662"/>
    <cellStyle name="Normal 7 2 2 3" xfId="5663"/>
    <cellStyle name="Normal 7 2 2 3 2" xfId="5664"/>
    <cellStyle name="Normal 7 2 2 3 2 2" xfId="5665"/>
    <cellStyle name="Normal 7 2 2 3 3" xfId="5666"/>
    <cellStyle name="Normal 7 2 2 4" xfId="5667"/>
    <cellStyle name="Normal 7 2 2 4 2" xfId="5668"/>
    <cellStyle name="Normal 7 2 2 4 2 2" xfId="5669"/>
    <cellStyle name="Normal 7 2 2 4 3" xfId="5670"/>
    <cellStyle name="Normal 7 2 2 5" xfId="5671"/>
    <cellStyle name="Normal 7 2 2 5 2" xfId="5672"/>
    <cellStyle name="Normal 7 2 2 6" xfId="5673"/>
    <cellStyle name="Normal 7 2 3" xfId="5674"/>
    <cellStyle name="Normal 7 2 3 2" xfId="5675"/>
    <cellStyle name="Normal 7 2 3 2 2" xfId="5676"/>
    <cellStyle name="Normal 7 2 3 2 2 2" xfId="5677"/>
    <cellStyle name="Normal 7 2 3 2 3" xfId="5678"/>
    <cellStyle name="Normal 7 2 3 3" xfId="5679"/>
    <cellStyle name="Normal 7 2 3 3 2" xfId="5680"/>
    <cellStyle name="Normal 7 2 3 4" xfId="5681"/>
    <cellStyle name="Normal 7 2 4" xfId="5682"/>
    <cellStyle name="Normal 7 2 4 2" xfId="5683"/>
    <cellStyle name="Normal 7 2 4 2 2" xfId="5684"/>
    <cellStyle name="Normal 7 2 4 3" xfId="5685"/>
    <cellStyle name="Normal 7 2 5" xfId="5686"/>
    <cellStyle name="Normal 7 2 5 2" xfId="5687"/>
    <cellStyle name="Normal 7 2 5 2 2" xfId="5688"/>
    <cellStyle name="Normal 7 2 5 3" xfId="5689"/>
    <cellStyle name="Normal 7 2 6" xfId="5690"/>
    <cellStyle name="Normal 7 2 6 2" xfId="5691"/>
    <cellStyle name="Normal 7 2 7" xfId="5692"/>
    <cellStyle name="Normal 7 3" xfId="5693"/>
    <cellStyle name="Normal 7 3 2" xfId="5694"/>
    <cellStyle name="Normal 7 3 2 2" xfId="5695"/>
    <cellStyle name="Normal 7 3 2 2 2" xfId="5696"/>
    <cellStyle name="Normal 7 3 2 2 2 2" xfId="5697"/>
    <cellStyle name="Normal 7 3 2 2 3" xfId="5698"/>
    <cellStyle name="Normal 7 3 2 3" xfId="5699"/>
    <cellStyle name="Normal 7 3 2 3 2" xfId="5700"/>
    <cellStyle name="Normal 7 3 2 4" xfId="5701"/>
    <cellStyle name="Normal 7 3 3" xfId="5702"/>
    <cellStyle name="Normal 7 3 3 2" xfId="5703"/>
    <cellStyle name="Normal 7 3 3 2 2" xfId="5704"/>
    <cellStyle name="Normal 7 3 3 3" xfId="5705"/>
    <cellStyle name="Normal 7 3 4" xfId="5706"/>
    <cellStyle name="Normal 7 3 4 2" xfId="5707"/>
    <cellStyle name="Normal 7 3 4 2 2" xfId="5708"/>
    <cellStyle name="Normal 7 3 4 3" xfId="5709"/>
    <cellStyle name="Normal 7 3 5" xfId="5710"/>
    <cellStyle name="Normal 7 3 5 2" xfId="5711"/>
    <cellStyle name="Normal 7 3 6" xfId="5712"/>
    <cellStyle name="Normal 7 4" xfId="5713"/>
    <cellStyle name="Normal 7 4 2" xfId="5714"/>
    <cellStyle name="Normal 7 4 2 2" xfId="5715"/>
    <cellStyle name="Normal 7 4 2 2 2" xfId="5716"/>
    <cellStyle name="Normal 7 4 2 3" xfId="5717"/>
    <cellStyle name="Normal 7 4 3" xfId="5718"/>
    <cellStyle name="Normal 7 4 3 2" xfId="5719"/>
    <cellStyle name="Normal 7 4 4" xfId="5720"/>
    <cellStyle name="Normal 7 5" xfId="5721"/>
    <cellStyle name="Normal 7 5 2" xfId="5722"/>
    <cellStyle name="Normal 7 5 2 2" xfId="5723"/>
    <cellStyle name="Normal 7 5 3" xfId="5724"/>
    <cellStyle name="Normal 7 6" xfId="5725"/>
    <cellStyle name="Normal 7 6 2" xfId="5726"/>
    <cellStyle name="Normal 7 6 2 2" xfId="5727"/>
    <cellStyle name="Normal 7 6 3" xfId="5728"/>
    <cellStyle name="Normal 7 7" xfId="5729"/>
    <cellStyle name="Normal 7 7 2" xfId="5730"/>
    <cellStyle name="Normal 7 8" xfId="5731"/>
    <cellStyle name="Normal 8" xfId="5732"/>
    <cellStyle name="Normal 8 2" xfId="5733"/>
    <cellStyle name="Normal 8 2 2" xfId="5734"/>
    <cellStyle name="Normal 8 2 2 2" xfId="5735"/>
    <cellStyle name="Normal 8 2 2 2 2" xfId="5736"/>
    <cellStyle name="Normal 8 2 2 2 2 2" xfId="5737"/>
    <cellStyle name="Normal 8 2 2 2 3" xfId="5738"/>
    <cellStyle name="Normal 8 2 2 3" xfId="5739"/>
    <cellStyle name="Normal 8 2 2 3 2" xfId="5740"/>
    <cellStyle name="Normal 8 2 2 4" xfId="5741"/>
    <cellStyle name="Normal 8 2 3" xfId="5742"/>
    <cellStyle name="Normal 8 2 3 2" xfId="5743"/>
    <cellStyle name="Normal 8 2 3 2 2" xfId="5744"/>
    <cellStyle name="Normal 8 2 3 3" xfId="5745"/>
    <cellStyle name="Normal 8 2 4" xfId="5746"/>
    <cellStyle name="Normal 8 2 4 2" xfId="5747"/>
    <cellStyle name="Normal 8 2 4 2 2" xfId="5748"/>
    <cellStyle name="Normal 8 2 4 3" xfId="5749"/>
    <cellStyle name="Normal 8 2 5" xfId="5750"/>
    <cellStyle name="Normal 8 2 5 2" xfId="5751"/>
    <cellStyle name="Normal 8 2 6" xfId="5752"/>
    <cellStyle name="Normal 8 3" xfId="5753"/>
    <cellStyle name="Normal 8 3 2" xfId="5754"/>
    <cellStyle name="Normal 8 3 2 2" xfId="5755"/>
    <cellStyle name="Normal 8 3 2 2 2" xfId="5756"/>
    <cellStyle name="Normal 8 3 2 3" xfId="5757"/>
    <cellStyle name="Normal 8 3 3" xfId="5758"/>
    <cellStyle name="Normal 8 3 3 2" xfId="5759"/>
    <cellStyle name="Normal 8 3 4" xfId="5760"/>
    <cellStyle name="Normal 8 4" xfId="5761"/>
    <cellStyle name="Normal 8 4 2" xfId="5762"/>
    <cellStyle name="Normal 8 4 2 2" xfId="5763"/>
    <cellStyle name="Normal 8 4 3" xfId="5764"/>
    <cellStyle name="Normal 8 5" xfId="5765"/>
    <cellStyle name="Normal 8 5 2" xfId="5766"/>
    <cellStyle name="Normal 8 5 2 2" xfId="5767"/>
    <cellStyle name="Normal 8 5 3" xfId="5768"/>
    <cellStyle name="Normal 8 6" xfId="5769"/>
    <cellStyle name="Normal 8 6 2" xfId="5770"/>
    <cellStyle name="Normal 8 7" xfId="5771"/>
    <cellStyle name="Normal 8 8" xfId="5772"/>
    <cellStyle name="Normal 9" xfId="5773"/>
    <cellStyle name="Normal 9 2" xfId="5774"/>
    <cellStyle name="Normal 9 2 2" xfId="5775"/>
    <cellStyle name="Normal 9 2 2 2" xfId="5776"/>
    <cellStyle name="Normal 9 2 2 2 2" xfId="5777"/>
    <cellStyle name="Normal 9 2 2 3" xfId="5778"/>
    <cellStyle name="Normal 9 2 3" xfId="5779"/>
    <cellStyle name="Normal 9 2 3 2" xfId="5780"/>
    <cellStyle name="Normal 9 2 4" xfId="5781"/>
    <cellStyle name="Normal 9 3" xfId="5782"/>
    <cellStyle name="Normal 9 3 2" xfId="5783"/>
    <cellStyle name="Normal 9 3 2 2" xfId="5784"/>
    <cellStyle name="Normal 9 3 3" xfId="5785"/>
    <cellStyle name="Normal 9 4" xfId="5786"/>
    <cellStyle name="Normal 9 4 2" xfId="5787"/>
    <cellStyle name="Normal 9 4 2 2" xfId="5788"/>
    <cellStyle name="Normal 9 4 3" xfId="5789"/>
    <cellStyle name="Normal 9 5" xfId="5790"/>
    <cellStyle name="Normal 9 5 2" xfId="5791"/>
    <cellStyle name="Normal 9 6" xfId="5792"/>
    <cellStyle name="Normal 9 6 2" xfId="5793"/>
    <cellStyle name="Normal 9 7" xfId="5794"/>
    <cellStyle name="Normale 2" xfId="5795"/>
    <cellStyle name="Normale 2 2" xfId="5796"/>
    <cellStyle name="Normale 2 3" xfId="5797"/>
    <cellStyle name="Normale 2 4" xfId="5798"/>
    <cellStyle name="Normale 2_Cash Flow ANA todo" xfId="5799"/>
    <cellStyle name="Normale 3" xfId="5800"/>
    <cellStyle name="Normale 4" xfId="5801"/>
    <cellStyle name="Normale 5" xfId="5802"/>
    <cellStyle name="Nota" xfId="5803"/>
    <cellStyle name="Nota 10" xfId="5804"/>
    <cellStyle name="Nota 10 2" xfId="5805"/>
    <cellStyle name="Nota 11" xfId="5806"/>
    <cellStyle name="Nota 11 2" xfId="5807"/>
    <cellStyle name="Nota 12" xfId="5808"/>
    <cellStyle name="Nota 2" xfId="5809"/>
    <cellStyle name="Nota 2 10" xfId="5810"/>
    <cellStyle name="Nota 2 10 2" xfId="5811"/>
    <cellStyle name="Nota 2 11" xfId="5812"/>
    <cellStyle name="Nota 2 2" xfId="5813"/>
    <cellStyle name="Nota 2 2 2" xfId="5814"/>
    <cellStyle name="Nota 2 2 2 2" xfId="5815"/>
    <cellStyle name="Nota 2 2 2 2 2" xfId="5816"/>
    <cellStyle name="Nota 2 2 2 2 2 2" xfId="5817"/>
    <cellStyle name="Nota 2 2 2 2 2 2 2" xfId="5818"/>
    <cellStyle name="Nota 2 2 2 2 2 3" xfId="5819"/>
    <cellStyle name="Nota 2 2 2 2 3" xfId="5820"/>
    <cellStyle name="Nota 2 2 2 2 3 2" xfId="5821"/>
    <cellStyle name="Nota 2 2 2 2 4" xfId="5822"/>
    <cellStyle name="Nota 2 2 2 3" xfId="5823"/>
    <cellStyle name="Nota 2 2 2 3 2" xfId="5824"/>
    <cellStyle name="Nota 2 2 2 3 2 2" xfId="5825"/>
    <cellStyle name="Nota 2 2 2 3 2 2 2" xfId="5826"/>
    <cellStyle name="Nota 2 2 2 3 2 3" xfId="5827"/>
    <cellStyle name="Nota 2 2 2 3 3" xfId="5828"/>
    <cellStyle name="Nota 2 2 2 3 3 2" xfId="5829"/>
    <cellStyle name="Nota 2 2 2 3 4" xfId="5830"/>
    <cellStyle name="Nota 2 2 2 4" xfId="5831"/>
    <cellStyle name="Nota 2 2 2 4 2" xfId="5832"/>
    <cellStyle name="Nota 2 2 2 4 2 2" xfId="5833"/>
    <cellStyle name="Nota 2 2 2 4 2 2 2" xfId="5834"/>
    <cellStyle name="Nota 2 2 2 4 2 3" xfId="5835"/>
    <cellStyle name="Nota 2 2 2 4 3" xfId="5836"/>
    <cellStyle name="Nota 2 2 2 4 3 2" xfId="5837"/>
    <cellStyle name="Nota 2 2 2 4 3 2 2" xfId="5838"/>
    <cellStyle name="Nota 2 2 2 4 3 3" xfId="5839"/>
    <cellStyle name="Nota 2 2 2 4 4" xfId="5840"/>
    <cellStyle name="Nota 2 2 2 4 4 2" xfId="5841"/>
    <cellStyle name="Nota 2 2 2 4 5" xfId="5842"/>
    <cellStyle name="Nota 2 2 2 5" xfId="5843"/>
    <cellStyle name="Nota 2 2 2 5 2" xfId="5844"/>
    <cellStyle name="Nota 2 2 2 6" xfId="5845"/>
    <cellStyle name="Nota 2 2 2 6 2" xfId="5846"/>
    <cellStyle name="Nota 2 2 2 7" xfId="5847"/>
    <cellStyle name="Nota 2 2 3" xfId="5848"/>
    <cellStyle name="Nota 2 2 3 2" xfId="5849"/>
    <cellStyle name="Nota 2 2 3 2 2" xfId="5850"/>
    <cellStyle name="Nota 2 2 3 2 2 2" xfId="5851"/>
    <cellStyle name="Nota 2 2 3 2 3" xfId="5852"/>
    <cellStyle name="Nota 2 2 3 3" xfId="5853"/>
    <cellStyle name="Nota 2 2 3 3 2" xfId="5854"/>
    <cellStyle name="Nota 2 2 3 4" xfId="5855"/>
    <cellStyle name="Nota 2 2 4" xfId="5856"/>
    <cellStyle name="Nota 2 2 4 2" xfId="5857"/>
    <cellStyle name="Nota 2 2 4 2 2" xfId="5858"/>
    <cellStyle name="Nota 2 2 4 2 2 2" xfId="5859"/>
    <cellStyle name="Nota 2 2 4 2 3" xfId="5860"/>
    <cellStyle name="Nota 2 2 4 3" xfId="5861"/>
    <cellStyle name="Nota 2 2 4 3 2" xfId="5862"/>
    <cellStyle name="Nota 2 2 4 4" xfId="5863"/>
    <cellStyle name="Nota 2 2 5" xfId="5864"/>
    <cellStyle name="Nota 2 2 5 2" xfId="5865"/>
    <cellStyle name="Nota 2 2 5 2 2" xfId="5866"/>
    <cellStyle name="Nota 2 2 5 2 2 2" xfId="5867"/>
    <cellStyle name="Nota 2 2 5 2 3" xfId="5868"/>
    <cellStyle name="Nota 2 2 5 3" xfId="5869"/>
    <cellStyle name="Nota 2 2 5 3 2" xfId="5870"/>
    <cellStyle name="Nota 2 2 5 3 2 2" xfId="5871"/>
    <cellStyle name="Nota 2 2 5 3 3" xfId="5872"/>
    <cellStyle name="Nota 2 2 5 4" xfId="5873"/>
    <cellStyle name="Nota 2 2 5 4 2" xfId="5874"/>
    <cellStyle name="Nota 2 2 5 5" xfId="5875"/>
    <cellStyle name="Nota 2 2 6" xfId="5876"/>
    <cellStyle name="Nota 2 2 6 2" xfId="5877"/>
    <cellStyle name="Nota 2 2 7" xfId="5878"/>
    <cellStyle name="Nota 2 2 7 2" xfId="5879"/>
    <cellStyle name="Nota 2 2 8" xfId="5880"/>
    <cellStyle name="Nota 2 3" xfId="5881"/>
    <cellStyle name="Nota 2 3 2" xfId="5882"/>
    <cellStyle name="Nota 2 3 2 2" xfId="5883"/>
    <cellStyle name="Nota 2 3 2 2 2" xfId="5884"/>
    <cellStyle name="Nota 2 3 2 2 2 2" xfId="5885"/>
    <cellStyle name="Nota 2 3 2 2 2 2 2" xfId="5886"/>
    <cellStyle name="Nota 2 3 2 2 2 3" xfId="5887"/>
    <cellStyle name="Nota 2 3 2 2 3" xfId="5888"/>
    <cellStyle name="Nota 2 3 2 2 3 2" xfId="5889"/>
    <cellStyle name="Nota 2 3 2 2 4" xfId="5890"/>
    <cellStyle name="Nota 2 3 2 3" xfId="5891"/>
    <cellStyle name="Nota 2 3 2 3 2" xfId="5892"/>
    <cellStyle name="Nota 2 3 2 3 2 2" xfId="5893"/>
    <cellStyle name="Nota 2 3 2 3 2 2 2" xfId="5894"/>
    <cellStyle name="Nota 2 3 2 3 2 3" xfId="5895"/>
    <cellStyle name="Nota 2 3 2 3 3" xfId="5896"/>
    <cellStyle name="Nota 2 3 2 3 3 2" xfId="5897"/>
    <cellStyle name="Nota 2 3 2 3 4" xfId="5898"/>
    <cellStyle name="Nota 2 3 2 4" xfId="5899"/>
    <cellStyle name="Nota 2 3 2 4 2" xfId="5900"/>
    <cellStyle name="Nota 2 3 2 4 2 2" xfId="5901"/>
    <cellStyle name="Nota 2 3 2 4 2 2 2" xfId="5902"/>
    <cellStyle name="Nota 2 3 2 4 2 3" xfId="5903"/>
    <cellStyle name="Nota 2 3 2 4 3" xfId="5904"/>
    <cellStyle name="Nota 2 3 2 4 3 2" xfId="5905"/>
    <cellStyle name="Nota 2 3 2 4 3 2 2" xfId="5906"/>
    <cellStyle name="Nota 2 3 2 4 3 3" xfId="5907"/>
    <cellStyle name="Nota 2 3 2 4 4" xfId="5908"/>
    <cellStyle name="Nota 2 3 2 4 4 2" xfId="5909"/>
    <cellStyle name="Nota 2 3 2 4 5" xfId="5910"/>
    <cellStyle name="Nota 2 3 2 5" xfId="5911"/>
    <cellStyle name="Nota 2 3 2 5 2" xfId="5912"/>
    <cellStyle name="Nota 2 3 2 6" xfId="5913"/>
    <cellStyle name="Nota 2 3 2 6 2" xfId="5914"/>
    <cellStyle name="Nota 2 3 2 7" xfId="5915"/>
    <cellStyle name="Nota 2 3 3" xfId="5916"/>
    <cellStyle name="Nota 2 3 3 2" xfId="5917"/>
    <cellStyle name="Nota 2 3 3 2 2" xfId="5918"/>
    <cellStyle name="Nota 2 3 3 2 2 2" xfId="5919"/>
    <cellStyle name="Nota 2 3 3 2 3" xfId="5920"/>
    <cellStyle name="Nota 2 3 3 3" xfId="5921"/>
    <cellStyle name="Nota 2 3 3 3 2" xfId="5922"/>
    <cellStyle name="Nota 2 3 3 4" xfId="5923"/>
    <cellStyle name="Nota 2 3 4" xfId="5924"/>
    <cellStyle name="Nota 2 3 4 2" xfId="5925"/>
    <cellStyle name="Nota 2 3 4 2 2" xfId="5926"/>
    <cellStyle name="Nota 2 3 4 2 2 2" xfId="5927"/>
    <cellStyle name="Nota 2 3 4 2 3" xfId="5928"/>
    <cellStyle name="Nota 2 3 4 3" xfId="5929"/>
    <cellStyle name="Nota 2 3 4 3 2" xfId="5930"/>
    <cellStyle name="Nota 2 3 4 4" xfId="5931"/>
    <cellStyle name="Nota 2 3 5" xfId="5932"/>
    <cellStyle name="Nota 2 3 5 2" xfId="5933"/>
    <cellStyle name="Nota 2 3 5 2 2" xfId="5934"/>
    <cellStyle name="Nota 2 3 5 2 2 2" xfId="5935"/>
    <cellStyle name="Nota 2 3 5 2 3" xfId="5936"/>
    <cellStyle name="Nota 2 3 5 3" xfId="5937"/>
    <cellStyle name="Nota 2 3 5 3 2" xfId="5938"/>
    <cellStyle name="Nota 2 3 5 3 2 2" xfId="5939"/>
    <cellStyle name="Nota 2 3 5 3 3" xfId="5940"/>
    <cellStyle name="Nota 2 3 5 4" xfId="5941"/>
    <cellStyle name="Nota 2 3 5 4 2" xfId="5942"/>
    <cellStyle name="Nota 2 3 5 5" xfId="5943"/>
    <cellStyle name="Nota 2 3 6" xfId="5944"/>
    <cellStyle name="Nota 2 3 6 2" xfId="5945"/>
    <cellStyle name="Nota 2 3 7" xfId="5946"/>
    <cellStyle name="Nota 2 3 7 2" xfId="5947"/>
    <cellStyle name="Nota 2 3 8" xfId="5948"/>
    <cellStyle name="Nota 2 4" xfId="5949"/>
    <cellStyle name="Nota 2 4 2" xfId="5950"/>
    <cellStyle name="Nota 2 4 2 2" xfId="5951"/>
    <cellStyle name="Nota 2 4 2 2 2" xfId="5952"/>
    <cellStyle name="Nota 2 4 2 2 2 2" xfId="5953"/>
    <cellStyle name="Nota 2 4 2 2 3" xfId="5954"/>
    <cellStyle name="Nota 2 4 2 3" xfId="5955"/>
    <cellStyle name="Nota 2 4 2 3 2" xfId="5956"/>
    <cellStyle name="Nota 2 4 2 4" xfId="5957"/>
    <cellStyle name="Nota 2 4 3" xfId="5958"/>
    <cellStyle name="Nota 2 4 3 2" xfId="5959"/>
    <cellStyle name="Nota 2 4 3 2 2" xfId="5960"/>
    <cellStyle name="Nota 2 4 3 2 2 2" xfId="5961"/>
    <cellStyle name="Nota 2 4 3 2 3" xfId="5962"/>
    <cellStyle name="Nota 2 4 3 3" xfId="5963"/>
    <cellStyle name="Nota 2 4 3 3 2" xfId="5964"/>
    <cellStyle name="Nota 2 4 3 4" xfId="5965"/>
    <cellStyle name="Nota 2 4 4" xfId="5966"/>
    <cellStyle name="Nota 2 4 4 2" xfId="5967"/>
    <cellStyle name="Nota 2 4 4 2 2" xfId="5968"/>
    <cellStyle name="Nota 2 4 4 2 2 2" xfId="5969"/>
    <cellStyle name="Nota 2 4 4 2 3" xfId="5970"/>
    <cellStyle name="Nota 2 4 4 3" xfId="5971"/>
    <cellStyle name="Nota 2 4 4 3 2" xfId="5972"/>
    <cellStyle name="Nota 2 4 4 3 2 2" xfId="5973"/>
    <cellStyle name="Nota 2 4 4 3 3" xfId="5974"/>
    <cellStyle name="Nota 2 4 4 4" xfId="5975"/>
    <cellStyle name="Nota 2 4 4 4 2" xfId="5976"/>
    <cellStyle name="Nota 2 4 4 5" xfId="5977"/>
    <cellStyle name="Nota 2 4 5" xfId="5978"/>
    <cellStyle name="Nota 2 4 5 2" xfId="5979"/>
    <cellStyle name="Nota 2 4 6" xfId="5980"/>
    <cellStyle name="Nota 2 4 6 2" xfId="5981"/>
    <cellStyle name="Nota 2 4 7" xfId="5982"/>
    <cellStyle name="Nota 2 5" xfId="5983"/>
    <cellStyle name="Nota 2 5 2" xfId="5984"/>
    <cellStyle name="Nota 2 5 2 2" xfId="5985"/>
    <cellStyle name="Nota 2 5 2 2 2" xfId="5986"/>
    <cellStyle name="Nota 2 5 2 2 2 2" xfId="5987"/>
    <cellStyle name="Nota 2 5 2 2 2 2 2" xfId="5988"/>
    <cellStyle name="Nota 2 5 2 2 2 3" xfId="5989"/>
    <cellStyle name="Nota 2 5 2 2 3" xfId="5990"/>
    <cellStyle name="Nota 2 5 2 2 3 2" xfId="5991"/>
    <cellStyle name="Nota 2 5 2 2 4" xfId="5992"/>
    <cellStyle name="Nota 2 5 2 3" xfId="5993"/>
    <cellStyle name="Nota 2 5 2 3 2" xfId="5994"/>
    <cellStyle name="Nota 2 5 2 3 2 2" xfId="5995"/>
    <cellStyle name="Nota 2 5 2 3 2 2 2" xfId="5996"/>
    <cellStyle name="Nota 2 5 2 3 2 3" xfId="5997"/>
    <cellStyle name="Nota 2 5 2 3 3" xfId="5998"/>
    <cellStyle name="Nota 2 5 2 3 3 2" xfId="5999"/>
    <cellStyle name="Nota 2 5 2 3 4" xfId="6000"/>
    <cellStyle name="Nota 2 5 2 4" xfId="6001"/>
    <cellStyle name="Nota 2 5 2 4 2" xfId="6002"/>
    <cellStyle name="Nota 2 5 2 4 2 2" xfId="6003"/>
    <cellStyle name="Nota 2 5 2 4 2 2 2" xfId="6004"/>
    <cellStyle name="Nota 2 5 2 4 2 3" xfId="6005"/>
    <cellStyle name="Nota 2 5 2 4 3" xfId="6006"/>
    <cellStyle name="Nota 2 5 2 4 3 2" xfId="6007"/>
    <cellStyle name="Nota 2 5 2 4 3 2 2" xfId="6008"/>
    <cellStyle name="Nota 2 5 2 4 3 3" xfId="6009"/>
    <cellStyle name="Nota 2 5 2 4 4" xfId="6010"/>
    <cellStyle name="Nota 2 5 2 4 4 2" xfId="6011"/>
    <cellStyle name="Nota 2 5 2 4 5" xfId="6012"/>
    <cellStyle name="Nota 2 5 2 5" xfId="6013"/>
    <cellStyle name="Nota 2 5 2 5 2" xfId="6014"/>
    <cellStyle name="Nota 2 5 2 6" xfId="6015"/>
    <cellStyle name="Nota 2 5 2 6 2" xfId="6016"/>
    <cellStyle name="Nota 2 5 2 7" xfId="6017"/>
    <cellStyle name="Nota 2 5 3" xfId="6018"/>
    <cellStyle name="Nota 2 5 3 2" xfId="6019"/>
    <cellStyle name="Nota 2 5 3 2 2" xfId="6020"/>
    <cellStyle name="Nota 2 5 3 2 2 2" xfId="6021"/>
    <cellStyle name="Nota 2 5 3 2 3" xfId="6022"/>
    <cellStyle name="Nota 2 5 3 3" xfId="6023"/>
    <cellStyle name="Nota 2 5 3 3 2" xfId="6024"/>
    <cellStyle name="Nota 2 5 3 4" xfId="6025"/>
    <cellStyle name="Nota 2 5 4" xfId="6026"/>
    <cellStyle name="Nota 2 5 4 2" xfId="6027"/>
    <cellStyle name="Nota 2 5 4 2 2" xfId="6028"/>
    <cellStyle name="Nota 2 5 4 2 2 2" xfId="6029"/>
    <cellStyle name="Nota 2 5 4 2 3" xfId="6030"/>
    <cellStyle name="Nota 2 5 4 3" xfId="6031"/>
    <cellStyle name="Nota 2 5 4 3 2" xfId="6032"/>
    <cellStyle name="Nota 2 5 4 4" xfId="6033"/>
    <cellStyle name="Nota 2 5 5" xfId="6034"/>
    <cellStyle name="Nota 2 5 5 2" xfId="6035"/>
    <cellStyle name="Nota 2 5 5 2 2" xfId="6036"/>
    <cellStyle name="Nota 2 5 5 2 2 2" xfId="6037"/>
    <cellStyle name="Nota 2 5 5 2 3" xfId="6038"/>
    <cellStyle name="Nota 2 5 5 3" xfId="6039"/>
    <cellStyle name="Nota 2 5 5 3 2" xfId="6040"/>
    <cellStyle name="Nota 2 5 5 3 2 2" xfId="6041"/>
    <cellStyle name="Nota 2 5 5 3 3" xfId="6042"/>
    <cellStyle name="Nota 2 5 5 4" xfId="6043"/>
    <cellStyle name="Nota 2 5 5 4 2" xfId="6044"/>
    <cellStyle name="Nota 2 5 5 5" xfId="6045"/>
    <cellStyle name="Nota 2 5 6" xfId="6046"/>
    <cellStyle name="Nota 2 5 6 2" xfId="6047"/>
    <cellStyle name="Nota 2 5 7" xfId="6048"/>
    <cellStyle name="Nota 2 5 7 2" xfId="6049"/>
    <cellStyle name="Nota 2 5 8" xfId="6050"/>
    <cellStyle name="Nota 2 6" xfId="6051"/>
    <cellStyle name="Nota 2 6 2" xfId="6052"/>
    <cellStyle name="Nota 2 6 2 2" xfId="6053"/>
    <cellStyle name="Nota 2 6 2 2 2" xfId="6054"/>
    <cellStyle name="Nota 2 6 2 3" xfId="6055"/>
    <cellStyle name="Nota 2 6 3" xfId="6056"/>
    <cellStyle name="Nota 2 6 3 2" xfId="6057"/>
    <cellStyle name="Nota 2 6 4" xfId="6058"/>
    <cellStyle name="Nota 2 7" xfId="6059"/>
    <cellStyle name="Nota 2 7 2" xfId="6060"/>
    <cellStyle name="Nota 2 7 2 2" xfId="6061"/>
    <cellStyle name="Nota 2 7 2 2 2" xfId="6062"/>
    <cellStyle name="Nota 2 7 2 3" xfId="6063"/>
    <cellStyle name="Nota 2 7 3" xfId="6064"/>
    <cellStyle name="Nota 2 7 3 2" xfId="6065"/>
    <cellStyle name="Nota 2 7 4" xfId="6066"/>
    <cellStyle name="Nota 2 8" xfId="6067"/>
    <cellStyle name="Nota 2 8 2" xfId="6068"/>
    <cellStyle name="Nota 2 8 2 2" xfId="6069"/>
    <cellStyle name="Nota 2 8 2 2 2" xfId="6070"/>
    <cellStyle name="Nota 2 8 2 3" xfId="6071"/>
    <cellStyle name="Nota 2 8 3" xfId="6072"/>
    <cellStyle name="Nota 2 8 3 2" xfId="6073"/>
    <cellStyle name="Nota 2 8 3 2 2" xfId="6074"/>
    <cellStyle name="Nota 2 8 3 3" xfId="6075"/>
    <cellStyle name="Nota 2 8 4" xfId="6076"/>
    <cellStyle name="Nota 2 8 4 2" xfId="6077"/>
    <cellStyle name="Nota 2 8 5" xfId="6078"/>
    <cellStyle name="Nota 2 9" xfId="6079"/>
    <cellStyle name="Nota 2 9 2" xfId="6080"/>
    <cellStyle name="Nota 2_FundsFlow" xfId="6081"/>
    <cellStyle name="Nota 3" xfId="6082"/>
    <cellStyle name="Nota 3 2" xfId="6083"/>
    <cellStyle name="Nota 3 2 2" xfId="6084"/>
    <cellStyle name="Nota 3 2 2 2" xfId="6085"/>
    <cellStyle name="Nota 3 2 2 2 2" xfId="6086"/>
    <cellStyle name="Nota 3 2 2 2 2 2" xfId="6087"/>
    <cellStyle name="Nota 3 2 2 2 3" xfId="6088"/>
    <cellStyle name="Nota 3 2 2 3" xfId="6089"/>
    <cellStyle name="Nota 3 2 2 3 2" xfId="6090"/>
    <cellStyle name="Nota 3 2 2 4" xfId="6091"/>
    <cellStyle name="Nota 3 2 3" xfId="6092"/>
    <cellStyle name="Nota 3 2 3 2" xfId="6093"/>
    <cellStyle name="Nota 3 2 3 2 2" xfId="6094"/>
    <cellStyle name="Nota 3 2 3 2 2 2" xfId="6095"/>
    <cellStyle name="Nota 3 2 3 2 3" xfId="6096"/>
    <cellStyle name="Nota 3 2 3 3" xfId="6097"/>
    <cellStyle name="Nota 3 2 3 3 2" xfId="6098"/>
    <cellStyle name="Nota 3 2 3 4" xfId="6099"/>
    <cellStyle name="Nota 3 2 4" xfId="6100"/>
    <cellStyle name="Nota 3 2 4 2" xfId="6101"/>
    <cellStyle name="Nota 3 2 4 2 2" xfId="6102"/>
    <cellStyle name="Nota 3 2 4 2 2 2" xfId="6103"/>
    <cellStyle name="Nota 3 2 4 2 3" xfId="6104"/>
    <cellStyle name="Nota 3 2 4 3" xfId="6105"/>
    <cellStyle name="Nota 3 2 4 3 2" xfId="6106"/>
    <cellStyle name="Nota 3 2 4 3 2 2" xfId="6107"/>
    <cellStyle name="Nota 3 2 4 3 3" xfId="6108"/>
    <cellStyle name="Nota 3 2 4 4" xfId="6109"/>
    <cellStyle name="Nota 3 2 4 4 2" xfId="6110"/>
    <cellStyle name="Nota 3 2 4 5" xfId="6111"/>
    <cellStyle name="Nota 3 2 5" xfId="6112"/>
    <cellStyle name="Nota 3 2 5 2" xfId="6113"/>
    <cellStyle name="Nota 3 2 6" xfId="6114"/>
    <cellStyle name="Nota 3 2 6 2" xfId="6115"/>
    <cellStyle name="Nota 3 2 7" xfId="6116"/>
    <cellStyle name="Nota 3 3" xfId="6117"/>
    <cellStyle name="Nota 3 3 2" xfId="6118"/>
    <cellStyle name="Nota 3 3 2 2" xfId="6119"/>
    <cellStyle name="Nota 3 3 2 2 2" xfId="6120"/>
    <cellStyle name="Nota 3 3 2 3" xfId="6121"/>
    <cellStyle name="Nota 3 3 3" xfId="6122"/>
    <cellStyle name="Nota 3 3 3 2" xfId="6123"/>
    <cellStyle name="Nota 3 3 4" xfId="6124"/>
    <cellStyle name="Nota 3 4" xfId="6125"/>
    <cellStyle name="Nota 3 4 2" xfId="6126"/>
    <cellStyle name="Nota 3 4 2 2" xfId="6127"/>
    <cellStyle name="Nota 3 4 2 2 2" xfId="6128"/>
    <cellStyle name="Nota 3 4 2 3" xfId="6129"/>
    <cellStyle name="Nota 3 4 3" xfId="6130"/>
    <cellStyle name="Nota 3 4 3 2" xfId="6131"/>
    <cellStyle name="Nota 3 4 4" xfId="6132"/>
    <cellStyle name="Nota 3 5" xfId="6133"/>
    <cellStyle name="Nota 3 5 2" xfId="6134"/>
    <cellStyle name="Nota 3 5 2 2" xfId="6135"/>
    <cellStyle name="Nota 3 5 2 2 2" xfId="6136"/>
    <cellStyle name="Nota 3 5 2 3" xfId="6137"/>
    <cellStyle name="Nota 3 5 3" xfId="6138"/>
    <cellStyle name="Nota 3 5 3 2" xfId="6139"/>
    <cellStyle name="Nota 3 5 3 2 2" xfId="6140"/>
    <cellStyle name="Nota 3 5 3 3" xfId="6141"/>
    <cellStyle name="Nota 3 5 4" xfId="6142"/>
    <cellStyle name="Nota 3 5 4 2" xfId="6143"/>
    <cellStyle name="Nota 3 5 5" xfId="6144"/>
    <cellStyle name="Nota 3 6" xfId="6145"/>
    <cellStyle name="Nota 3 6 2" xfId="6146"/>
    <cellStyle name="Nota 3 7" xfId="6147"/>
    <cellStyle name="Nota 3 7 2" xfId="6148"/>
    <cellStyle name="Nota 3 8" xfId="6149"/>
    <cellStyle name="Nota 4" xfId="6150"/>
    <cellStyle name="Nota 4 2" xfId="6151"/>
    <cellStyle name="Nota 4 2 2" xfId="6152"/>
    <cellStyle name="Nota 4 2 2 2" xfId="6153"/>
    <cellStyle name="Nota 4 2 2 2 2" xfId="6154"/>
    <cellStyle name="Nota 4 2 2 2 2 2" xfId="6155"/>
    <cellStyle name="Nota 4 2 2 2 3" xfId="6156"/>
    <cellStyle name="Nota 4 2 2 3" xfId="6157"/>
    <cellStyle name="Nota 4 2 2 3 2" xfId="6158"/>
    <cellStyle name="Nota 4 2 2 4" xfId="6159"/>
    <cellStyle name="Nota 4 2 3" xfId="6160"/>
    <cellStyle name="Nota 4 2 3 2" xfId="6161"/>
    <cellStyle name="Nota 4 2 3 2 2" xfId="6162"/>
    <cellStyle name="Nota 4 2 3 2 2 2" xfId="6163"/>
    <cellStyle name="Nota 4 2 3 2 3" xfId="6164"/>
    <cellStyle name="Nota 4 2 3 3" xfId="6165"/>
    <cellStyle name="Nota 4 2 3 3 2" xfId="6166"/>
    <cellStyle name="Nota 4 2 3 4" xfId="6167"/>
    <cellStyle name="Nota 4 2 4" xfId="6168"/>
    <cellStyle name="Nota 4 2 4 2" xfId="6169"/>
    <cellStyle name="Nota 4 2 4 2 2" xfId="6170"/>
    <cellStyle name="Nota 4 2 4 2 2 2" xfId="6171"/>
    <cellStyle name="Nota 4 2 4 2 3" xfId="6172"/>
    <cellStyle name="Nota 4 2 4 3" xfId="6173"/>
    <cellStyle name="Nota 4 2 4 3 2" xfId="6174"/>
    <cellStyle name="Nota 4 2 4 3 2 2" xfId="6175"/>
    <cellStyle name="Nota 4 2 4 3 3" xfId="6176"/>
    <cellStyle name="Nota 4 2 4 4" xfId="6177"/>
    <cellStyle name="Nota 4 2 4 4 2" xfId="6178"/>
    <cellStyle name="Nota 4 2 4 5" xfId="6179"/>
    <cellStyle name="Nota 4 2 5" xfId="6180"/>
    <cellStyle name="Nota 4 2 5 2" xfId="6181"/>
    <cellStyle name="Nota 4 2 6" xfId="6182"/>
    <cellStyle name="Nota 4 2 6 2" xfId="6183"/>
    <cellStyle name="Nota 4 2 7" xfId="6184"/>
    <cellStyle name="Nota 4 3" xfId="6185"/>
    <cellStyle name="Nota 4 3 2" xfId="6186"/>
    <cellStyle name="Nota 4 3 2 2" xfId="6187"/>
    <cellStyle name="Nota 4 3 2 2 2" xfId="6188"/>
    <cellStyle name="Nota 4 3 2 3" xfId="6189"/>
    <cellStyle name="Nota 4 3 3" xfId="6190"/>
    <cellStyle name="Nota 4 3 3 2" xfId="6191"/>
    <cellStyle name="Nota 4 3 4" xfId="6192"/>
    <cellStyle name="Nota 4 4" xfId="6193"/>
    <cellStyle name="Nota 4 4 2" xfId="6194"/>
    <cellStyle name="Nota 4 4 2 2" xfId="6195"/>
    <cellStyle name="Nota 4 4 2 2 2" xfId="6196"/>
    <cellStyle name="Nota 4 4 2 3" xfId="6197"/>
    <cellStyle name="Nota 4 4 3" xfId="6198"/>
    <cellStyle name="Nota 4 4 3 2" xfId="6199"/>
    <cellStyle name="Nota 4 4 4" xfId="6200"/>
    <cellStyle name="Nota 4 5" xfId="6201"/>
    <cellStyle name="Nota 4 5 2" xfId="6202"/>
    <cellStyle name="Nota 4 5 2 2" xfId="6203"/>
    <cellStyle name="Nota 4 5 2 2 2" xfId="6204"/>
    <cellStyle name="Nota 4 5 2 3" xfId="6205"/>
    <cellStyle name="Nota 4 5 3" xfId="6206"/>
    <cellStyle name="Nota 4 5 3 2" xfId="6207"/>
    <cellStyle name="Nota 4 5 3 2 2" xfId="6208"/>
    <cellStyle name="Nota 4 5 3 3" xfId="6209"/>
    <cellStyle name="Nota 4 5 4" xfId="6210"/>
    <cellStyle name="Nota 4 5 4 2" xfId="6211"/>
    <cellStyle name="Nota 4 5 5" xfId="6212"/>
    <cellStyle name="Nota 4 6" xfId="6213"/>
    <cellStyle name="Nota 4 6 2" xfId="6214"/>
    <cellStyle name="Nota 4 7" xfId="6215"/>
    <cellStyle name="Nota 4 7 2" xfId="6216"/>
    <cellStyle name="Nota 4 8" xfId="6217"/>
    <cellStyle name="Nota 5" xfId="6218"/>
    <cellStyle name="Nota 5 2" xfId="6219"/>
    <cellStyle name="Nota 5 2 2" xfId="6220"/>
    <cellStyle name="Nota 5 2 2 2" xfId="6221"/>
    <cellStyle name="Nota 5 2 2 2 2" xfId="6222"/>
    <cellStyle name="Nota 5 2 2 3" xfId="6223"/>
    <cellStyle name="Nota 5 2 3" xfId="6224"/>
    <cellStyle name="Nota 5 2 3 2" xfId="6225"/>
    <cellStyle name="Nota 5 2 4" xfId="6226"/>
    <cellStyle name="Nota 5 3" xfId="6227"/>
    <cellStyle name="Nota 5 3 2" xfId="6228"/>
    <cellStyle name="Nota 5 3 2 2" xfId="6229"/>
    <cellStyle name="Nota 5 3 2 2 2" xfId="6230"/>
    <cellStyle name="Nota 5 3 2 3" xfId="6231"/>
    <cellStyle name="Nota 5 3 3" xfId="6232"/>
    <cellStyle name="Nota 5 3 3 2" xfId="6233"/>
    <cellStyle name="Nota 5 3 4" xfId="6234"/>
    <cellStyle name="Nota 5 4" xfId="6235"/>
    <cellStyle name="Nota 5 4 2" xfId="6236"/>
    <cellStyle name="Nota 5 4 2 2" xfId="6237"/>
    <cellStyle name="Nota 5 4 2 2 2" xfId="6238"/>
    <cellStyle name="Nota 5 4 2 3" xfId="6239"/>
    <cellStyle name="Nota 5 4 3" xfId="6240"/>
    <cellStyle name="Nota 5 4 3 2" xfId="6241"/>
    <cellStyle name="Nota 5 4 3 2 2" xfId="6242"/>
    <cellStyle name="Nota 5 4 3 3" xfId="6243"/>
    <cellStyle name="Nota 5 4 4" xfId="6244"/>
    <cellStyle name="Nota 5 4 4 2" xfId="6245"/>
    <cellStyle name="Nota 5 4 5" xfId="6246"/>
    <cellStyle name="Nota 5 5" xfId="6247"/>
    <cellStyle name="Nota 5 5 2" xfId="6248"/>
    <cellStyle name="Nota 5 6" xfId="6249"/>
    <cellStyle name="Nota 5 6 2" xfId="6250"/>
    <cellStyle name="Nota 5 7" xfId="6251"/>
    <cellStyle name="Nota 6" xfId="6252"/>
    <cellStyle name="Nota 6 2" xfId="6253"/>
    <cellStyle name="Nota 6 2 2" xfId="6254"/>
    <cellStyle name="Nota 6 2 2 2" xfId="6255"/>
    <cellStyle name="Nota 6 2 2 2 2" xfId="6256"/>
    <cellStyle name="Nota 6 2 2 2 2 2" xfId="6257"/>
    <cellStyle name="Nota 6 2 2 2 3" xfId="6258"/>
    <cellStyle name="Nota 6 2 2 3" xfId="6259"/>
    <cellStyle name="Nota 6 2 2 3 2" xfId="6260"/>
    <cellStyle name="Nota 6 2 2 4" xfId="6261"/>
    <cellStyle name="Nota 6 2 3" xfId="6262"/>
    <cellStyle name="Nota 6 2 3 2" xfId="6263"/>
    <cellStyle name="Nota 6 2 3 2 2" xfId="6264"/>
    <cellStyle name="Nota 6 2 3 2 2 2" xfId="6265"/>
    <cellStyle name="Nota 6 2 3 2 3" xfId="6266"/>
    <cellStyle name="Nota 6 2 3 3" xfId="6267"/>
    <cellStyle name="Nota 6 2 3 3 2" xfId="6268"/>
    <cellStyle name="Nota 6 2 3 4" xfId="6269"/>
    <cellStyle name="Nota 6 2 4" xfId="6270"/>
    <cellStyle name="Nota 6 2 4 2" xfId="6271"/>
    <cellStyle name="Nota 6 2 4 2 2" xfId="6272"/>
    <cellStyle name="Nota 6 2 4 2 2 2" xfId="6273"/>
    <cellStyle name="Nota 6 2 4 2 3" xfId="6274"/>
    <cellStyle name="Nota 6 2 4 3" xfId="6275"/>
    <cellStyle name="Nota 6 2 4 3 2" xfId="6276"/>
    <cellStyle name="Nota 6 2 4 3 2 2" xfId="6277"/>
    <cellStyle name="Nota 6 2 4 3 3" xfId="6278"/>
    <cellStyle name="Nota 6 2 4 4" xfId="6279"/>
    <cellStyle name="Nota 6 2 4 4 2" xfId="6280"/>
    <cellStyle name="Nota 6 2 4 5" xfId="6281"/>
    <cellStyle name="Nota 6 2 5" xfId="6282"/>
    <cellStyle name="Nota 6 2 5 2" xfId="6283"/>
    <cellStyle name="Nota 6 2 6" xfId="6284"/>
    <cellStyle name="Nota 6 2 6 2" xfId="6285"/>
    <cellStyle name="Nota 6 2 7" xfId="6286"/>
    <cellStyle name="Nota 6 3" xfId="6287"/>
    <cellStyle name="Nota 6 3 2" xfId="6288"/>
    <cellStyle name="Nota 6 3 2 2" xfId="6289"/>
    <cellStyle name="Nota 6 3 2 2 2" xfId="6290"/>
    <cellStyle name="Nota 6 3 2 3" xfId="6291"/>
    <cellStyle name="Nota 6 3 3" xfId="6292"/>
    <cellStyle name="Nota 6 3 3 2" xfId="6293"/>
    <cellStyle name="Nota 6 3 4" xfId="6294"/>
    <cellStyle name="Nota 6 4" xfId="6295"/>
    <cellStyle name="Nota 6 4 2" xfId="6296"/>
    <cellStyle name="Nota 6 4 2 2" xfId="6297"/>
    <cellStyle name="Nota 6 4 2 2 2" xfId="6298"/>
    <cellStyle name="Nota 6 4 2 3" xfId="6299"/>
    <cellStyle name="Nota 6 4 3" xfId="6300"/>
    <cellStyle name="Nota 6 4 3 2" xfId="6301"/>
    <cellStyle name="Nota 6 4 4" xfId="6302"/>
    <cellStyle name="Nota 6 5" xfId="6303"/>
    <cellStyle name="Nota 6 5 2" xfId="6304"/>
    <cellStyle name="Nota 6 5 2 2" xfId="6305"/>
    <cellStyle name="Nota 6 5 2 2 2" xfId="6306"/>
    <cellStyle name="Nota 6 5 2 3" xfId="6307"/>
    <cellStyle name="Nota 6 5 3" xfId="6308"/>
    <cellStyle name="Nota 6 5 3 2" xfId="6309"/>
    <cellStyle name="Nota 6 5 3 2 2" xfId="6310"/>
    <cellStyle name="Nota 6 5 3 3" xfId="6311"/>
    <cellStyle name="Nota 6 5 4" xfId="6312"/>
    <cellStyle name="Nota 6 5 4 2" xfId="6313"/>
    <cellStyle name="Nota 6 5 5" xfId="6314"/>
    <cellStyle name="Nota 6 6" xfId="6315"/>
    <cellStyle name="Nota 6 6 2" xfId="6316"/>
    <cellStyle name="Nota 6 7" xfId="6317"/>
    <cellStyle name="Nota 6 7 2" xfId="6318"/>
    <cellStyle name="Nota 6 8" xfId="6319"/>
    <cellStyle name="Nota 7" xfId="6320"/>
    <cellStyle name="Nota 7 2" xfId="6321"/>
    <cellStyle name="Nota 7 2 2" xfId="6322"/>
    <cellStyle name="Nota 7 2 2 2" xfId="6323"/>
    <cellStyle name="Nota 7 2 3" xfId="6324"/>
    <cellStyle name="Nota 7 3" xfId="6325"/>
    <cellStyle name="Nota 7 3 2" xfId="6326"/>
    <cellStyle name="Nota 7 4" xfId="6327"/>
    <cellStyle name="Nota 8" xfId="6328"/>
    <cellStyle name="Nota 8 2" xfId="6329"/>
    <cellStyle name="Nota 8 2 2" xfId="6330"/>
    <cellStyle name="Nota 8 2 2 2" xfId="6331"/>
    <cellStyle name="Nota 8 2 3" xfId="6332"/>
    <cellStyle name="Nota 8 3" xfId="6333"/>
    <cellStyle name="Nota 8 3 2" xfId="6334"/>
    <cellStyle name="Nota 8 4" xfId="6335"/>
    <cellStyle name="Nota 9" xfId="6336"/>
    <cellStyle name="Nota 9 2" xfId="6337"/>
    <cellStyle name="Nota 9 2 2" xfId="6338"/>
    <cellStyle name="Nota 9 2 2 2" xfId="6339"/>
    <cellStyle name="Nota 9 2 3" xfId="6340"/>
    <cellStyle name="Nota 9 3" xfId="6341"/>
    <cellStyle name="Nota 9 3 2" xfId="6342"/>
    <cellStyle name="Nota 9 3 2 2" xfId="6343"/>
    <cellStyle name="Nota 9 3 3" xfId="6344"/>
    <cellStyle name="Nota 9 4" xfId="6345"/>
    <cellStyle name="Nota 9 4 2" xfId="6346"/>
    <cellStyle name="Nota 9 5" xfId="6347"/>
    <cellStyle name="Nota_FundsFlow" xfId="6348"/>
    <cellStyle name="Notas 2" xfId="6349"/>
    <cellStyle name="Notas 2 10" xfId="6350"/>
    <cellStyle name="Notas 2 10 2" xfId="6351"/>
    <cellStyle name="Notas 2 10 2 2" xfId="6352"/>
    <cellStyle name="Notas 2 10 2 2 2" xfId="6353"/>
    <cellStyle name="Notas 2 10 2 3" xfId="6354"/>
    <cellStyle name="Notas 2 10 3" xfId="6355"/>
    <cellStyle name="Notas 2 10 3 2" xfId="6356"/>
    <cellStyle name="Notas 2 10 4" xfId="6357"/>
    <cellStyle name="Notas 2 11" xfId="6358"/>
    <cellStyle name="Notas 2 11 2" xfId="6359"/>
    <cellStyle name="Notas 2 11 2 2" xfId="6360"/>
    <cellStyle name="Notas 2 11 2 2 2" xfId="6361"/>
    <cellStyle name="Notas 2 11 2 3" xfId="6362"/>
    <cellStyle name="Notas 2 11 3" xfId="6363"/>
    <cellStyle name="Notas 2 11 3 2" xfId="6364"/>
    <cellStyle name="Notas 2 11 3 2 2" xfId="6365"/>
    <cellStyle name="Notas 2 11 3 3" xfId="6366"/>
    <cellStyle name="Notas 2 11 4" xfId="6367"/>
    <cellStyle name="Notas 2 11 4 2" xfId="6368"/>
    <cellStyle name="Notas 2 11 5" xfId="6369"/>
    <cellStyle name="Notas 2 12" xfId="6370"/>
    <cellStyle name="Notas 2 12 2" xfId="6371"/>
    <cellStyle name="Notas 2 13" xfId="6372"/>
    <cellStyle name="Notas 2 13 2" xfId="6373"/>
    <cellStyle name="Notas 2 14" xfId="6374"/>
    <cellStyle name="Notas 2 2" xfId="6375"/>
    <cellStyle name="Notas 2 2 10" xfId="6376"/>
    <cellStyle name="Notas 2 2 10 2" xfId="6377"/>
    <cellStyle name="Notas 2 2 11" xfId="6378"/>
    <cellStyle name="Notas 2 2 2" xfId="6379"/>
    <cellStyle name="Notas 2 2 2 2" xfId="6380"/>
    <cellStyle name="Notas 2 2 2 2 2" xfId="6381"/>
    <cellStyle name="Notas 2 2 2 2 2 2" xfId="6382"/>
    <cellStyle name="Notas 2 2 2 2 2 2 2" xfId="6383"/>
    <cellStyle name="Notas 2 2 2 2 2 2 2 2" xfId="6384"/>
    <cellStyle name="Notas 2 2 2 2 2 2 3" xfId="6385"/>
    <cellStyle name="Notas 2 2 2 2 2 3" xfId="6386"/>
    <cellStyle name="Notas 2 2 2 2 2 3 2" xfId="6387"/>
    <cellStyle name="Notas 2 2 2 2 2 4" xfId="6388"/>
    <cellStyle name="Notas 2 2 2 2 3" xfId="6389"/>
    <cellStyle name="Notas 2 2 2 2 3 2" xfId="6390"/>
    <cellStyle name="Notas 2 2 2 2 3 2 2" xfId="6391"/>
    <cellStyle name="Notas 2 2 2 2 3 2 2 2" xfId="6392"/>
    <cellStyle name="Notas 2 2 2 2 3 2 3" xfId="6393"/>
    <cellStyle name="Notas 2 2 2 2 3 3" xfId="6394"/>
    <cellStyle name="Notas 2 2 2 2 3 3 2" xfId="6395"/>
    <cellStyle name="Notas 2 2 2 2 3 4" xfId="6396"/>
    <cellStyle name="Notas 2 2 2 2 4" xfId="6397"/>
    <cellStyle name="Notas 2 2 2 2 4 2" xfId="6398"/>
    <cellStyle name="Notas 2 2 2 2 4 2 2" xfId="6399"/>
    <cellStyle name="Notas 2 2 2 2 4 2 2 2" xfId="6400"/>
    <cellStyle name="Notas 2 2 2 2 4 2 3" xfId="6401"/>
    <cellStyle name="Notas 2 2 2 2 4 3" xfId="6402"/>
    <cellStyle name="Notas 2 2 2 2 4 3 2" xfId="6403"/>
    <cellStyle name="Notas 2 2 2 2 4 3 2 2" xfId="6404"/>
    <cellStyle name="Notas 2 2 2 2 4 3 3" xfId="6405"/>
    <cellStyle name="Notas 2 2 2 2 4 4" xfId="6406"/>
    <cellStyle name="Notas 2 2 2 2 4 4 2" xfId="6407"/>
    <cellStyle name="Notas 2 2 2 2 4 5" xfId="6408"/>
    <cellStyle name="Notas 2 2 2 2 5" xfId="6409"/>
    <cellStyle name="Notas 2 2 2 2 5 2" xfId="6410"/>
    <cellStyle name="Notas 2 2 2 2 6" xfId="6411"/>
    <cellStyle name="Notas 2 2 2 2 6 2" xfId="6412"/>
    <cellStyle name="Notas 2 2 2 2 7" xfId="6413"/>
    <cellStyle name="Notas 2 2 2 3" xfId="6414"/>
    <cellStyle name="Notas 2 2 2 3 2" xfId="6415"/>
    <cellStyle name="Notas 2 2 2 3 2 2" xfId="6416"/>
    <cellStyle name="Notas 2 2 2 3 2 2 2" xfId="6417"/>
    <cellStyle name="Notas 2 2 2 3 2 3" xfId="6418"/>
    <cellStyle name="Notas 2 2 2 3 3" xfId="6419"/>
    <cellStyle name="Notas 2 2 2 3 3 2" xfId="6420"/>
    <cellStyle name="Notas 2 2 2 3 4" xfId="6421"/>
    <cellStyle name="Notas 2 2 2 4" xfId="6422"/>
    <cellStyle name="Notas 2 2 2 4 2" xfId="6423"/>
    <cellStyle name="Notas 2 2 2 4 2 2" xfId="6424"/>
    <cellStyle name="Notas 2 2 2 4 2 2 2" xfId="6425"/>
    <cellStyle name="Notas 2 2 2 4 2 3" xfId="6426"/>
    <cellStyle name="Notas 2 2 2 4 3" xfId="6427"/>
    <cellStyle name="Notas 2 2 2 4 3 2" xfId="6428"/>
    <cellStyle name="Notas 2 2 2 4 4" xfId="6429"/>
    <cellStyle name="Notas 2 2 2 5" xfId="6430"/>
    <cellStyle name="Notas 2 2 2 5 2" xfId="6431"/>
    <cellStyle name="Notas 2 2 2 5 2 2" xfId="6432"/>
    <cellStyle name="Notas 2 2 2 5 2 2 2" xfId="6433"/>
    <cellStyle name="Notas 2 2 2 5 2 3" xfId="6434"/>
    <cellStyle name="Notas 2 2 2 5 3" xfId="6435"/>
    <cellStyle name="Notas 2 2 2 5 3 2" xfId="6436"/>
    <cellStyle name="Notas 2 2 2 5 3 2 2" xfId="6437"/>
    <cellStyle name="Notas 2 2 2 5 3 3" xfId="6438"/>
    <cellStyle name="Notas 2 2 2 5 4" xfId="6439"/>
    <cellStyle name="Notas 2 2 2 5 4 2" xfId="6440"/>
    <cellStyle name="Notas 2 2 2 5 5" xfId="6441"/>
    <cellStyle name="Notas 2 2 2 6" xfId="6442"/>
    <cellStyle name="Notas 2 2 2 6 2" xfId="6443"/>
    <cellStyle name="Notas 2 2 2 7" xfId="6444"/>
    <cellStyle name="Notas 2 2 2 7 2" xfId="6445"/>
    <cellStyle name="Notas 2 2 2 8" xfId="6446"/>
    <cellStyle name="Notas 2 2 3" xfId="6447"/>
    <cellStyle name="Notas 2 2 3 2" xfId="6448"/>
    <cellStyle name="Notas 2 2 3 2 2" xfId="6449"/>
    <cellStyle name="Notas 2 2 3 2 2 2" xfId="6450"/>
    <cellStyle name="Notas 2 2 3 2 2 2 2" xfId="6451"/>
    <cellStyle name="Notas 2 2 3 2 2 2 2 2" xfId="6452"/>
    <cellStyle name="Notas 2 2 3 2 2 2 3" xfId="6453"/>
    <cellStyle name="Notas 2 2 3 2 2 3" xfId="6454"/>
    <cellStyle name="Notas 2 2 3 2 2 3 2" xfId="6455"/>
    <cellStyle name="Notas 2 2 3 2 2 4" xfId="6456"/>
    <cellStyle name="Notas 2 2 3 2 3" xfId="6457"/>
    <cellStyle name="Notas 2 2 3 2 3 2" xfId="6458"/>
    <cellStyle name="Notas 2 2 3 2 3 2 2" xfId="6459"/>
    <cellStyle name="Notas 2 2 3 2 3 2 2 2" xfId="6460"/>
    <cellStyle name="Notas 2 2 3 2 3 2 3" xfId="6461"/>
    <cellStyle name="Notas 2 2 3 2 3 3" xfId="6462"/>
    <cellStyle name="Notas 2 2 3 2 3 3 2" xfId="6463"/>
    <cellStyle name="Notas 2 2 3 2 3 4" xfId="6464"/>
    <cellStyle name="Notas 2 2 3 2 4" xfId="6465"/>
    <cellStyle name="Notas 2 2 3 2 4 2" xfId="6466"/>
    <cellStyle name="Notas 2 2 3 2 4 2 2" xfId="6467"/>
    <cellStyle name="Notas 2 2 3 2 4 2 2 2" xfId="6468"/>
    <cellStyle name="Notas 2 2 3 2 4 2 3" xfId="6469"/>
    <cellStyle name="Notas 2 2 3 2 4 3" xfId="6470"/>
    <cellStyle name="Notas 2 2 3 2 4 3 2" xfId="6471"/>
    <cellStyle name="Notas 2 2 3 2 4 3 2 2" xfId="6472"/>
    <cellStyle name="Notas 2 2 3 2 4 3 3" xfId="6473"/>
    <cellStyle name="Notas 2 2 3 2 4 4" xfId="6474"/>
    <cellStyle name="Notas 2 2 3 2 4 4 2" xfId="6475"/>
    <cellStyle name="Notas 2 2 3 2 4 5" xfId="6476"/>
    <cellStyle name="Notas 2 2 3 2 5" xfId="6477"/>
    <cellStyle name="Notas 2 2 3 2 5 2" xfId="6478"/>
    <cellStyle name="Notas 2 2 3 2 6" xfId="6479"/>
    <cellStyle name="Notas 2 2 3 2 6 2" xfId="6480"/>
    <cellStyle name="Notas 2 2 3 2 7" xfId="6481"/>
    <cellStyle name="Notas 2 2 3 3" xfId="6482"/>
    <cellStyle name="Notas 2 2 3 3 2" xfId="6483"/>
    <cellStyle name="Notas 2 2 3 3 2 2" xfId="6484"/>
    <cellStyle name="Notas 2 2 3 3 2 2 2" xfId="6485"/>
    <cellStyle name="Notas 2 2 3 3 2 3" xfId="6486"/>
    <cellStyle name="Notas 2 2 3 3 3" xfId="6487"/>
    <cellStyle name="Notas 2 2 3 3 3 2" xfId="6488"/>
    <cellStyle name="Notas 2 2 3 3 4" xfId="6489"/>
    <cellStyle name="Notas 2 2 3 4" xfId="6490"/>
    <cellStyle name="Notas 2 2 3 4 2" xfId="6491"/>
    <cellStyle name="Notas 2 2 3 4 2 2" xfId="6492"/>
    <cellStyle name="Notas 2 2 3 4 2 2 2" xfId="6493"/>
    <cellStyle name="Notas 2 2 3 4 2 3" xfId="6494"/>
    <cellStyle name="Notas 2 2 3 4 3" xfId="6495"/>
    <cellStyle name="Notas 2 2 3 4 3 2" xfId="6496"/>
    <cellStyle name="Notas 2 2 3 4 4" xfId="6497"/>
    <cellStyle name="Notas 2 2 3 5" xfId="6498"/>
    <cellStyle name="Notas 2 2 3 5 2" xfId="6499"/>
    <cellStyle name="Notas 2 2 3 5 2 2" xfId="6500"/>
    <cellStyle name="Notas 2 2 3 5 2 2 2" xfId="6501"/>
    <cellStyle name="Notas 2 2 3 5 2 3" xfId="6502"/>
    <cellStyle name="Notas 2 2 3 5 3" xfId="6503"/>
    <cellStyle name="Notas 2 2 3 5 3 2" xfId="6504"/>
    <cellStyle name="Notas 2 2 3 5 3 2 2" xfId="6505"/>
    <cellStyle name="Notas 2 2 3 5 3 3" xfId="6506"/>
    <cellStyle name="Notas 2 2 3 5 4" xfId="6507"/>
    <cellStyle name="Notas 2 2 3 5 4 2" xfId="6508"/>
    <cellStyle name="Notas 2 2 3 5 5" xfId="6509"/>
    <cellStyle name="Notas 2 2 3 6" xfId="6510"/>
    <cellStyle name="Notas 2 2 3 6 2" xfId="6511"/>
    <cellStyle name="Notas 2 2 3 7" xfId="6512"/>
    <cellStyle name="Notas 2 2 3 7 2" xfId="6513"/>
    <cellStyle name="Notas 2 2 3 8" xfId="6514"/>
    <cellStyle name="Notas 2 2 4" xfId="6515"/>
    <cellStyle name="Notas 2 2 4 2" xfId="6516"/>
    <cellStyle name="Notas 2 2 4 2 2" xfId="6517"/>
    <cellStyle name="Notas 2 2 4 2 2 2" xfId="6518"/>
    <cellStyle name="Notas 2 2 4 2 2 2 2" xfId="6519"/>
    <cellStyle name="Notas 2 2 4 2 2 3" xfId="6520"/>
    <cellStyle name="Notas 2 2 4 2 3" xfId="6521"/>
    <cellStyle name="Notas 2 2 4 2 3 2" xfId="6522"/>
    <cellStyle name="Notas 2 2 4 2 4" xfId="6523"/>
    <cellStyle name="Notas 2 2 4 3" xfId="6524"/>
    <cellStyle name="Notas 2 2 4 3 2" xfId="6525"/>
    <cellStyle name="Notas 2 2 4 3 2 2" xfId="6526"/>
    <cellStyle name="Notas 2 2 4 3 2 2 2" xfId="6527"/>
    <cellStyle name="Notas 2 2 4 3 2 3" xfId="6528"/>
    <cellStyle name="Notas 2 2 4 3 3" xfId="6529"/>
    <cellStyle name="Notas 2 2 4 3 3 2" xfId="6530"/>
    <cellStyle name="Notas 2 2 4 3 4" xfId="6531"/>
    <cellStyle name="Notas 2 2 4 4" xfId="6532"/>
    <cellStyle name="Notas 2 2 4 4 2" xfId="6533"/>
    <cellStyle name="Notas 2 2 4 4 2 2" xfId="6534"/>
    <cellStyle name="Notas 2 2 4 4 2 2 2" xfId="6535"/>
    <cellStyle name="Notas 2 2 4 4 2 3" xfId="6536"/>
    <cellStyle name="Notas 2 2 4 4 3" xfId="6537"/>
    <cellStyle name="Notas 2 2 4 4 3 2" xfId="6538"/>
    <cellStyle name="Notas 2 2 4 4 3 2 2" xfId="6539"/>
    <cellStyle name="Notas 2 2 4 4 3 3" xfId="6540"/>
    <cellStyle name="Notas 2 2 4 4 4" xfId="6541"/>
    <cellStyle name="Notas 2 2 4 4 4 2" xfId="6542"/>
    <cellStyle name="Notas 2 2 4 4 5" xfId="6543"/>
    <cellStyle name="Notas 2 2 4 5" xfId="6544"/>
    <cellStyle name="Notas 2 2 4 5 2" xfId="6545"/>
    <cellStyle name="Notas 2 2 4 6" xfId="6546"/>
    <cellStyle name="Notas 2 2 4 6 2" xfId="6547"/>
    <cellStyle name="Notas 2 2 4 7" xfId="6548"/>
    <cellStyle name="Notas 2 2 5" xfId="6549"/>
    <cellStyle name="Notas 2 2 5 2" xfId="6550"/>
    <cellStyle name="Notas 2 2 5 2 2" xfId="6551"/>
    <cellStyle name="Notas 2 2 5 2 2 2" xfId="6552"/>
    <cellStyle name="Notas 2 2 5 2 2 2 2" xfId="6553"/>
    <cellStyle name="Notas 2 2 5 2 2 2 2 2" xfId="6554"/>
    <cellStyle name="Notas 2 2 5 2 2 2 3" xfId="6555"/>
    <cellStyle name="Notas 2 2 5 2 2 3" xfId="6556"/>
    <cellStyle name="Notas 2 2 5 2 2 3 2" xfId="6557"/>
    <cellStyle name="Notas 2 2 5 2 2 4" xfId="6558"/>
    <cellStyle name="Notas 2 2 5 2 3" xfId="6559"/>
    <cellStyle name="Notas 2 2 5 2 3 2" xfId="6560"/>
    <cellStyle name="Notas 2 2 5 2 3 2 2" xfId="6561"/>
    <cellStyle name="Notas 2 2 5 2 3 2 2 2" xfId="6562"/>
    <cellStyle name="Notas 2 2 5 2 3 2 3" xfId="6563"/>
    <cellStyle name="Notas 2 2 5 2 3 3" xfId="6564"/>
    <cellStyle name="Notas 2 2 5 2 3 3 2" xfId="6565"/>
    <cellStyle name="Notas 2 2 5 2 3 4" xfId="6566"/>
    <cellStyle name="Notas 2 2 5 2 4" xfId="6567"/>
    <cellStyle name="Notas 2 2 5 2 4 2" xfId="6568"/>
    <cellStyle name="Notas 2 2 5 2 4 2 2" xfId="6569"/>
    <cellStyle name="Notas 2 2 5 2 4 2 2 2" xfId="6570"/>
    <cellStyle name="Notas 2 2 5 2 4 2 3" xfId="6571"/>
    <cellStyle name="Notas 2 2 5 2 4 3" xfId="6572"/>
    <cellStyle name="Notas 2 2 5 2 4 3 2" xfId="6573"/>
    <cellStyle name="Notas 2 2 5 2 4 3 2 2" xfId="6574"/>
    <cellStyle name="Notas 2 2 5 2 4 3 3" xfId="6575"/>
    <cellStyle name="Notas 2 2 5 2 4 4" xfId="6576"/>
    <cellStyle name="Notas 2 2 5 2 4 4 2" xfId="6577"/>
    <cellStyle name="Notas 2 2 5 2 4 5" xfId="6578"/>
    <cellStyle name="Notas 2 2 5 2 5" xfId="6579"/>
    <cellStyle name="Notas 2 2 5 2 5 2" xfId="6580"/>
    <cellStyle name="Notas 2 2 5 2 6" xfId="6581"/>
    <cellStyle name="Notas 2 2 5 2 6 2" xfId="6582"/>
    <cellStyle name="Notas 2 2 5 2 7" xfId="6583"/>
    <cellStyle name="Notas 2 2 5 3" xfId="6584"/>
    <cellStyle name="Notas 2 2 5 3 2" xfId="6585"/>
    <cellStyle name="Notas 2 2 5 3 2 2" xfId="6586"/>
    <cellStyle name="Notas 2 2 5 3 2 2 2" xfId="6587"/>
    <cellStyle name="Notas 2 2 5 3 2 3" xfId="6588"/>
    <cellStyle name="Notas 2 2 5 3 3" xfId="6589"/>
    <cellStyle name="Notas 2 2 5 3 3 2" xfId="6590"/>
    <cellStyle name="Notas 2 2 5 3 4" xfId="6591"/>
    <cellStyle name="Notas 2 2 5 4" xfId="6592"/>
    <cellStyle name="Notas 2 2 5 4 2" xfId="6593"/>
    <cellStyle name="Notas 2 2 5 4 2 2" xfId="6594"/>
    <cellStyle name="Notas 2 2 5 4 2 2 2" xfId="6595"/>
    <cellStyle name="Notas 2 2 5 4 2 3" xfId="6596"/>
    <cellStyle name="Notas 2 2 5 4 3" xfId="6597"/>
    <cellStyle name="Notas 2 2 5 4 3 2" xfId="6598"/>
    <cellStyle name="Notas 2 2 5 4 4" xfId="6599"/>
    <cellStyle name="Notas 2 2 5 5" xfId="6600"/>
    <cellStyle name="Notas 2 2 5 5 2" xfId="6601"/>
    <cellStyle name="Notas 2 2 5 5 2 2" xfId="6602"/>
    <cellStyle name="Notas 2 2 5 5 2 2 2" xfId="6603"/>
    <cellStyle name="Notas 2 2 5 5 2 3" xfId="6604"/>
    <cellStyle name="Notas 2 2 5 5 3" xfId="6605"/>
    <cellStyle name="Notas 2 2 5 5 3 2" xfId="6606"/>
    <cellStyle name="Notas 2 2 5 5 3 2 2" xfId="6607"/>
    <cellStyle name="Notas 2 2 5 5 3 3" xfId="6608"/>
    <cellStyle name="Notas 2 2 5 5 4" xfId="6609"/>
    <cellStyle name="Notas 2 2 5 5 4 2" xfId="6610"/>
    <cellStyle name="Notas 2 2 5 5 5" xfId="6611"/>
    <cellStyle name="Notas 2 2 5 6" xfId="6612"/>
    <cellStyle name="Notas 2 2 5 6 2" xfId="6613"/>
    <cellStyle name="Notas 2 2 5 7" xfId="6614"/>
    <cellStyle name="Notas 2 2 5 7 2" xfId="6615"/>
    <cellStyle name="Notas 2 2 5 8" xfId="6616"/>
    <cellStyle name="Notas 2 2 6" xfId="6617"/>
    <cellStyle name="Notas 2 2 6 2" xfId="6618"/>
    <cellStyle name="Notas 2 2 6 2 2" xfId="6619"/>
    <cellStyle name="Notas 2 2 6 2 2 2" xfId="6620"/>
    <cellStyle name="Notas 2 2 6 2 3" xfId="6621"/>
    <cellStyle name="Notas 2 2 6 3" xfId="6622"/>
    <cellStyle name="Notas 2 2 6 3 2" xfId="6623"/>
    <cellStyle name="Notas 2 2 6 4" xfId="6624"/>
    <cellStyle name="Notas 2 2 7" xfId="6625"/>
    <cellStyle name="Notas 2 2 7 2" xfId="6626"/>
    <cellStyle name="Notas 2 2 7 2 2" xfId="6627"/>
    <cellStyle name="Notas 2 2 7 2 2 2" xfId="6628"/>
    <cellStyle name="Notas 2 2 7 2 3" xfId="6629"/>
    <cellStyle name="Notas 2 2 7 3" xfId="6630"/>
    <cellStyle name="Notas 2 2 7 3 2" xfId="6631"/>
    <cellStyle name="Notas 2 2 7 4" xfId="6632"/>
    <cellStyle name="Notas 2 2 8" xfId="6633"/>
    <cellStyle name="Notas 2 2 8 2" xfId="6634"/>
    <cellStyle name="Notas 2 2 8 2 2" xfId="6635"/>
    <cellStyle name="Notas 2 2 8 2 2 2" xfId="6636"/>
    <cellStyle name="Notas 2 2 8 2 3" xfId="6637"/>
    <cellStyle name="Notas 2 2 8 3" xfId="6638"/>
    <cellStyle name="Notas 2 2 8 3 2" xfId="6639"/>
    <cellStyle name="Notas 2 2 8 3 2 2" xfId="6640"/>
    <cellStyle name="Notas 2 2 8 3 3" xfId="6641"/>
    <cellStyle name="Notas 2 2 8 4" xfId="6642"/>
    <cellStyle name="Notas 2 2 8 4 2" xfId="6643"/>
    <cellStyle name="Notas 2 2 8 5" xfId="6644"/>
    <cellStyle name="Notas 2 2 9" xfId="6645"/>
    <cellStyle name="Notas 2 2 9 2" xfId="6646"/>
    <cellStyle name="Notas 2 2_FundsFlow" xfId="6647"/>
    <cellStyle name="Notas 2 3" xfId="6648"/>
    <cellStyle name="Notas 2 3 10" xfId="6649"/>
    <cellStyle name="Notas 2 3 10 2" xfId="6650"/>
    <cellStyle name="Notas 2 3 11" xfId="6651"/>
    <cellStyle name="Notas 2 3 2" xfId="6652"/>
    <cellStyle name="Notas 2 3 2 2" xfId="6653"/>
    <cellStyle name="Notas 2 3 2 2 2" xfId="6654"/>
    <cellStyle name="Notas 2 3 2 2 2 2" xfId="6655"/>
    <cellStyle name="Notas 2 3 2 2 2 2 2" xfId="6656"/>
    <cellStyle name="Notas 2 3 2 2 2 2 2 2" xfId="6657"/>
    <cellStyle name="Notas 2 3 2 2 2 2 3" xfId="6658"/>
    <cellStyle name="Notas 2 3 2 2 2 3" xfId="6659"/>
    <cellStyle name="Notas 2 3 2 2 2 3 2" xfId="6660"/>
    <cellStyle name="Notas 2 3 2 2 2 4" xfId="6661"/>
    <cellStyle name="Notas 2 3 2 2 3" xfId="6662"/>
    <cellStyle name="Notas 2 3 2 2 3 2" xfId="6663"/>
    <cellStyle name="Notas 2 3 2 2 3 2 2" xfId="6664"/>
    <cellStyle name="Notas 2 3 2 2 3 2 2 2" xfId="6665"/>
    <cellStyle name="Notas 2 3 2 2 3 2 3" xfId="6666"/>
    <cellStyle name="Notas 2 3 2 2 3 3" xfId="6667"/>
    <cellStyle name="Notas 2 3 2 2 3 3 2" xfId="6668"/>
    <cellStyle name="Notas 2 3 2 2 3 4" xfId="6669"/>
    <cellStyle name="Notas 2 3 2 2 4" xfId="6670"/>
    <cellStyle name="Notas 2 3 2 2 4 2" xfId="6671"/>
    <cellStyle name="Notas 2 3 2 2 4 2 2" xfId="6672"/>
    <cellStyle name="Notas 2 3 2 2 4 2 2 2" xfId="6673"/>
    <cellStyle name="Notas 2 3 2 2 4 2 3" xfId="6674"/>
    <cellStyle name="Notas 2 3 2 2 4 3" xfId="6675"/>
    <cellStyle name="Notas 2 3 2 2 4 3 2" xfId="6676"/>
    <cellStyle name="Notas 2 3 2 2 4 3 2 2" xfId="6677"/>
    <cellStyle name="Notas 2 3 2 2 4 3 3" xfId="6678"/>
    <cellStyle name="Notas 2 3 2 2 4 4" xfId="6679"/>
    <cellStyle name="Notas 2 3 2 2 4 4 2" xfId="6680"/>
    <cellStyle name="Notas 2 3 2 2 4 5" xfId="6681"/>
    <cellStyle name="Notas 2 3 2 2 5" xfId="6682"/>
    <cellStyle name="Notas 2 3 2 2 5 2" xfId="6683"/>
    <cellStyle name="Notas 2 3 2 2 6" xfId="6684"/>
    <cellStyle name="Notas 2 3 2 2 6 2" xfId="6685"/>
    <cellStyle name="Notas 2 3 2 2 7" xfId="6686"/>
    <cellStyle name="Notas 2 3 2 3" xfId="6687"/>
    <cellStyle name="Notas 2 3 2 3 2" xfId="6688"/>
    <cellStyle name="Notas 2 3 2 3 2 2" xfId="6689"/>
    <cellStyle name="Notas 2 3 2 3 2 2 2" xfId="6690"/>
    <cellStyle name="Notas 2 3 2 3 2 3" xfId="6691"/>
    <cellStyle name="Notas 2 3 2 3 3" xfId="6692"/>
    <cellStyle name="Notas 2 3 2 3 3 2" xfId="6693"/>
    <cellStyle name="Notas 2 3 2 3 4" xfId="6694"/>
    <cellStyle name="Notas 2 3 2 4" xfId="6695"/>
    <cellStyle name="Notas 2 3 2 4 2" xfId="6696"/>
    <cellStyle name="Notas 2 3 2 4 2 2" xfId="6697"/>
    <cellStyle name="Notas 2 3 2 4 2 2 2" xfId="6698"/>
    <cellStyle name="Notas 2 3 2 4 2 3" xfId="6699"/>
    <cellStyle name="Notas 2 3 2 4 3" xfId="6700"/>
    <cellStyle name="Notas 2 3 2 4 3 2" xfId="6701"/>
    <cellStyle name="Notas 2 3 2 4 4" xfId="6702"/>
    <cellStyle name="Notas 2 3 2 5" xfId="6703"/>
    <cellStyle name="Notas 2 3 2 5 2" xfId="6704"/>
    <cellStyle name="Notas 2 3 2 5 2 2" xfId="6705"/>
    <cellStyle name="Notas 2 3 2 5 2 2 2" xfId="6706"/>
    <cellStyle name="Notas 2 3 2 5 2 3" xfId="6707"/>
    <cellStyle name="Notas 2 3 2 5 3" xfId="6708"/>
    <cellStyle name="Notas 2 3 2 5 3 2" xfId="6709"/>
    <cellStyle name="Notas 2 3 2 5 3 2 2" xfId="6710"/>
    <cellStyle name="Notas 2 3 2 5 3 3" xfId="6711"/>
    <cellStyle name="Notas 2 3 2 5 4" xfId="6712"/>
    <cellStyle name="Notas 2 3 2 5 4 2" xfId="6713"/>
    <cellStyle name="Notas 2 3 2 5 5" xfId="6714"/>
    <cellStyle name="Notas 2 3 2 6" xfId="6715"/>
    <cellStyle name="Notas 2 3 2 6 2" xfId="6716"/>
    <cellStyle name="Notas 2 3 2 7" xfId="6717"/>
    <cellStyle name="Notas 2 3 2 7 2" xfId="6718"/>
    <cellStyle name="Notas 2 3 2 8" xfId="6719"/>
    <cellStyle name="Notas 2 3 3" xfId="6720"/>
    <cellStyle name="Notas 2 3 3 2" xfId="6721"/>
    <cellStyle name="Notas 2 3 3 2 2" xfId="6722"/>
    <cellStyle name="Notas 2 3 3 2 2 2" xfId="6723"/>
    <cellStyle name="Notas 2 3 3 2 2 2 2" xfId="6724"/>
    <cellStyle name="Notas 2 3 3 2 2 2 2 2" xfId="6725"/>
    <cellStyle name="Notas 2 3 3 2 2 2 3" xfId="6726"/>
    <cellStyle name="Notas 2 3 3 2 2 3" xfId="6727"/>
    <cellStyle name="Notas 2 3 3 2 2 3 2" xfId="6728"/>
    <cellStyle name="Notas 2 3 3 2 2 4" xfId="6729"/>
    <cellStyle name="Notas 2 3 3 2 3" xfId="6730"/>
    <cellStyle name="Notas 2 3 3 2 3 2" xfId="6731"/>
    <cellStyle name="Notas 2 3 3 2 3 2 2" xfId="6732"/>
    <cellStyle name="Notas 2 3 3 2 3 2 2 2" xfId="6733"/>
    <cellStyle name="Notas 2 3 3 2 3 2 3" xfId="6734"/>
    <cellStyle name="Notas 2 3 3 2 3 3" xfId="6735"/>
    <cellStyle name="Notas 2 3 3 2 3 3 2" xfId="6736"/>
    <cellStyle name="Notas 2 3 3 2 3 4" xfId="6737"/>
    <cellStyle name="Notas 2 3 3 2 4" xfId="6738"/>
    <cellStyle name="Notas 2 3 3 2 4 2" xfId="6739"/>
    <cellStyle name="Notas 2 3 3 2 4 2 2" xfId="6740"/>
    <cellStyle name="Notas 2 3 3 2 4 2 2 2" xfId="6741"/>
    <cellStyle name="Notas 2 3 3 2 4 2 3" xfId="6742"/>
    <cellStyle name="Notas 2 3 3 2 4 3" xfId="6743"/>
    <cellStyle name="Notas 2 3 3 2 4 3 2" xfId="6744"/>
    <cellStyle name="Notas 2 3 3 2 4 3 2 2" xfId="6745"/>
    <cellStyle name="Notas 2 3 3 2 4 3 3" xfId="6746"/>
    <cellStyle name="Notas 2 3 3 2 4 4" xfId="6747"/>
    <cellStyle name="Notas 2 3 3 2 4 4 2" xfId="6748"/>
    <cellStyle name="Notas 2 3 3 2 4 5" xfId="6749"/>
    <cellStyle name="Notas 2 3 3 2 5" xfId="6750"/>
    <cellStyle name="Notas 2 3 3 2 5 2" xfId="6751"/>
    <cellStyle name="Notas 2 3 3 2 6" xfId="6752"/>
    <cellStyle name="Notas 2 3 3 2 6 2" xfId="6753"/>
    <cellStyle name="Notas 2 3 3 2 7" xfId="6754"/>
    <cellStyle name="Notas 2 3 3 3" xfId="6755"/>
    <cellStyle name="Notas 2 3 3 3 2" xfId="6756"/>
    <cellStyle name="Notas 2 3 3 3 2 2" xfId="6757"/>
    <cellStyle name="Notas 2 3 3 3 2 2 2" xfId="6758"/>
    <cellStyle name="Notas 2 3 3 3 2 3" xfId="6759"/>
    <cellStyle name="Notas 2 3 3 3 3" xfId="6760"/>
    <cellStyle name="Notas 2 3 3 3 3 2" xfId="6761"/>
    <cellStyle name="Notas 2 3 3 3 4" xfId="6762"/>
    <cellStyle name="Notas 2 3 3 4" xfId="6763"/>
    <cellStyle name="Notas 2 3 3 4 2" xfId="6764"/>
    <cellStyle name="Notas 2 3 3 4 2 2" xfId="6765"/>
    <cellStyle name="Notas 2 3 3 4 2 2 2" xfId="6766"/>
    <cellStyle name="Notas 2 3 3 4 2 3" xfId="6767"/>
    <cellStyle name="Notas 2 3 3 4 3" xfId="6768"/>
    <cellStyle name="Notas 2 3 3 4 3 2" xfId="6769"/>
    <cellStyle name="Notas 2 3 3 4 4" xfId="6770"/>
    <cellStyle name="Notas 2 3 3 5" xfId="6771"/>
    <cellStyle name="Notas 2 3 3 5 2" xfId="6772"/>
    <cellStyle name="Notas 2 3 3 5 2 2" xfId="6773"/>
    <cellStyle name="Notas 2 3 3 5 2 2 2" xfId="6774"/>
    <cellStyle name="Notas 2 3 3 5 2 3" xfId="6775"/>
    <cellStyle name="Notas 2 3 3 5 3" xfId="6776"/>
    <cellStyle name="Notas 2 3 3 5 3 2" xfId="6777"/>
    <cellStyle name="Notas 2 3 3 5 3 2 2" xfId="6778"/>
    <cellStyle name="Notas 2 3 3 5 3 3" xfId="6779"/>
    <cellStyle name="Notas 2 3 3 5 4" xfId="6780"/>
    <cellStyle name="Notas 2 3 3 5 4 2" xfId="6781"/>
    <cellStyle name="Notas 2 3 3 5 5" xfId="6782"/>
    <cellStyle name="Notas 2 3 3 6" xfId="6783"/>
    <cellStyle name="Notas 2 3 3 6 2" xfId="6784"/>
    <cellStyle name="Notas 2 3 3 7" xfId="6785"/>
    <cellStyle name="Notas 2 3 3 7 2" xfId="6786"/>
    <cellStyle name="Notas 2 3 3 8" xfId="6787"/>
    <cellStyle name="Notas 2 3 4" xfId="6788"/>
    <cellStyle name="Notas 2 3 4 2" xfId="6789"/>
    <cellStyle name="Notas 2 3 4 2 2" xfId="6790"/>
    <cellStyle name="Notas 2 3 4 2 2 2" xfId="6791"/>
    <cellStyle name="Notas 2 3 4 2 2 2 2" xfId="6792"/>
    <cellStyle name="Notas 2 3 4 2 2 3" xfId="6793"/>
    <cellStyle name="Notas 2 3 4 2 3" xfId="6794"/>
    <cellStyle name="Notas 2 3 4 2 3 2" xfId="6795"/>
    <cellStyle name="Notas 2 3 4 2 4" xfId="6796"/>
    <cellStyle name="Notas 2 3 4 3" xfId="6797"/>
    <cellStyle name="Notas 2 3 4 3 2" xfId="6798"/>
    <cellStyle name="Notas 2 3 4 3 2 2" xfId="6799"/>
    <cellStyle name="Notas 2 3 4 3 2 2 2" xfId="6800"/>
    <cellStyle name="Notas 2 3 4 3 2 3" xfId="6801"/>
    <cellStyle name="Notas 2 3 4 3 3" xfId="6802"/>
    <cellStyle name="Notas 2 3 4 3 3 2" xfId="6803"/>
    <cellStyle name="Notas 2 3 4 3 4" xfId="6804"/>
    <cellStyle name="Notas 2 3 4 4" xfId="6805"/>
    <cellStyle name="Notas 2 3 4 4 2" xfId="6806"/>
    <cellStyle name="Notas 2 3 4 4 2 2" xfId="6807"/>
    <cellStyle name="Notas 2 3 4 4 2 2 2" xfId="6808"/>
    <cellStyle name="Notas 2 3 4 4 2 3" xfId="6809"/>
    <cellStyle name="Notas 2 3 4 4 3" xfId="6810"/>
    <cellStyle name="Notas 2 3 4 4 3 2" xfId="6811"/>
    <cellStyle name="Notas 2 3 4 4 3 2 2" xfId="6812"/>
    <cellStyle name="Notas 2 3 4 4 3 3" xfId="6813"/>
    <cellStyle name="Notas 2 3 4 4 4" xfId="6814"/>
    <cellStyle name="Notas 2 3 4 4 4 2" xfId="6815"/>
    <cellStyle name="Notas 2 3 4 4 5" xfId="6816"/>
    <cellStyle name="Notas 2 3 4 5" xfId="6817"/>
    <cellStyle name="Notas 2 3 4 5 2" xfId="6818"/>
    <cellStyle name="Notas 2 3 4 6" xfId="6819"/>
    <cellStyle name="Notas 2 3 4 6 2" xfId="6820"/>
    <cellStyle name="Notas 2 3 4 7" xfId="6821"/>
    <cellStyle name="Notas 2 3 5" xfId="6822"/>
    <cellStyle name="Notas 2 3 5 2" xfId="6823"/>
    <cellStyle name="Notas 2 3 5 2 2" xfId="6824"/>
    <cellStyle name="Notas 2 3 5 2 2 2" xfId="6825"/>
    <cellStyle name="Notas 2 3 5 2 2 2 2" xfId="6826"/>
    <cellStyle name="Notas 2 3 5 2 2 2 2 2" xfId="6827"/>
    <cellStyle name="Notas 2 3 5 2 2 2 3" xfId="6828"/>
    <cellStyle name="Notas 2 3 5 2 2 3" xfId="6829"/>
    <cellStyle name="Notas 2 3 5 2 2 3 2" xfId="6830"/>
    <cellStyle name="Notas 2 3 5 2 2 4" xfId="6831"/>
    <cellStyle name="Notas 2 3 5 2 3" xfId="6832"/>
    <cellStyle name="Notas 2 3 5 2 3 2" xfId="6833"/>
    <cellStyle name="Notas 2 3 5 2 3 2 2" xfId="6834"/>
    <cellStyle name="Notas 2 3 5 2 3 2 2 2" xfId="6835"/>
    <cellStyle name="Notas 2 3 5 2 3 2 3" xfId="6836"/>
    <cellStyle name="Notas 2 3 5 2 3 3" xfId="6837"/>
    <cellStyle name="Notas 2 3 5 2 3 3 2" xfId="6838"/>
    <cellStyle name="Notas 2 3 5 2 3 4" xfId="6839"/>
    <cellStyle name="Notas 2 3 5 2 4" xfId="6840"/>
    <cellStyle name="Notas 2 3 5 2 4 2" xfId="6841"/>
    <cellStyle name="Notas 2 3 5 2 4 2 2" xfId="6842"/>
    <cellStyle name="Notas 2 3 5 2 4 2 2 2" xfId="6843"/>
    <cellStyle name="Notas 2 3 5 2 4 2 3" xfId="6844"/>
    <cellStyle name="Notas 2 3 5 2 4 3" xfId="6845"/>
    <cellStyle name="Notas 2 3 5 2 4 3 2" xfId="6846"/>
    <cellStyle name="Notas 2 3 5 2 4 3 2 2" xfId="6847"/>
    <cellStyle name="Notas 2 3 5 2 4 3 3" xfId="6848"/>
    <cellStyle name="Notas 2 3 5 2 4 4" xfId="6849"/>
    <cellStyle name="Notas 2 3 5 2 4 4 2" xfId="6850"/>
    <cellStyle name="Notas 2 3 5 2 4 5" xfId="6851"/>
    <cellStyle name="Notas 2 3 5 2 5" xfId="6852"/>
    <cellStyle name="Notas 2 3 5 2 5 2" xfId="6853"/>
    <cellStyle name="Notas 2 3 5 2 6" xfId="6854"/>
    <cellStyle name="Notas 2 3 5 2 6 2" xfId="6855"/>
    <cellStyle name="Notas 2 3 5 2 7" xfId="6856"/>
    <cellStyle name="Notas 2 3 5 3" xfId="6857"/>
    <cellStyle name="Notas 2 3 5 3 2" xfId="6858"/>
    <cellStyle name="Notas 2 3 5 3 2 2" xfId="6859"/>
    <cellStyle name="Notas 2 3 5 3 2 2 2" xfId="6860"/>
    <cellStyle name="Notas 2 3 5 3 2 3" xfId="6861"/>
    <cellStyle name="Notas 2 3 5 3 3" xfId="6862"/>
    <cellStyle name="Notas 2 3 5 3 3 2" xfId="6863"/>
    <cellStyle name="Notas 2 3 5 3 4" xfId="6864"/>
    <cellStyle name="Notas 2 3 5 4" xfId="6865"/>
    <cellStyle name="Notas 2 3 5 4 2" xfId="6866"/>
    <cellStyle name="Notas 2 3 5 4 2 2" xfId="6867"/>
    <cellStyle name="Notas 2 3 5 4 2 2 2" xfId="6868"/>
    <cellStyle name="Notas 2 3 5 4 2 3" xfId="6869"/>
    <cellStyle name="Notas 2 3 5 4 3" xfId="6870"/>
    <cellStyle name="Notas 2 3 5 4 3 2" xfId="6871"/>
    <cellStyle name="Notas 2 3 5 4 4" xfId="6872"/>
    <cellStyle name="Notas 2 3 5 5" xfId="6873"/>
    <cellStyle name="Notas 2 3 5 5 2" xfId="6874"/>
    <cellStyle name="Notas 2 3 5 5 2 2" xfId="6875"/>
    <cellStyle name="Notas 2 3 5 5 2 2 2" xfId="6876"/>
    <cellStyle name="Notas 2 3 5 5 2 3" xfId="6877"/>
    <cellStyle name="Notas 2 3 5 5 3" xfId="6878"/>
    <cellStyle name="Notas 2 3 5 5 3 2" xfId="6879"/>
    <cellStyle name="Notas 2 3 5 5 3 2 2" xfId="6880"/>
    <cellStyle name="Notas 2 3 5 5 3 3" xfId="6881"/>
    <cellStyle name="Notas 2 3 5 5 4" xfId="6882"/>
    <cellStyle name="Notas 2 3 5 5 4 2" xfId="6883"/>
    <cellStyle name="Notas 2 3 5 5 5" xfId="6884"/>
    <cellStyle name="Notas 2 3 5 6" xfId="6885"/>
    <cellStyle name="Notas 2 3 5 6 2" xfId="6886"/>
    <cellStyle name="Notas 2 3 5 7" xfId="6887"/>
    <cellStyle name="Notas 2 3 5 7 2" xfId="6888"/>
    <cellStyle name="Notas 2 3 5 8" xfId="6889"/>
    <cellStyle name="Notas 2 3 6" xfId="6890"/>
    <cellStyle name="Notas 2 3 6 2" xfId="6891"/>
    <cellStyle name="Notas 2 3 6 2 2" xfId="6892"/>
    <cellStyle name="Notas 2 3 6 2 2 2" xfId="6893"/>
    <cellStyle name="Notas 2 3 6 2 3" xfId="6894"/>
    <cellStyle name="Notas 2 3 6 3" xfId="6895"/>
    <cellStyle name="Notas 2 3 6 3 2" xfId="6896"/>
    <cellStyle name="Notas 2 3 6 4" xfId="6897"/>
    <cellStyle name="Notas 2 3 7" xfId="6898"/>
    <cellStyle name="Notas 2 3 7 2" xfId="6899"/>
    <cellStyle name="Notas 2 3 7 2 2" xfId="6900"/>
    <cellStyle name="Notas 2 3 7 2 2 2" xfId="6901"/>
    <cellStyle name="Notas 2 3 7 2 3" xfId="6902"/>
    <cellStyle name="Notas 2 3 7 3" xfId="6903"/>
    <cellStyle name="Notas 2 3 7 3 2" xfId="6904"/>
    <cellStyle name="Notas 2 3 7 4" xfId="6905"/>
    <cellStyle name="Notas 2 3 8" xfId="6906"/>
    <cellStyle name="Notas 2 3 8 2" xfId="6907"/>
    <cellStyle name="Notas 2 3 8 2 2" xfId="6908"/>
    <cellStyle name="Notas 2 3 8 2 2 2" xfId="6909"/>
    <cellStyle name="Notas 2 3 8 2 3" xfId="6910"/>
    <cellStyle name="Notas 2 3 8 3" xfId="6911"/>
    <cellStyle name="Notas 2 3 8 3 2" xfId="6912"/>
    <cellStyle name="Notas 2 3 8 3 2 2" xfId="6913"/>
    <cellStyle name="Notas 2 3 8 3 3" xfId="6914"/>
    <cellStyle name="Notas 2 3 8 4" xfId="6915"/>
    <cellStyle name="Notas 2 3 8 4 2" xfId="6916"/>
    <cellStyle name="Notas 2 3 8 5" xfId="6917"/>
    <cellStyle name="Notas 2 3 9" xfId="6918"/>
    <cellStyle name="Notas 2 3 9 2" xfId="6919"/>
    <cellStyle name="Notas 2 3_FundsFlow" xfId="6920"/>
    <cellStyle name="Notas 2 4" xfId="6921"/>
    <cellStyle name="Notas 2 4 10" xfId="6922"/>
    <cellStyle name="Notas 2 4 10 2" xfId="6923"/>
    <cellStyle name="Notas 2 4 11" xfId="6924"/>
    <cellStyle name="Notas 2 4 2" xfId="6925"/>
    <cellStyle name="Notas 2 4 2 2" xfId="6926"/>
    <cellStyle name="Notas 2 4 2 2 2" xfId="6927"/>
    <cellStyle name="Notas 2 4 2 2 2 2" xfId="6928"/>
    <cellStyle name="Notas 2 4 2 2 2 2 2" xfId="6929"/>
    <cellStyle name="Notas 2 4 2 2 2 2 2 2" xfId="6930"/>
    <cellStyle name="Notas 2 4 2 2 2 2 3" xfId="6931"/>
    <cellStyle name="Notas 2 4 2 2 2 3" xfId="6932"/>
    <cellStyle name="Notas 2 4 2 2 2 3 2" xfId="6933"/>
    <cellStyle name="Notas 2 4 2 2 2 4" xfId="6934"/>
    <cellStyle name="Notas 2 4 2 2 3" xfId="6935"/>
    <cellStyle name="Notas 2 4 2 2 3 2" xfId="6936"/>
    <cellStyle name="Notas 2 4 2 2 3 2 2" xfId="6937"/>
    <cellStyle name="Notas 2 4 2 2 3 2 2 2" xfId="6938"/>
    <cellStyle name="Notas 2 4 2 2 3 2 3" xfId="6939"/>
    <cellStyle name="Notas 2 4 2 2 3 3" xfId="6940"/>
    <cellStyle name="Notas 2 4 2 2 3 3 2" xfId="6941"/>
    <cellStyle name="Notas 2 4 2 2 3 4" xfId="6942"/>
    <cellStyle name="Notas 2 4 2 2 4" xfId="6943"/>
    <cellStyle name="Notas 2 4 2 2 4 2" xfId="6944"/>
    <cellStyle name="Notas 2 4 2 2 4 2 2" xfId="6945"/>
    <cellStyle name="Notas 2 4 2 2 4 2 2 2" xfId="6946"/>
    <cellStyle name="Notas 2 4 2 2 4 2 3" xfId="6947"/>
    <cellStyle name="Notas 2 4 2 2 4 3" xfId="6948"/>
    <cellStyle name="Notas 2 4 2 2 4 3 2" xfId="6949"/>
    <cellStyle name="Notas 2 4 2 2 4 3 2 2" xfId="6950"/>
    <cellStyle name="Notas 2 4 2 2 4 3 3" xfId="6951"/>
    <cellStyle name="Notas 2 4 2 2 4 4" xfId="6952"/>
    <cellStyle name="Notas 2 4 2 2 4 4 2" xfId="6953"/>
    <cellStyle name="Notas 2 4 2 2 4 5" xfId="6954"/>
    <cellStyle name="Notas 2 4 2 2 5" xfId="6955"/>
    <cellStyle name="Notas 2 4 2 2 5 2" xfId="6956"/>
    <cellStyle name="Notas 2 4 2 2 6" xfId="6957"/>
    <cellStyle name="Notas 2 4 2 2 6 2" xfId="6958"/>
    <cellStyle name="Notas 2 4 2 2 7" xfId="6959"/>
    <cellStyle name="Notas 2 4 2 3" xfId="6960"/>
    <cellStyle name="Notas 2 4 2 3 2" xfId="6961"/>
    <cellStyle name="Notas 2 4 2 3 2 2" xfId="6962"/>
    <cellStyle name="Notas 2 4 2 3 2 2 2" xfId="6963"/>
    <cellStyle name="Notas 2 4 2 3 2 3" xfId="6964"/>
    <cellStyle name="Notas 2 4 2 3 3" xfId="6965"/>
    <cellStyle name="Notas 2 4 2 3 3 2" xfId="6966"/>
    <cellStyle name="Notas 2 4 2 3 4" xfId="6967"/>
    <cellStyle name="Notas 2 4 2 4" xfId="6968"/>
    <cellStyle name="Notas 2 4 2 4 2" xfId="6969"/>
    <cellStyle name="Notas 2 4 2 4 2 2" xfId="6970"/>
    <cellStyle name="Notas 2 4 2 4 2 2 2" xfId="6971"/>
    <cellStyle name="Notas 2 4 2 4 2 3" xfId="6972"/>
    <cellStyle name="Notas 2 4 2 4 3" xfId="6973"/>
    <cellStyle name="Notas 2 4 2 4 3 2" xfId="6974"/>
    <cellStyle name="Notas 2 4 2 4 4" xfId="6975"/>
    <cellStyle name="Notas 2 4 2 5" xfId="6976"/>
    <cellStyle name="Notas 2 4 2 5 2" xfId="6977"/>
    <cellStyle name="Notas 2 4 2 5 2 2" xfId="6978"/>
    <cellStyle name="Notas 2 4 2 5 2 2 2" xfId="6979"/>
    <cellStyle name="Notas 2 4 2 5 2 3" xfId="6980"/>
    <cellStyle name="Notas 2 4 2 5 3" xfId="6981"/>
    <cellStyle name="Notas 2 4 2 5 3 2" xfId="6982"/>
    <cellStyle name="Notas 2 4 2 5 3 2 2" xfId="6983"/>
    <cellStyle name="Notas 2 4 2 5 3 3" xfId="6984"/>
    <cellStyle name="Notas 2 4 2 5 4" xfId="6985"/>
    <cellStyle name="Notas 2 4 2 5 4 2" xfId="6986"/>
    <cellStyle name="Notas 2 4 2 5 5" xfId="6987"/>
    <cellStyle name="Notas 2 4 2 6" xfId="6988"/>
    <cellStyle name="Notas 2 4 2 6 2" xfId="6989"/>
    <cellStyle name="Notas 2 4 2 7" xfId="6990"/>
    <cellStyle name="Notas 2 4 2 7 2" xfId="6991"/>
    <cellStyle name="Notas 2 4 2 8" xfId="6992"/>
    <cellStyle name="Notas 2 4 3" xfId="6993"/>
    <cellStyle name="Notas 2 4 3 2" xfId="6994"/>
    <cellStyle name="Notas 2 4 3 2 2" xfId="6995"/>
    <cellStyle name="Notas 2 4 3 2 2 2" xfId="6996"/>
    <cellStyle name="Notas 2 4 3 2 2 2 2" xfId="6997"/>
    <cellStyle name="Notas 2 4 3 2 2 2 2 2" xfId="6998"/>
    <cellStyle name="Notas 2 4 3 2 2 2 3" xfId="6999"/>
    <cellStyle name="Notas 2 4 3 2 2 3" xfId="7000"/>
    <cellStyle name="Notas 2 4 3 2 2 3 2" xfId="7001"/>
    <cellStyle name="Notas 2 4 3 2 2 4" xfId="7002"/>
    <cellStyle name="Notas 2 4 3 2 3" xfId="7003"/>
    <cellStyle name="Notas 2 4 3 2 3 2" xfId="7004"/>
    <cellStyle name="Notas 2 4 3 2 3 2 2" xfId="7005"/>
    <cellStyle name="Notas 2 4 3 2 3 2 2 2" xfId="7006"/>
    <cellStyle name="Notas 2 4 3 2 3 2 3" xfId="7007"/>
    <cellStyle name="Notas 2 4 3 2 3 3" xfId="7008"/>
    <cellStyle name="Notas 2 4 3 2 3 3 2" xfId="7009"/>
    <cellStyle name="Notas 2 4 3 2 3 4" xfId="7010"/>
    <cellStyle name="Notas 2 4 3 2 4" xfId="7011"/>
    <cellStyle name="Notas 2 4 3 2 4 2" xfId="7012"/>
    <cellStyle name="Notas 2 4 3 2 4 2 2" xfId="7013"/>
    <cellStyle name="Notas 2 4 3 2 4 2 2 2" xfId="7014"/>
    <cellStyle name="Notas 2 4 3 2 4 2 3" xfId="7015"/>
    <cellStyle name="Notas 2 4 3 2 4 3" xfId="7016"/>
    <cellStyle name="Notas 2 4 3 2 4 3 2" xfId="7017"/>
    <cellStyle name="Notas 2 4 3 2 4 3 2 2" xfId="7018"/>
    <cellStyle name="Notas 2 4 3 2 4 3 3" xfId="7019"/>
    <cellStyle name="Notas 2 4 3 2 4 4" xfId="7020"/>
    <cellStyle name="Notas 2 4 3 2 4 4 2" xfId="7021"/>
    <cellStyle name="Notas 2 4 3 2 4 5" xfId="7022"/>
    <cellStyle name="Notas 2 4 3 2 5" xfId="7023"/>
    <cellStyle name="Notas 2 4 3 2 5 2" xfId="7024"/>
    <cellStyle name="Notas 2 4 3 2 6" xfId="7025"/>
    <cellStyle name="Notas 2 4 3 2 6 2" xfId="7026"/>
    <cellStyle name="Notas 2 4 3 2 7" xfId="7027"/>
    <cellStyle name="Notas 2 4 3 3" xfId="7028"/>
    <cellStyle name="Notas 2 4 3 3 2" xfId="7029"/>
    <cellStyle name="Notas 2 4 3 3 2 2" xfId="7030"/>
    <cellStyle name="Notas 2 4 3 3 2 2 2" xfId="7031"/>
    <cellStyle name="Notas 2 4 3 3 2 3" xfId="7032"/>
    <cellStyle name="Notas 2 4 3 3 3" xfId="7033"/>
    <cellStyle name="Notas 2 4 3 3 3 2" xfId="7034"/>
    <cellStyle name="Notas 2 4 3 3 4" xfId="7035"/>
    <cellStyle name="Notas 2 4 3 4" xfId="7036"/>
    <cellStyle name="Notas 2 4 3 4 2" xfId="7037"/>
    <cellStyle name="Notas 2 4 3 4 2 2" xfId="7038"/>
    <cellStyle name="Notas 2 4 3 4 2 2 2" xfId="7039"/>
    <cellStyle name="Notas 2 4 3 4 2 3" xfId="7040"/>
    <cellStyle name="Notas 2 4 3 4 3" xfId="7041"/>
    <cellStyle name="Notas 2 4 3 4 3 2" xfId="7042"/>
    <cellStyle name="Notas 2 4 3 4 4" xfId="7043"/>
    <cellStyle name="Notas 2 4 3 5" xfId="7044"/>
    <cellStyle name="Notas 2 4 3 5 2" xfId="7045"/>
    <cellStyle name="Notas 2 4 3 5 2 2" xfId="7046"/>
    <cellStyle name="Notas 2 4 3 5 2 2 2" xfId="7047"/>
    <cellStyle name="Notas 2 4 3 5 2 3" xfId="7048"/>
    <cellStyle name="Notas 2 4 3 5 3" xfId="7049"/>
    <cellStyle name="Notas 2 4 3 5 3 2" xfId="7050"/>
    <cellStyle name="Notas 2 4 3 5 3 2 2" xfId="7051"/>
    <cellStyle name="Notas 2 4 3 5 3 3" xfId="7052"/>
    <cellStyle name="Notas 2 4 3 5 4" xfId="7053"/>
    <cellStyle name="Notas 2 4 3 5 4 2" xfId="7054"/>
    <cellStyle name="Notas 2 4 3 5 5" xfId="7055"/>
    <cellStyle name="Notas 2 4 3 6" xfId="7056"/>
    <cellStyle name="Notas 2 4 3 6 2" xfId="7057"/>
    <cellStyle name="Notas 2 4 3 7" xfId="7058"/>
    <cellStyle name="Notas 2 4 3 7 2" xfId="7059"/>
    <cellStyle name="Notas 2 4 3 8" xfId="7060"/>
    <cellStyle name="Notas 2 4 4" xfId="7061"/>
    <cellStyle name="Notas 2 4 4 2" xfId="7062"/>
    <cellStyle name="Notas 2 4 4 2 2" xfId="7063"/>
    <cellStyle name="Notas 2 4 4 2 2 2" xfId="7064"/>
    <cellStyle name="Notas 2 4 4 2 2 2 2" xfId="7065"/>
    <cellStyle name="Notas 2 4 4 2 2 3" xfId="7066"/>
    <cellStyle name="Notas 2 4 4 2 3" xfId="7067"/>
    <cellStyle name="Notas 2 4 4 2 3 2" xfId="7068"/>
    <cellStyle name="Notas 2 4 4 2 4" xfId="7069"/>
    <cellStyle name="Notas 2 4 4 3" xfId="7070"/>
    <cellStyle name="Notas 2 4 4 3 2" xfId="7071"/>
    <cellStyle name="Notas 2 4 4 3 2 2" xfId="7072"/>
    <cellStyle name="Notas 2 4 4 3 2 2 2" xfId="7073"/>
    <cellStyle name="Notas 2 4 4 3 2 3" xfId="7074"/>
    <cellStyle name="Notas 2 4 4 3 3" xfId="7075"/>
    <cellStyle name="Notas 2 4 4 3 3 2" xfId="7076"/>
    <cellStyle name="Notas 2 4 4 3 4" xfId="7077"/>
    <cellStyle name="Notas 2 4 4 4" xfId="7078"/>
    <cellStyle name="Notas 2 4 4 4 2" xfId="7079"/>
    <cellStyle name="Notas 2 4 4 4 2 2" xfId="7080"/>
    <cellStyle name="Notas 2 4 4 4 2 2 2" xfId="7081"/>
    <cellStyle name="Notas 2 4 4 4 2 3" xfId="7082"/>
    <cellStyle name="Notas 2 4 4 4 3" xfId="7083"/>
    <cellStyle name="Notas 2 4 4 4 3 2" xfId="7084"/>
    <cellStyle name="Notas 2 4 4 4 3 2 2" xfId="7085"/>
    <cellStyle name="Notas 2 4 4 4 3 3" xfId="7086"/>
    <cellStyle name="Notas 2 4 4 4 4" xfId="7087"/>
    <cellStyle name="Notas 2 4 4 4 4 2" xfId="7088"/>
    <cellStyle name="Notas 2 4 4 4 5" xfId="7089"/>
    <cellStyle name="Notas 2 4 4 5" xfId="7090"/>
    <cellStyle name="Notas 2 4 4 5 2" xfId="7091"/>
    <cellStyle name="Notas 2 4 4 6" xfId="7092"/>
    <cellStyle name="Notas 2 4 4 6 2" xfId="7093"/>
    <cellStyle name="Notas 2 4 4 7" xfId="7094"/>
    <cellStyle name="Notas 2 4 5" xfId="7095"/>
    <cellStyle name="Notas 2 4 5 2" xfId="7096"/>
    <cellStyle name="Notas 2 4 5 2 2" xfId="7097"/>
    <cellStyle name="Notas 2 4 5 2 2 2" xfId="7098"/>
    <cellStyle name="Notas 2 4 5 2 2 2 2" xfId="7099"/>
    <cellStyle name="Notas 2 4 5 2 2 2 2 2" xfId="7100"/>
    <cellStyle name="Notas 2 4 5 2 2 2 3" xfId="7101"/>
    <cellStyle name="Notas 2 4 5 2 2 3" xfId="7102"/>
    <cellStyle name="Notas 2 4 5 2 2 3 2" xfId="7103"/>
    <cellStyle name="Notas 2 4 5 2 2 4" xfId="7104"/>
    <cellStyle name="Notas 2 4 5 2 3" xfId="7105"/>
    <cellStyle name="Notas 2 4 5 2 3 2" xfId="7106"/>
    <cellStyle name="Notas 2 4 5 2 3 2 2" xfId="7107"/>
    <cellStyle name="Notas 2 4 5 2 3 2 2 2" xfId="7108"/>
    <cellStyle name="Notas 2 4 5 2 3 2 3" xfId="7109"/>
    <cellStyle name="Notas 2 4 5 2 3 3" xfId="7110"/>
    <cellStyle name="Notas 2 4 5 2 3 3 2" xfId="7111"/>
    <cellStyle name="Notas 2 4 5 2 3 4" xfId="7112"/>
    <cellStyle name="Notas 2 4 5 2 4" xfId="7113"/>
    <cellStyle name="Notas 2 4 5 2 4 2" xfId="7114"/>
    <cellStyle name="Notas 2 4 5 2 4 2 2" xfId="7115"/>
    <cellStyle name="Notas 2 4 5 2 4 2 2 2" xfId="7116"/>
    <cellStyle name="Notas 2 4 5 2 4 2 3" xfId="7117"/>
    <cellStyle name="Notas 2 4 5 2 4 3" xfId="7118"/>
    <cellStyle name="Notas 2 4 5 2 4 3 2" xfId="7119"/>
    <cellStyle name="Notas 2 4 5 2 4 3 2 2" xfId="7120"/>
    <cellStyle name="Notas 2 4 5 2 4 3 3" xfId="7121"/>
    <cellStyle name="Notas 2 4 5 2 4 4" xfId="7122"/>
    <cellStyle name="Notas 2 4 5 2 4 4 2" xfId="7123"/>
    <cellStyle name="Notas 2 4 5 2 4 5" xfId="7124"/>
    <cellStyle name="Notas 2 4 5 2 5" xfId="7125"/>
    <cellStyle name="Notas 2 4 5 2 5 2" xfId="7126"/>
    <cellStyle name="Notas 2 4 5 2 6" xfId="7127"/>
    <cellStyle name="Notas 2 4 5 2 6 2" xfId="7128"/>
    <cellStyle name="Notas 2 4 5 2 7" xfId="7129"/>
    <cellStyle name="Notas 2 4 5 3" xfId="7130"/>
    <cellStyle name="Notas 2 4 5 3 2" xfId="7131"/>
    <cellStyle name="Notas 2 4 5 3 2 2" xfId="7132"/>
    <cellStyle name="Notas 2 4 5 3 2 2 2" xfId="7133"/>
    <cellStyle name="Notas 2 4 5 3 2 3" xfId="7134"/>
    <cellStyle name="Notas 2 4 5 3 3" xfId="7135"/>
    <cellStyle name="Notas 2 4 5 3 3 2" xfId="7136"/>
    <cellStyle name="Notas 2 4 5 3 4" xfId="7137"/>
    <cellStyle name="Notas 2 4 5 4" xfId="7138"/>
    <cellStyle name="Notas 2 4 5 4 2" xfId="7139"/>
    <cellStyle name="Notas 2 4 5 4 2 2" xfId="7140"/>
    <cellStyle name="Notas 2 4 5 4 2 2 2" xfId="7141"/>
    <cellStyle name="Notas 2 4 5 4 2 3" xfId="7142"/>
    <cellStyle name="Notas 2 4 5 4 3" xfId="7143"/>
    <cellStyle name="Notas 2 4 5 4 3 2" xfId="7144"/>
    <cellStyle name="Notas 2 4 5 4 4" xfId="7145"/>
    <cellStyle name="Notas 2 4 5 5" xfId="7146"/>
    <cellStyle name="Notas 2 4 5 5 2" xfId="7147"/>
    <cellStyle name="Notas 2 4 5 5 2 2" xfId="7148"/>
    <cellStyle name="Notas 2 4 5 5 2 2 2" xfId="7149"/>
    <cellStyle name="Notas 2 4 5 5 2 3" xfId="7150"/>
    <cellStyle name="Notas 2 4 5 5 3" xfId="7151"/>
    <cellStyle name="Notas 2 4 5 5 3 2" xfId="7152"/>
    <cellStyle name="Notas 2 4 5 5 3 2 2" xfId="7153"/>
    <cellStyle name="Notas 2 4 5 5 3 3" xfId="7154"/>
    <cellStyle name="Notas 2 4 5 5 4" xfId="7155"/>
    <cellStyle name="Notas 2 4 5 5 4 2" xfId="7156"/>
    <cellStyle name="Notas 2 4 5 5 5" xfId="7157"/>
    <cellStyle name="Notas 2 4 5 6" xfId="7158"/>
    <cellStyle name="Notas 2 4 5 6 2" xfId="7159"/>
    <cellStyle name="Notas 2 4 5 7" xfId="7160"/>
    <cellStyle name="Notas 2 4 5 7 2" xfId="7161"/>
    <cellStyle name="Notas 2 4 5 8" xfId="7162"/>
    <cellStyle name="Notas 2 4 6" xfId="7163"/>
    <cellStyle name="Notas 2 4 6 2" xfId="7164"/>
    <cellStyle name="Notas 2 4 6 2 2" xfId="7165"/>
    <cellStyle name="Notas 2 4 6 2 2 2" xfId="7166"/>
    <cellStyle name="Notas 2 4 6 2 3" xfId="7167"/>
    <cellStyle name="Notas 2 4 6 3" xfId="7168"/>
    <cellStyle name="Notas 2 4 6 3 2" xfId="7169"/>
    <cellStyle name="Notas 2 4 6 4" xfId="7170"/>
    <cellStyle name="Notas 2 4 7" xfId="7171"/>
    <cellStyle name="Notas 2 4 7 2" xfId="7172"/>
    <cellStyle name="Notas 2 4 7 2 2" xfId="7173"/>
    <cellStyle name="Notas 2 4 7 2 2 2" xfId="7174"/>
    <cellStyle name="Notas 2 4 7 2 3" xfId="7175"/>
    <cellStyle name="Notas 2 4 7 3" xfId="7176"/>
    <cellStyle name="Notas 2 4 7 3 2" xfId="7177"/>
    <cellStyle name="Notas 2 4 7 4" xfId="7178"/>
    <cellStyle name="Notas 2 4 8" xfId="7179"/>
    <cellStyle name="Notas 2 4 8 2" xfId="7180"/>
    <cellStyle name="Notas 2 4 8 2 2" xfId="7181"/>
    <cellStyle name="Notas 2 4 8 2 2 2" xfId="7182"/>
    <cellStyle name="Notas 2 4 8 2 3" xfId="7183"/>
    <cellStyle name="Notas 2 4 8 3" xfId="7184"/>
    <cellStyle name="Notas 2 4 8 3 2" xfId="7185"/>
    <cellStyle name="Notas 2 4 8 3 2 2" xfId="7186"/>
    <cellStyle name="Notas 2 4 8 3 3" xfId="7187"/>
    <cellStyle name="Notas 2 4 8 4" xfId="7188"/>
    <cellStyle name="Notas 2 4 8 4 2" xfId="7189"/>
    <cellStyle name="Notas 2 4 8 5" xfId="7190"/>
    <cellStyle name="Notas 2 4 9" xfId="7191"/>
    <cellStyle name="Notas 2 4 9 2" xfId="7192"/>
    <cellStyle name="Notas 2 4_FundsFlow" xfId="7193"/>
    <cellStyle name="Notas 2 5" xfId="7194"/>
    <cellStyle name="Notas 2 5 2" xfId="7195"/>
    <cellStyle name="Notas 2 5 2 2" xfId="7196"/>
    <cellStyle name="Notas 2 5 2 2 2" xfId="7197"/>
    <cellStyle name="Notas 2 5 2 2 2 2" xfId="7198"/>
    <cellStyle name="Notas 2 5 2 2 2 2 2" xfId="7199"/>
    <cellStyle name="Notas 2 5 2 2 2 3" xfId="7200"/>
    <cellStyle name="Notas 2 5 2 2 3" xfId="7201"/>
    <cellStyle name="Notas 2 5 2 2 3 2" xfId="7202"/>
    <cellStyle name="Notas 2 5 2 2 4" xfId="7203"/>
    <cellStyle name="Notas 2 5 2 3" xfId="7204"/>
    <cellStyle name="Notas 2 5 2 3 2" xfId="7205"/>
    <cellStyle name="Notas 2 5 2 3 2 2" xfId="7206"/>
    <cellStyle name="Notas 2 5 2 3 2 2 2" xfId="7207"/>
    <cellStyle name="Notas 2 5 2 3 2 3" xfId="7208"/>
    <cellStyle name="Notas 2 5 2 3 3" xfId="7209"/>
    <cellStyle name="Notas 2 5 2 3 3 2" xfId="7210"/>
    <cellStyle name="Notas 2 5 2 3 4" xfId="7211"/>
    <cellStyle name="Notas 2 5 2 4" xfId="7212"/>
    <cellStyle name="Notas 2 5 2 4 2" xfId="7213"/>
    <cellStyle name="Notas 2 5 2 4 2 2" xfId="7214"/>
    <cellStyle name="Notas 2 5 2 4 2 2 2" xfId="7215"/>
    <cellStyle name="Notas 2 5 2 4 2 3" xfId="7216"/>
    <cellStyle name="Notas 2 5 2 4 3" xfId="7217"/>
    <cellStyle name="Notas 2 5 2 4 3 2" xfId="7218"/>
    <cellStyle name="Notas 2 5 2 4 3 2 2" xfId="7219"/>
    <cellStyle name="Notas 2 5 2 4 3 3" xfId="7220"/>
    <cellStyle name="Notas 2 5 2 4 4" xfId="7221"/>
    <cellStyle name="Notas 2 5 2 4 4 2" xfId="7222"/>
    <cellStyle name="Notas 2 5 2 4 5" xfId="7223"/>
    <cellStyle name="Notas 2 5 2 5" xfId="7224"/>
    <cellStyle name="Notas 2 5 2 5 2" xfId="7225"/>
    <cellStyle name="Notas 2 5 2 6" xfId="7226"/>
    <cellStyle name="Notas 2 5 2 6 2" xfId="7227"/>
    <cellStyle name="Notas 2 5 2 7" xfId="7228"/>
    <cellStyle name="Notas 2 5 3" xfId="7229"/>
    <cellStyle name="Notas 2 5 3 2" xfId="7230"/>
    <cellStyle name="Notas 2 5 3 2 2" xfId="7231"/>
    <cellStyle name="Notas 2 5 3 2 2 2" xfId="7232"/>
    <cellStyle name="Notas 2 5 3 2 3" xfId="7233"/>
    <cellStyle name="Notas 2 5 3 3" xfId="7234"/>
    <cellStyle name="Notas 2 5 3 3 2" xfId="7235"/>
    <cellStyle name="Notas 2 5 3 4" xfId="7236"/>
    <cellStyle name="Notas 2 5 4" xfId="7237"/>
    <cellStyle name="Notas 2 5 4 2" xfId="7238"/>
    <cellStyle name="Notas 2 5 4 2 2" xfId="7239"/>
    <cellStyle name="Notas 2 5 4 2 2 2" xfId="7240"/>
    <cellStyle name="Notas 2 5 4 2 3" xfId="7241"/>
    <cellStyle name="Notas 2 5 4 3" xfId="7242"/>
    <cellStyle name="Notas 2 5 4 3 2" xfId="7243"/>
    <cellStyle name="Notas 2 5 4 4" xfId="7244"/>
    <cellStyle name="Notas 2 5 5" xfId="7245"/>
    <cellStyle name="Notas 2 5 5 2" xfId="7246"/>
    <cellStyle name="Notas 2 5 5 2 2" xfId="7247"/>
    <cellStyle name="Notas 2 5 5 2 2 2" xfId="7248"/>
    <cellStyle name="Notas 2 5 5 2 3" xfId="7249"/>
    <cellStyle name="Notas 2 5 5 3" xfId="7250"/>
    <cellStyle name="Notas 2 5 5 3 2" xfId="7251"/>
    <cellStyle name="Notas 2 5 5 3 2 2" xfId="7252"/>
    <cellStyle name="Notas 2 5 5 3 3" xfId="7253"/>
    <cellStyle name="Notas 2 5 5 4" xfId="7254"/>
    <cellStyle name="Notas 2 5 5 4 2" xfId="7255"/>
    <cellStyle name="Notas 2 5 5 5" xfId="7256"/>
    <cellStyle name="Notas 2 5 6" xfId="7257"/>
    <cellStyle name="Notas 2 5 6 2" xfId="7258"/>
    <cellStyle name="Notas 2 5 7" xfId="7259"/>
    <cellStyle name="Notas 2 5 7 2" xfId="7260"/>
    <cellStyle name="Notas 2 5 8" xfId="7261"/>
    <cellStyle name="Notas 2 6" xfId="7262"/>
    <cellStyle name="Notas 2 6 2" xfId="7263"/>
    <cellStyle name="Notas 2 6 2 2" xfId="7264"/>
    <cellStyle name="Notas 2 6 2 2 2" xfId="7265"/>
    <cellStyle name="Notas 2 6 2 2 2 2" xfId="7266"/>
    <cellStyle name="Notas 2 6 2 2 2 2 2" xfId="7267"/>
    <cellStyle name="Notas 2 6 2 2 2 3" xfId="7268"/>
    <cellStyle name="Notas 2 6 2 2 3" xfId="7269"/>
    <cellStyle name="Notas 2 6 2 2 3 2" xfId="7270"/>
    <cellStyle name="Notas 2 6 2 2 4" xfId="7271"/>
    <cellStyle name="Notas 2 6 2 3" xfId="7272"/>
    <cellStyle name="Notas 2 6 2 3 2" xfId="7273"/>
    <cellStyle name="Notas 2 6 2 3 2 2" xfId="7274"/>
    <cellStyle name="Notas 2 6 2 3 2 2 2" xfId="7275"/>
    <cellStyle name="Notas 2 6 2 3 2 3" xfId="7276"/>
    <cellStyle name="Notas 2 6 2 3 3" xfId="7277"/>
    <cellStyle name="Notas 2 6 2 3 3 2" xfId="7278"/>
    <cellStyle name="Notas 2 6 2 3 4" xfId="7279"/>
    <cellStyle name="Notas 2 6 2 4" xfId="7280"/>
    <cellStyle name="Notas 2 6 2 4 2" xfId="7281"/>
    <cellStyle name="Notas 2 6 2 4 2 2" xfId="7282"/>
    <cellStyle name="Notas 2 6 2 4 2 2 2" xfId="7283"/>
    <cellStyle name="Notas 2 6 2 4 2 3" xfId="7284"/>
    <cellStyle name="Notas 2 6 2 4 3" xfId="7285"/>
    <cellStyle name="Notas 2 6 2 4 3 2" xfId="7286"/>
    <cellStyle name="Notas 2 6 2 4 3 2 2" xfId="7287"/>
    <cellStyle name="Notas 2 6 2 4 3 3" xfId="7288"/>
    <cellStyle name="Notas 2 6 2 4 4" xfId="7289"/>
    <cellStyle name="Notas 2 6 2 4 4 2" xfId="7290"/>
    <cellStyle name="Notas 2 6 2 4 5" xfId="7291"/>
    <cellStyle name="Notas 2 6 2 5" xfId="7292"/>
    <cellStyle name="Notas 2 6 2 5 2" xfId="7293"/>
    <cellStyle name="Notas 2 6 2 6" xfId="7294"/>
    <cellStyle name="Notas 2 6 2 6 2" xfId="7295"/>
    <cellStyle name="Notas 2 6 2 7" xfId="7296"/>
    <cellStyle name="Notas 2 6 3" xfId="7297"/>
    <cellStyle name="Notas 2 6 3 2" xfId="7298"/>
    <cellStyle name="Notas 2 6 3 2 2" xfId="7299"/>
    <cellStyle name="Notas 2 6 3 2 2 2" xfId="7300"/>
    <cellStyle name="Notas 2 6 3 2 3" xfId="7301"/>
    <cellStyle name="Notas 2 6 3 3" xfId="7302"/>
    <cellStyle name="Notas 2 6 3 3 2" xfId="7303"/>
    <cellStyle name="Notas 2 6 3 4" xfId="7304"/>
    <cellStyle name="Notas 2 6 4" xfId="7305"/>
    <cellStyle name="Notas 2 6 4 2" xfId="7306"/>
    <cellStyle name="Notas 2 6 4 2 2" xfId="7307"/>
    <cellStyle name="Notas 2 6 4 2 2 2" xfId="7308"/>
    <cellStyle name="Notas 2 6 4 2 3" xfId="7309"/>
    <cellStyle name="Notas 2 6 4 3" xfId="7310"/>
    <cellStyle name="Notas 2 6 4 3 2" xfId="7311"/>
    <cellStyle name="Notas 2 6 4 4" xfId="7312"/>
    <cellStyle name="Notas 2 6 5" xfId="7313"/>
    <cellStyle name="Notas 2 6 5 2" xfId="7314"/>
    <cellStyle name="Notas 2 6 5 2 2" xfId="7315"/>
    <cellStyle name="Notas 2 6 5 2 2 2" xfId="7316"/>
    <cellStyle name="Notas 2 6 5 2 3" xfId="7317"/>
    <cellStyle name="Notas 2 6 5 3" xfId="7318"/>
    <cellStyle name="Notas 2 6 5 3 2" xfId="7319"/>
    <cellStyle name="Notas 2 6 5 3 2 2" xfId="7320"/>
    <cellStyle name="Notas 2 6 5 3 3" xfId="7321"/>
    <cellStyle name="Notas 2 6 5 4" xfId="7322"/>
    <cellStyle name="Notas 2 6 5 4 2" xfId="7323"/>
    <cellStyle name="Notas 2 6 5 5" xfId="7324"/>
    <cellStyle name="Notas 2 6 6" xfId="7325"/>
    <cellStyle name="Notas 2 6 6 2" xfId="7326"/>
    <cellStyle name="Notas 2 6 7" xfId="7327"/>
    <cellStyle name="Notas 2 6 7 2" xfId="7328"/>
    <cellStyle name="Notas 2 6 8" xfId="7329"/>
    <cellStyle name="Notas 2 7" xfId="7330"/>
    <cellStyle name="Notas 2 7 2" xfId="7331"/>
    <cellStyle name="Notas 2 7 2 2" xfId="7332"/>
    <cellStyle name="Notas 2 7 2 2 2" xfId="7333"/>
    <cellStyle name="Notas 2 7 2 2 2 2" xfId="7334"/>
    <cellStyle name="Notas 2 7 2 2 3" xfId="7335"/>
    <cellStyle name="Notas 2 7 2 3" xfId="7336"/>
    <cellStyle name="Notas 2 7 2 3 2" xfId="7337"/>
    <cellStyle name="Notas 2 7 2 4" xfId="7338"/>
    <cellStyle name="Notas 2 7 3" xfId="7339"/>
    <cellStyle name="Notas 2 7 3 2" xfId="7340"/>
    <cellStyle name="Notas 2 7 3 2 2" xfId="7341"/>
    <cellStyle name="Notas 2 7 3 2 2 2" xfId="7342"/>
    <cellStyle name="Notas 2 7 3 2 3" xfId="7343"/>
    <cellStyle name="Notas 2 7 3 3" xfId="7344"/>
    <cellStyle name="Notas 2 7 3 3 2" xfId="7345"/>
    <cellStyle name="Notas 2 7 3 4" xfId="7346"/>
    <cellStyle name="Notas 2 7 4" xfId="7347"/>
    <cellStyle name="Notas 2 7 4 2" xfId="7348"/>
    <cellStyle name="Notas 2 7 4 2 2" xfId="7349"/>
    <cellStyle name="Notas 2 7 4 2 2 2" xfId="7350"/>
    <cellStyle name="Notas 2 7 4 2 3" xfId="7351"/>
    <cellStyle name="Notas 2 7 4 3" xfId="7352"/>
    <cellStyle name="Notas 2 7 4 3 2" xfId="7353"/>
    <cellStyle name="Notas 2 7 4 3 2 2" xfId="7354"/>
    <cellStyle name="Notas 2 7 4 3 3" xfId="7355"/>
    <cellStyle name="Notas 2 7 4 4" xfId="7356"/>
    <cellStyle name="Notas 2 7 4 4 2" xfId="7357"/>
    <cellStyle name="Notas 2 7 4 5" xfId="7358"/>
    <cellStyle name="Notas 2 7 5" xfId="7359"/>
    <cellStyle name="Notas 2 7 5 2" xfId="7360"/>
    <cellStyle name="Notas 2 7 6" xfId="7361"/>
    <cellStyle name="Notas 2 7 6 2" xfId="7362"/>
    <cellStyle name="Notas 2 7 7" xfId="7363"/>
    <cellStyle name="Notas 2 8" xfId="7364"/>
    <cellStyle name="Notas 2 8 2" xfId="7365"/>
    <cellStyle name="Notas 2 8 2 2" xfId="7366"/>
    <cellStyle name="Notas 2 8 2 2 2" xfId="7367"/>
    <cellStyle name="Notas 2 8 2 2 2 2" xfId="7368"/>
    <cellStyle name="Notas 2 8 2 2 2 2 2" xfId="7369"/>
    <cellStyle name="Notas 2 8 2 2 2 3" xfId="7370"/>
    <cellStyle name="Notas 2 8 2 2 3" xfId="7371"/>
    <cellStyle name="Notas 2 8 2 2 3 2" xfId="7372"/>
    <cellStyle name="Notas 2 8 2 2 4" xfId="7373"/>
    <cellStyle name="Notas 2 8 2 3" xfId="7374"/>
    <cellStyle name="Notas 2 8 2 3 2" xfId="7375"/>
    <cellStyle name="Notas 2 8 2 3 2 2" xfId="7376"/>
    <cellStyle name="Notas 2 8 2 3 2 2 2" xfId="7377"/>
    <cellStyle name="Notas 2 8 2 3 2 3" xfId="7378"/>
    <cellStyle name="Notas 2 8 2 3 3" xfId="7379"/>
    <cellStyle name="Notas 2 8 2 3 3 2" xfId="7380"/>
    <cellStyle name="Notas 2 8 2 3 4" xfId="7381"/>
    <cellStyle name="Notas 2 8 2 4" xfId="7382"/>
    <cellStyle name="Notas 2 8 2 4 2" xfId="7383"/>
    <cellStyle name="Notas 2 8 2 4 2 2" xfId="7384"/>
    <cellStyle name="Notas 2 8 2 4 2 2 2" xfId="7385"/>
    <cellStyle name="Notas 2 8 2 4 2 3" xfId="7386"/>
    <cellStyle name="Notas 2 8 2 4 3" xfId="7387"/>
    <cellStyle name="Notas 2 8 2 4 3 2" xfId="7388"/>
    <cellStyle name="Notas 2 8 2 4 3 2 2" xfId="7389"/>
    <cellStyle name="Notas 2 8 2 4 3 3" xfId="7390"/>
    <cellStyle name="Notas 2 8 2 4 4" xfId="7391"/>
    <cellStyle name="Notas 2 8 2 4 4 2" xfId="7392"/>
    <cellStyle name="Notas 2 8 2 4 5" xfId="7393"/>
    <cellStyle name="Notas 2 8 2 5" xfId="7394"/>
    <cellStyle name="Notas 2 8 2 5 2" xfId="7395"/>
    <cellStyle name="Notas 2 8 2 6" xfId="7396"/>
    <cellStyle name="Notas 2 8 2 6 2" xfId="7397"/>
    <cellStyle name="Notas 2 8 2 7" xfId="7398"/>
    <cellStyle name="Notas 2 8 3" xfId="7399"/>
    <cellStyle name="Notas 2 8 3 2" xfId="7400"/>
    <cellStyle name="Notas 2 8 3 2 2" xfId="7401"/>
    <cellStyle name="Notas 2 8 3 2 2 2" xfId="7402"/>
    <cellStyle name="Notas 2 8 3 2 3" xfId="7403"/>
    <cellStyle name="Notas 2 8 3 3" xfId="7404"/>
    <cellStyle name="Notas 2 8 3 3 2" xfId="7405"/>
    <cellStyle name="Notas 2 8 3 4" xfId="7406"/>
    <cellStyle name="Notas 2 8 4" xfId="7407"/>
    <cellStyle name="Notas 2 8 4 2" xfId="7408"/>
    <cellStyle name="Notas 2 8 4 2 2" xfId="7409"/>
    <cellStyle name="Notas 2 8 4 2 2 2" xfId="7410"/>
    <cellStyle name="Notas 2 8 4 2 3" xfId="7411"/>
    <cellStyle name="Notas 2 8 4 3" xfId="7412"/>
    <cellStyle name="Notas 2 8 4 3 2" xfId="7413"/>
    <cellStyle name="Notas 2 8 4 4" xfId="7414"/>
    <cellStyle name="Notas 2 8 5" xfId="7415"/>
    <cellStyle name="Notas 2 8 5 2" xfId="7416"/>
    <cellStyle name="Notas 2 8 5 2 2" xfId="7417"/>
    <cellStyle name="Notas 2 8 5 2 2 2" xfId="7418"/>
    <cellStyle name="Notas 2 8 5 2 3" xfId="7419"/>
    <cellStyle name="Notas 2 8 5 3" xfId="7420"/>
    <cellStyle name="Notas 2 8 5 3 2" xfId="7421"/>
    <cellStyle name="Notas 2 8 5 3 2 2" xfId="7422"/>
    <cellStyle name="Notas 2 8 5 3 3" xfId="7423"/>
    <cellStyle name="Notas 2 8 5 4" xfId="7424"/>
    <cellStyle name="Notas 2 8 5 4 2" xfId="7425"/>
    <cellStyle name="Notas 2 8 5 5" xfId="7426"/>
    <cellStyle name="Notas 2 8 6" xfId="7427"/>
    <cellStyle name="Notas 2 8 6 2" xfId="7428"/>
    <cellStyle name="Notas 2 8 7" xfId="7429"/>
    <cellStyle name="Notas 2 8 7 2" xfId="7430"/>
    <cellStyle name="Notas 2 8 8" xfId="7431"/>
    <cellStyle name="Notas 2 9" xfId="7432"/>
    <cellStyle name="Notas 2 9 2" xfId="7433"/>
    <cellStyle name="Notas 2 9 2 2" xfId="7434"/>
    <cellStyle name="Notas 2 9 2 2 2" xfId="7435"/>
    <cellStyle name="Notas 2 9 2 3" xfId="7436"/>
    <cellStyle name="Notas 2 9 3" xfId="7437"/>
    <cellStyle name="Notas 2 9 3 2" xfId="7438"/>
    <cellStyle name="Notas 2 9 4" xfId="7439"/>
    <cellStyle name="Notas 2_FundsFlow" xfId="7440"/>
    <cellStyle name="Notas 3" xfId="7441"/>
    <cellStyle name="Notas 3 2" xfId="7442"/>
    <cellStyle name="Notas 3 2 2" xfId="7443"/>
    <cellStyle name="Notas 3 2 2 2" xfId="7444"/>
    <cellStyle name="Notas 3 2 2 2 2" xfId="7445"/>
    <cellStyle name="Notas 3 2 2 2 2 2" xfId="7446"/>
    <cellStyle name="Notas 3 2 2 2 3" xfId="7447"/>
    <cellStyle name="Notas 3 2 2 3" xfId="7448"/>
    <cellStyle name="Notas 3 2 2 3 2" xfId="7449"/>
    <cellStyle name="Notas 3 2 2 4" xfId="7450"/>
    <cellStyle name="Notas 3 2 3" xfId="7451"/>
    <cellStyle name="Notas 3 2 3 2" xfId="7452"/>
    <cellStyle name="Notas 3 2 3 2 2" xfId="7453"/>
    <cellStyle name="Notas 3 2 3 3" xfId="7454"/>
    <cellStyle name="Notas 3 2 4" xfId="7455"/>
    <cellStyle name="Notas 3 2 4 2" xfId="7456"/>
    <cellStyle name="Notas 3 2 4 2 2" xfId="7457"/>
    <cellStyle name="Notas 3 2 4 3" xfId="7458"/>
    <cellStyle name="Notas 3 2 5" xfId="7459"/>
    <cellStyle name="Notas 3 2 5 2" xfId="7460"/>
    <cellStyle name="Notas 3 2 6" xfId="7461"/>
    <cellStyle name="Notas 3 3" xfId="7462"/>
    <cellStyle name="Notas 3 3 2" xfId="7463"/>
    <cellStyle name="Notas 3 3 2 2" xfId="7464"/>
    <cellStyle name="Notas 3 3 2 2 2" xfId="7465"/>
    <cellStyle name="Notas 3 3 2 3" xfId="7466"/>
    <cellStyle name="Notas 3 3 3" xfId="7467"/>
    <cellStyle name="Notas 3 3 3 2" xfId="7468"/>
    <cellStyle name="Notas 3 3 4" xfId="7469"/>
    <cellStyle name="Notas 3 4" xfId="7470"/>
    <cellStyle name="Notas 3 4 2" xfId="7471"/>
    <cellStyle name="Notas 3 4 2 2" xfId="7472"/>
    <cellStyle name="Notas 3 4 3" xfId="7473"/>
    <cellStyle name="Notas 3 5" xfId="7474"/>
    <cellStyle name="Notas 3 5 2" xfId="7475"/>
    <cellStyle name="Notas 3 5 2 2" xfId="7476"/>
    <cellStyle name="Notas 3 5 3" xfId="7477"/>
    <cellStyle name="Notas 3 6" xfId="7478"/>
    <cellStyle name="Notas 3 6 2" xfId="7479"/>
    <cellStyle name="Notas 3 7" xfId="7480"/>
    <cellStyle name="Note 10" xfId="7481"/>
    <cellStyle name="Note 10 2" xfId="7482"/>
    <cellStyle name="Note 11" xfId="7483"/>
    <cellStyle name="Note 11 2" xfId="7484"/>
    <cellStyle name="Note 12" xfId="7485"/>
    <cellStyle name="Note 12 2" xfId="7486"/>
    <cellStyle name="Note 2" xfId="7487"/>
    <cellStyle name="Note 2 10" xfId="7488"/>
    <cellStyle name="Note 2 11" xfId="7489"/>
    <cellStyle name="Note 2 11 2" xfId="7490"/>
    <cellStyle name="Note 2 12" xfId="7491"/>
    <cellStyle name="Note 2 12 2" xfId="7492"/>
    <cellStyle name="Note 2 13" xfId="7493"/>
    <cellStyle name="Note 2 2" xfId="7494"/>
    <cellStyle name="Note 2 2 10" xfId="7495"/>
    <cellStyle name="Note 2 2 10 2" xfId="7496"/>
    <cellStyle name="Note 2 2 11" xfId="7497"/>
    <cellStyle name="Note 2 2 2" xfId="7498"/>
    <cellStyle name="Note 2 2 2 2" xfId="7499"/>
    <cellStyle name="Note 2 2 2 2 2" xfId="7500"/>
    <cellStyle name="Note 2 2 2 2 2 2" xfId="7501"/>
    <cellStyle name="Note 2 2 2 2 2 2 2" xfId="7502"/>
    <cellStyle name="Note 2 2 2 2 2 2 2 2" xfId="7503"/>
    <cellStyle name="Note 2 2 2 2 2 2 3" xfId="7504"/>
    <cellStyle name="Note 2 2 2 2 2 3" xfId="7505"/>
    <cellStyle name="Note 2 2 2 2 2 3 2" xfId="7506"/>
    <cellStyle name="Note 2 2 2 2 2 4" xfId="7507"/>
    <cellStyle name="Note 2 2 2 2 3" xfId="7508"/>
    <cellStyle name="Note 2 2 2 2 3 2" xfId="7509"/>
    <cellStyle name="Note 2 2 2 2 3 2 2" xfId="7510"/>
    <cellStyle name="Note 2 2 2 2 3 2 2 2" xfId="7511"/>
    <cellStyle name="Note 2 2 2 2 3 2 3" xfId="7512"/>
    <cellStyle name="Note 2 2 2 2 3 3" xfId="7513"/>
    <cellStyle name="Note 2 2 2 2 3 3 2" xfId="7514"/>
    <cellStyle name="Note 2 2 2 2 3 4" xfId="7515"/>
    <cellStyle name="Note 2 2 2 2 4" xfId="7516"/>
    <cellStyle name="Note 2 2 2 2 4 2" xfId="7517"/>
    <cellStyle name="Note 2 2 2 2 4 2 2" xfId="7518"/>
    <cellStyle name="Note 2 2 2 2 4 2 2 2" xfId="7519"/>
    <cellStyle name="Note 2 2 2 2 4 2 3" xfId="7520"/>
    <cellStyle name="Note 2 2 2 2 4 3" xfId="7521"/>
    <cellStyle name="Note 2 2 2 2 4 3 2" xfId="7522"/>
    <cellStyle name="Note 2 2 2 2 4 3 2 2" xfId="7523"/>
    <cellStyle name="Note 2 2 2 2 4 3 3" xfId="7524"/>
    <cellStyle name="Note 2 2 2 2 4 4" xfId="7525"/>
    <cellStyle name="Note 2 2 2 2 4 4 2" xfId="7526"/>
    <cellStyle name="Note 2 2 2 2 4 5" xfId="7527"/>
    <cellStyle name="Note 2 2 2 2 5" xfId="7528"/>
    <cellStyle name="Note 2 2 2 2 5 2" xfId="7529"/>
    <cellStyle name="Note 2 2 2 2 6" xfId="7530"/>
    <cellStyle name="Note 2 2 2 2 6 2" xfId="7531"/>
    <cellStyle name="Note 2 2 2 2 7" xfId="7532"/>
    <cellStyle name="Note 2 2 2 3" xfId="7533"/>
    <cellStyle name="Note 2 2 2 3 2" xfId="7534"/>
    <cellStyle name="Note 2 2 2 3 2 2" xfId="7535"/>
    <cellStyle name="Note 2 2 2 3 2 2 2" xfId="7536"/>
    <cellStyle name="Note 2 2 2 3 2 3" xfId="7537"/>
    <cellStyle name="Note 2 2 2 3 3" xfId="7538"/>
    <cellStyle name="Note 2 2 2 3 3 2" xfId="7539"/>
    <cellStyle name="Note 2 2 2 3 4" xfId="7540"/>
    <cellStyle name="Note 2 2 2 4" xfId="7541"/>
    <cellStyle name="Note 2 2 2 4 2" xfId="7542"/>
    <cellStyle name="Note 2 2 2 4 2 2" xfId="7543"/>
    <cellStyle name="Note 2 2 2 4 2 2 2" xfId="7544"/>
    <cellStyle name="Note 2 2 2 4 2 3" xfId="7545"/>
    <cellStyle name="Note 2 2 2 4 3" xfId="7546"/>
    <cellStyle name="Note 2 2 2 4 3 2" xfId="7547"/>
    <cellStyle name="Note 2 2 2 4 4" xfId="7548"/>
    <cellStyle name="Note 2 2 2 5" xfId="7549"/>
    <cellStyle name="Note 2 2 2 5 2" xfId="7550"/>
    <cellStyle name="Note 2 2 2 5 2 2" xfId="7551"/>
    <cellStyle name="Note 2 2 2 5 2 2 2" xfId="7552"/>
    <cellStyle name="Note 2 2 2 5 2 3" xfId="7553"/>
    <cellStyle name="Note 2 2 2 5 3" xfId="7554"/>
    <cellStyle name="Note 2 2 2 5 3 2" xfId="7555"/>
    <cellStyle name="Note 2 2 2 5 3 2 2" xfId="7556"/>
    <cellStyle name="Note 2 2 2 5 3 3" xfId="7557"/>
    <cellStyle name="Note 2 2 2 5 4" xfId="7558"/>
    <cellStyle name="Note 2 2 2 5 4 2" xfId="7559"/>
    <cellStyle name="Note 2 2 2 5 5" xfId="7560"/>
    <cellStyle name="Note 2 2 2 6" xfId="7561"/>
    <cellStyle name="Note 2 2 2 6 2" xfId="7562"/>
    <cellStyle name="Note 2 2 2 7" xfId="7563"/>
    <cellStyle name="Note 2 2 2 7 2" xfId="7564"/>
    <cellStyle name="Note 2 2 2 8" xfId="7565"/>
    <cellStyle name="Note 2 2 3" xfId="7566"/>
    <cellStyle name="Note 2 2 3 2" xfId="7567"/>
    <cellStyle name="Note 2 2 3 2 2" xfId="7568"/>
    <cellStyle name="Note 2 2 3 2 2 2" xfId="7569"/>
    <cellStyle name="Note 2 2 3 2 2 2 2" xfId="7570"/>
    <cellStyle name="Note 2 2 3 2 2 2 2 2" xfId="7571"/>
    <cellStyle name="Note 2 2 3 2 2 2 3" xfId="7572"/>
    <cellStyle name="Note 2 2 3 2 2 3" xfId="7573"/>
    <cellStyle name="Note 2 2 3 2 2 3 2" xfId="7574"/>
    <cellStyle name="Note 2 2 3 2 2 4" xfId="7575"/>
    <cellStyle name="Note 2 2 3 2 3" xfId="7576"/>
    <cellStyle name="Note 2 2 3 2 3 2" xfId="7577"/>
    <cellStyle name="Note 2 2 3 2 3 2 2" xfId="7578"/>
    <cellStyle name="Note 2 2 3 2 3 2 2 2" xfId="7579"/>
    <cellStyle name="Note 2 2 3 2 3 2 3" xfId="7580"/>
    <cellStyle name="Note 2 2 3 2 3 3" xfId="7581"/>
    <cellStyle name="Note 2 2 3 2 3 3 2" xfId="7582"/>
    <cellStyle name="Note 2 2 3 2 3 4" xfId="7583"/>
    <cellStyle name="Note 2 2 3 2 4" xfId="7584"/>
    <cellStyle name="Note 2 2 3 2 4 2" xfId="7585"/>
    <cellStyle name="Note 2 2 3 2 4 2 2" xfId="7586"/>
    <cellStyle name="Note 2 2 3 2 4 2 2 2" xfId="7587"/>
    <cellStyle name="Note 2 2 3 2 4 2 3" xfId="7588"/>
    <cellStyle name="Note 2 2 3 2 4 3" xfId="7589"/>
    <cellStyle name="Note 2 2 3 2 4 3 2" xfId="7590"/>
    <cellStyle name="Note 2 2 3 2 4 3 2 2" xfId="7591"/>
    <cellStyle name="Note 2 2 3 2 4 3 3" xfId="7592"/>
    <cellStyle name="Note 2 2 3 2 4 4" xfId="7593"/>
    <cellStyle name="Note 2 2 3 2 4 4 2" xfId="7594"/>
    <cellStyle name="Note 2 2 3 2 4 5" xfId="7595"/>
    <cellStyle name="Note 2 2 3 2 5" xfId="7596"/>
    <cellStyle name="Note 2 2 3 2 5 2" xfId="7597"/>
    <cellStyle name="Note 2 2 3 2 6" xfId="7598"/>
    <cellStyle name="Note 2 2 3 2 6 2" xfId="7599"/>
    <cellStyle name="Note 2 2 3 2 7" xfId="7600"/>
    <cellStyle name="Note 2 2 3 3" xfId="7601"/>
    <cellStyle name="Note 2 2 3 3 2" xfId="7602"/>
    <cellStyle name="Note 2 2 3 3 2 2" xfId="7603"/>
    <cellStyle name="Note 2 2 3 3 2 2 2" xfId="7604"/>
    <cellStyle name="Note 2 2 3 3 2 3" xfId="7605"/>
    <cellStyle name="Note 2 2 3 3 3" xfId="7606"/>
    <cellStyle name="Note 2 2 3 3 3 2" xfId="7607"/>
    <cellStyle name="Note 2 2 3 3 4" xfId="7608"/>
    <cellStyle name="Note 2 2 3 4" xfId="7609"/>
    <cellStyle name="Note 2 2 3 4 2" xfId="7610"/>
    <cellStyle name="Note 2 2 3 4 2 2" xfId="7611"/>
    <cellStyle name="Note 2 2 3 4 2 2 2" xfId="7612"/>
    <cellStyle name="Note 2 2 3 4 2 3" xfId="7613"/>
    <cellStyle name="Note 2 2 3 4 3" xfId="7614"/>
    <cellStyle name="Note 2 2 3 4 3 2" xfId="7615"/>
    <cellStyle name="Note 2 2 3 4 4" xfId="7616"/>
    <cellStyle name="Note 2 2 3 5" xfId="7617"/>
    <cellStyle name="Note 2 2 3 5 2" xfId="7618"/>
    <cellStyle name="Note 2 2 3 5 2 2" xfId="7619"/>
    <cellStyle name="Note 2 2 3 5 2 2 2" xfId="7620"/>
    <cellStyle name="Note 2 2 3 5 2 3" xfId="7621"/>
    <cellStyle name="Note 2 2 3 5 3" xfId="7622"/>
    <cellStyle name="Note 2 2 3 5 3 2" xfId="7623"/>
    <cellStyle name="Note 2 2 3 5 3 2 2" xfId="7624"/>
    <cellStyle name="Note 2 2 3 5 3 3" xfId="7625"/>
    <cellStyle name="Note 2 2 3 5 4" xfId="7626"/>
    <cellStyle name="Note 2 2 3 5 4 2" xfId="7627"/>
    <cellStyle name="Note 2 2 3 5 5" xfId="7628"/>
    <cellStyle name="Note 2 2 3 6" xfId="7629"/>
    <cellStyle name="Note 2 2 3 6 2" xfId="7630"/>
    <cellStyle name="Note 2 2 3 7" xfId="7631"/>
    <cellStyle name="Note 2 2 3 7 2" xfId="7632"/>
    <cellStyle name="Note 2 2 3 8" xfId="7633"/>
    <cellStyle name="Note 2 2 4" xfId="7634"/>
    <cellStyle name="Note 2 2 4 2" xfId="7635"/>
    <cellStyle name="Note 2 2 4 2 2" xfId="7636"/>
    <cellStyle name="Note 2 2 4 2 2 2" xfId="7637"/>
    <cellStyle name="Note 2 2 4 2 2 2 2" xfId="7638"/>
    <cellStyle name="Note 2 2 4 2 2 3" xfId="7639"/>
    <cellStyle name="Note 2 2 4 2 3" xfId="7640"/>
    <cellStyle name="Note 2 2 4 2 3 2" xfId="7641"/>
    <cellStyle name="Note 2 2 4 2 4" xfId="7642"/>
    <cellStyle name="Note 2 2 4 3" xfId="7643"/>
    <cellStyle name="Note 2 2 4 3 2" xfId="7644"/>
    <cellStyle name="Note 2 2 4 3 2 2" xfId="7645"/>
    <cellStyle name="Note 2 2 4 3 2 2 2" xfId="7646"/>
    <cellStyle name="Note 2 2 4 3 2 3" xfId="7647"/>
    <cellStyle name="Note 2 2 4 3 3" xfId="7648"/>
    <cellStyle name="Note 2 2 4 3 3 2" xfId="7649"/>
    <cellStyle name="Note 2 2 4 3 4" xfId="7650"/>
    <cellStyle name="Note 2 2 4 4" xfId="7651"/>
    <cellStyle name="Note 2 2 4 4 2" xfId="7652"/>
    <cellStyle name="Note 2 2 4 4 2 2" xfId="7653"/>
    <cellStyle name="Note 2 2 4 4 2 2 2" xfId="7654"/>
    <cellStyle name="Note 2 2 4 4 2 3" xfId="7655"/>
    <cellStyle name="Note 2 2 4 4 3" xfId="7656"/>
    <cellStyle name="Note 2 2 4 4 3 2" xfId="7657"/>
    <cellStyle name="Note 2 2 4 4 3 2 2" xfId="7658"/>
    <cellStyle name="Note 2 2 4 4 3 3" xfId="7659"/>
    <cellStyle name="Note 2 2 4 4 4" xfId="7660"/>
    <cellStyle name="Note 2 2 4 4 4 2" xfId="7661"/>
    <cellStyle name="Note 2 2 4 4 5" xfId="7662"/>
    <cellStyle name="Note 2 2 4 5" xfId="7663"/>
    <cellStyle name="Note 2 2 4 5 2" xfId="7664"/>
    <cellStyle name="Note 2 2 4 6" xfId="7665"/>
    <cellStyle name="Note 2 2 4 6 2" xfId="7666"/>
    <cellStyle name="Note 2 2 4 7" xfId="7667"/>
    <cellStyle name="Note 2 2 5" xfId="7668"/>
    <cellStyle name="Note 2 2 5 2" xfId="7669"/>
    <cellStyle name="Note 2 2 5 2 2" xfId="7670"/>
    <cellStyle name="Note 2 2 5 2 2 2" xfId="7671"/>
    <cellStyle name="Note 2 2 5 2 2 2 2" xfId="7672"/>
    <cellStyle name="Note 2 2 5 2 2 2 2 2" xfId="7673"/>
    <cellStyle name="Note 2 2 5 2 2 2 3" xfId="7674"/>
    <cellStyle name="Note 2 2 5 2 2 3" xfId="7675"/>
    <cellStyle name="Note 2 2 5 2 2 3 2" xfId="7676"/>
    <cellStyle name="Note 2 2 5 2 2 4" xfId="7677"/>
    <cellStyle name="Note 2 2 5 2 3" xfId="7678"/>
    <cellStyle name="Note 2 2 5 2 3 2" xfId="7679"/>
    <cellStyle name="Note 2 2 5 2 3 2 2" xfId="7680"/>
    <cellStyle name="Note 2 2 5 2 3 2 2 2" xfId="7681"/>
    <cellStyle name="Note 2 2 5 2 3 2 3" xfId="7682"/>
    <cellStyle name="Note 2 2 5 2 3 3" xfId="7683"/>
    <cellStyle name="Note 2 2 5 2 3 3 2" xfId="7684"/>
    <cellStyle name="Note 2 2 5 2 3 4" xfId="7685"/>
    <cellStyle name="Note 2 2 5 2 4" xfId="7686"/>
    <cellStyle name="Note 2 2 5 2 4 2" xfId="7687"/>
    <cellStyle name="Note 2 2 5 2 4 2 2" xfId="7688"/>
    <cellStyle name="Note 2 2 5 2 4 2 2 2" xfId="7689"/>
    <cellStyle name="Note 2 2 5 2 4 2 3" xfId="7690"/>
    <cellStyle name="Note 2 2 5 2 4 3" xfId="7691"/>
    <cellStyle name="Note 2 2 5 2 4 3 2" xfId="7692"/>
    <cellStyle name="Note 2 2 5 2 4 3 2 2" xfId="7693"/>
    <cellStyle name="Note 2 2 5 2 4 3 3" xfId="7694"/>
    <cellStyle name="Note 2 2 5 2 4 4" xfId="7695"/>
    <cellStyle name="Note 2 2 5 2 4 4 2" xfId="7696"/>
    <cellStyle name="Note 2 2 5 2 4 5" xfId="7697"/>
    <cellStyle name="Note 2 2 5 2 5" xfId="7698"/>
    <cellStyle name="Note 2 2 5 2 5 2" xfId="7699"/>
    <cellStyle name="Note 2 2 5 2 6" xfId="7700"/>
    <cellStyle name="Note 2 2 5 2 6 2" xfId="7701"/>
    <cellStyle name="Note 2 2 5 2 7" xfId="7702"/>
    <cellStyle name="Note 2 2 5 3" xfId="7703"/>
    <cellStyle name="Note 2 2 5 3 2" xfId="7704"/>
    <cellStyle name="Note 2 2 5 3 2 2" xfId="7705"/>
    <cellStyle name="Note 2 2 5 3 2 2 2" xfId="7706"/>
    <cellStyle name="Note 2 2 5 3 2 3" xfId="7707"/>
    <cellStyle name="Note 2 2 5 3 3" xfId="7708"/>
    <cellStyle name="Note 2 2 5 3 3 2" xfId="7709"/>
    <cellStyle name="Note 2 2 5 3 4" xfId="7710"/>
    <cellStyle name="Note 2 2 5 4" xfId="7711"/>
    <cellStyle name="Note 2 2 5 4 2" xfId="7712"/>
    <cellStyle name="Note 2 2 5 4 2 2" xfId="7713"/>
    <cellStyle name="Note 2 2 5 4 2 2 2" xfId="7714"/>
    <cellStyle name="Note 2 2 5 4 2 3" xfId="7715"/>
    <cellStyle name="Note 2 2 5 4 3" xfId="7716"/>
    <cellStyle name="Note 2 2 5 4 3 2" xfId="7717"/>
    <cellStyle name="Note 2 2 5 4 4" xfId="7718"/>
    <cellStyle name="Note 2 2 5 5" xfId="7719"/>
    <cellStyle name="Note 2 2 5 5 2" xfId="7720"/>
    <cellStyle name="Note 2 2 5 5 2 2" xfId="7721"/>
    <cellStyle name="Note 2 2 5 5 2 2 2" xfId="7722"/>
    <cellStyle name="Note 2 2 5 5 2 3" xfId="7723"/>
    <cellStyle name="Note 2 2 5 5 3" xfId="7724"/>
    <cellStyle name="Note 2 2 5 5 3 2" xfId="7725"/>
    <cellStyle name="Note 2 2 5 5 3 2 2" xfId="7726"/>
    <cellStyle name="Note 2 2 5 5 3 3" xfId="7727"/>
    <cellStyle name="Note 2 2 5 5 4" xfId="7728"/>
    <cellStyle name="Note 2 2 5 5 4 2" xfId="7729"/>
    <cellStyle name="Note 2 2 5 5 5" xfId="7730"/>
    <cellStyle name="Note 2 2 5 6" xfId="7731"/>
    <cellStyle name="Note 2 2 5 6 2" xfId="7732"/>
    <cellStyle name="Note 2 2 5 7" xfId="7733"/>
    <cellStyle name="Note 2 2 5 7 2" xfId="7734"/>
    <cellStyle name="Note 2 2 5 8" xfId="7735"/>
    <cellStyle name="Note 2 2 6" xfId="7736"/>
    <cellStyle name="Note 2 2 6 2" xfId="7737"/>
    <cellStyle name="Note 2 2 6 2 2" xfId="7738"/>
    <cellStyle name="Note 2 2 6 2 2 2" xfId="7739"/>
    <cellStyle name="Note 2 2 6 2 3" xfId="7740"/>
    <cellStyle name="Note 2 2 6 3" xfId="7741"/>
    <cellStyle name="Note 2 2 6 3 2" xfId="7742"/>
    <cellStyle name="Note 2 2 6 4" xfId="7743"/>
    <cellStyle name="Note 2 2 7" xfId="7744"/>
    <cellStyle name="Note 2 2 7 2" xfId="7745"/>
    <cellStyle name="Note 2 2 7 2 2" xfId="7746"/>
    <cellStyle name="Note 2 2 7 2 2 2" xfId="7747"/>
    <cellStyle name="Note 2 2 7 2 3" xfId="7748"/>
    <cellStyle name="Note 2 2 7 3" xfId="7749"/>
    <cellStyle name="Note 2 2 7 3 2" xfId="7750"/>
    <cellStyle name="Note 2 2 7 4" xfId="7751"/>
    <cellStyle name="Note 2 2 8" xfId="7752"/>
    <cellStyle name="Note 2 2 8 2" xfId="7753"/>
    <cellStyle name="Note 2 2 8 2 2" xfId="7754"/>
    <cellStyle name="Note 2 2 8 2 2 2" xfId="7755"/>
    <cellStyle name="Note 2 2 8 2 3" xfId="7756"/>
    <cellStyle name="Note 2 2 8 3" xfId="7757"/>
    <cellStyle name="Note 2 2 8 3 2" xfId="7758"/>
    <cellStyle name="Note 2 2 8 3 2 2" xfId="7759"/>
    <cellStyle name="Note 2 2 8 3 3" xfId="7760"/>
    <cellStyle name="Note 2 2 8 4" xfId="7761"/>
    <cellStyle name="Note 2 2 8 4 2" xfId="7762"/>
    <cellStyle name="Note 2 2 8 5" xfId="7763"/>
    <cellStyle name="Note 2 2 9" xfId="7764"/>
    <cellStyle name="Note 2 2 9 2" xfId="7765"/>
    <cellStyle name="Note 2 2_FundsFlow" xfId="7766"/>
    <cellStyle name="Note 2 3" xfId="7767"/>
    <cellStyle name="Note 2 3 10" xfId="7768"/>
    <cellStyle name="Note 2 3 2" xfId="7769"/>
    <cellStyle name="Note 2 3 2 2" xfId="7770"/>
    <cellStyle name="Note 2 3 2 2 2" xfId="7771"/>
    <cellStyle name="Note 2 3 2 2 2 2" xfId="7772"/>
    <cellStyle name="Note 2 3 2 2 2 2 2" xfId="7773"/>
    <cellStyle name="Note 2 3 2 2 2 2 2 2" xfId="7774"/>
    <cellStyle name="Note 2 3 2 2 2 2 3" xfId="7775"/>
    <cellStyle name="Note 2 3 2 2 2 3" xfId="7776"/>
    <cellStyle name="Note 2 3 2 2 2 3 2" xfId="7777"/>
    <cellStyle name="Note 2 3 2 2 2 4" xfId="7778"/>
    <cellStyle name="Note 2 3 2 2 3" xfId="7779"/>
    <cellStyle name="Note 2 3 2 2 3 2" xfId="7780"/>
    <cellStyle name="Note 2 3 2 2 3 2 2" xfId="7781"/>
    <cellStyle name="Note 2 3 2 2 3 2 2 2" xfId="7782"/>
    <cellStyle name="Note 2 3 2 2 3 2 3" xfId="7783"/>
    <cellStyle name="Note 2 3 2 2 3 3" xfId="7784"/>
    <cellStyle name="Note 2 3 2 2 3 3 2" xfId="7785"/>
    <cellStyle name="Note 2 3 2 2 3 4" xfId="7786"/>
    <cellStyle name="Note 2 3 2 2 4" xfId="7787"/>
    <cellStyle name="Note 2 3 2 2 4 2" xfId="7788"/>
    <cellStyle name="Note 2 3 2 2 4 2 2" xfId="7789"/>
    <cellStyle name="Note 2 3 2 2 4 2 2 2" xfId="7790"/>
    <cellStyle name="Note 2 3 2 2 4 2 3" xfId="7791"/>
    <cellStyle name="Note 2 3 2 2 4 3" xfId="7792"/>
    <cellStyle name="Note 2 3 2 2 4 3 2" xfId="7793"/>
    <cellStyle name="Note 2 3 2 2 4 3 2 2" xfId="7794"/>
    <cellStyle name="Note 2 3 2 2 4 3 3" xfId="7795"/>
    <cellStyle name="Note 2 3 2 2 4 4" xfId="7796"/>
    <cellStyle name="Note 2 3 2 2 4 4 2" xfId="7797"/>
    <cellStyle name="Note 2 3 2 2 4 5" xfId="7798"/>
    <cellStyle name="Note 2 3 2 2 5" xfId="7799"/>
    <cellStyle name="Note 2 3 2 2 5 2" xfId="7800"/>
    <cellStyle name="Note 2 3 2 2 6" xfId="7801"/>
    <cellStyle name="Note 2 3 2 2 6 2" xfId="7802"/>
    <cellStyle name="Note 2 3 2 2 7" xfId="7803"/>
    <cellStyle name="Note 2 3 2 3" xfId="7804"/>
    <cellStyle name="Note 2 3 2 3 2" xfId="7805"/>
    <cellStyle name="Note 2 3 2 3 2 2" xfId="7806"/>
    <cellStyle name="Note 2 3 2 3 2 2 2" xfId="7807"/>
    <cellStyle name="Note 2 3 2 3 2 3" xfId="7808"/>
    <cellStyle name="Note 2 3 2 3 3" xfId="7809"/>
    <cellStyle name="Note 2 3 2 3 3 2" xfId="7810"/>
    <cellStyle name="Note 2 3 2 3 4" xfId="7811"/>
    <cellStyle name="Note 2 3 2 4" xfId="7812"/>
    <cellStyle name="Note 2 3 2 4 2" xfId="7813"/>
    <cellStyle name="Note 2 3 2 4 2 2" xfId="7814"/>
    <cellStyle name="Note 2 3 2 4 2 2 2" xfId="7815"/>
    <cellStyle name="Note 2 3 2 4 2 3" xfId="7816"/>
    <cellStyle name="Note 2 3 2 4 3" xfId="7817"/>
    <cellStyle name="Note 2 3 2 4 3 2" xfId="7818"/>
    <cellStyle name="Note 2 3 2 4 4" xfId="7819"/>
    <cellStyle name="Note 2 3 2 5" xfId="7820"/>
    <cellStyle name="Note 2 3 2 5 2" xfId="7821"/>
    <cellStyle name="Note 2 3 2 5 2 2" xfId="7822"/>
    <cellStyle name="Note 2 3 2 5 2 2 2" xfId="7823"/>
    <cellStyle name="Note 2 3 2 5 2 3" xfId="7824"/>
    <cellStyle name="Note 2 3 2 5 3" xfId="7825"/>
    <cellStyle name="Note 2 3 2 5 3 2" xfId="7826"/>
    <cellStyle name="Note 2 3 2 5 3 2 2" xfId="7827"/>
    <cellStyle name="Note 2 3 2 5 3 3" xfId="7828"/>
    <cellStyle name="Note 2 3 2 5 4" xfId="7829"/>
    <cellStyle name="Note 2 3 2 5 4 2" xfId="7830"/>
    <cellStyle name="Note 2 3 2 5 5" xfId="7831"/>
    <cellStyle name="Note 2 3 2 6" xfId="7832"/>
    <cellStyle name="Note 2 3 2 6 2" xfId="7833"/>
    <cellStyle name="Note 2 3 2 7" xfId="7834"/>
    <cellStyle name="Note 2 3 2 7 2" xfId="7835"/>
    <cellStyle name="Note 2 3 2 8" xfId="7836"/>
    <cellStyle name="Note 2 3 3" xfId="7837"/>
    <cellStyle name="Note 2 3 3 2" xfId="7838"/>
    <cellStyle name="Note 2 3 3 2 2" xfId="7839"/>
    <cellStyle name="Note 2 3 3 2 2 2" xfId="7840"/>
    <cellStyle name="Note 2 3 3 2 2 2 2" xfId="7841"/>
    <cellStyle name="Note 2 3 3 2 2 2 2 2" xfId="7842"/>
    <cellStyle name="Note 2 3 3 2 2 2 3" xfId="7843"/>
    <cellStyle name="Note 2 3 3 2 2 3" xfId="7844"/>
    <cellStyle name="Note 2 3 3 2 2 3 2" xfId="7845"/>
    <cellStyle name="Note 2 3 3 2 2 4" xfId="7846"/>
    <cellStyle name="Note 2 3 3 2 3" xfId="7847"/>
    <cellStyle name="Note 2 3 3 2 3 2" xfId="7848"/>
    <cellStyle name="Note 2 3 3 2 3 2 2" xfId="7849"/>
    <cellStyle name="Note 2 3 3 2 3 2 2 2" xfId="7850"/>
    <cellStyle name="Note 2 3 3 2 3 2 3" xfId="7851"/>
    <cellStyle name="Note 2 3 3 2 3 3" xfId="7852"/>
    <cellStyle name="Note 2 3 3 2 3 3 2" xfId="7853"/>
    <cellStyle name="Note 2 3 3 2 3 4" xfId="7854"/>
    <cellStyle name="Note 2 3 3 2 4" xfId="7855"/>
    <cellStyle name="Note 2 3 3 2 4 2" xfId="7856"/>
    <cellStyle name="Note 2 3 3 2 4 2 2" xfId="7857"/>
    <cellStyle name="Note 2 3 3 2 4 2 2 2" xfId="7858"/>
    <cellStyle name="Note 2 3 3 2 4 2 3" xfId="7859"/>
    <cellStyle name="Note 2 3 3 2 4 3" xfId="7860"/>
    <cellStyle name="Note 2 3 3 2 4 3 2" xfId="7861"/>
    <cellStyle name="Note 2 3 3 2 4 3 2 2" xfId="7862"/>
    <cellStyle name="Note 2 3 3 2 4 3 3" xfId="7863"/>
    <cellStyle name="Note 2 3 3 2 4 4" xfId="7864"/>
    <cellStyle name="Note 2 3 3 2 4 4 2" xfId="7865"/>
    <cellStyle name="Note 2 3 3 2 4 5" xfId="7866"/>
    <cellStyle name="Note 2 3 3 2 5" xfId="7867"/>
    <cellStyle name="Note 2 3 3 2 5 2" xfId="7868"/>
    <cellStyle name="Note 2 3 3 2 6" xfId="7869"/>
    <cellStyle name="Note 2 3 3 2 6 2" xfId="7870"/>
    <cellStyle name="Note 2 3 3 2 7" xfId="7871"/>
    <cellStyle name="Note 2 3 3 3" xfId="7872"/>
    <cellStyle name="Note 2 3 3 3 2" xfId="7873"/>
    <cellStyle name="Note 2 3 3 3 2 2" xfId="7874"/>
    <cellStyle name="Note 2 3 3 3 2 2 2" xfId="7875"/>
    <cellStyle name="Note 2 3 3 3 2 3" xfId="7876"/>
    <cellStyle name="Note 2 3 3 3 3" xfId="7877"/>
    <cellStyle name="Note 2 3 3 3 3 2" xfId="7878"/>
    <cellStyle name="Note 2 3 3 3 4" xfId="7879"/>
    <cellStyle name="Note 2 3 3 4" xfId="7880"/>
    <cellStyle name="Note 2 3 3 4 2" xfId="7881"/>
    <cellStyle name="Note 2 3 3 4 2 2" xfId="7882"/>
    <cellStyle name="Note 2 3 3 4 2 2 2" xfId="7883"/>
    <cellStyle name="Note 2 3 3 4 2 3" xfId="7884"/>
    <cellStyle name="Note 2 3 3 4 3" xfId="7885"/>
    <cellStyle name="Note 2 3 3 4 3 2" xfId="7886"/>
    <cellStyle name="Note 2 3 3 4 4" xfId="7887"/>
    <cellStyle name="Note 2 3 3 5" xfId="7888"/>
    <cellStyle name="Note 2 3 3 5 2" xfId="7889"/>
    <cellStyle name="Note 2 3 3 5 2 2" xfId="7890"/>
    <cellStyle name="Note 2 3 3 5 2 2 2" xfId="7891"/>
    <cellStyle name="Note 2 3 3 5 2 3" xfId="7892"/>
    <cellStyle name="Note 2 3 3 5 3" xfId="7893"/>
    <cellStyle name="Note 2 3 3 5 3 2" xfId="7894"/>
    <cellStyle name="Note 2 3 3 5 3 2 2" xfId="7895"/>
    <cellStyle name="Note 2 3 3 5 3 3" xfId="7896"/>
    <cellStyle name="Note 2 3 3 5 4" xfId="7897"/>
    <cellStyle name="Note 2 3 3 5 4 2" xfId="7898"/>
    <cellStyle name="Note 2 3 3 5 5" xfId="7899"/>
    <cellStyle name="Note 2 3 3 6" xfId="7900"/>
    <cellStyle name="Note 2 3 3 6 2" xfId="7901"/>
    <cellStyle name="Note 2 3 3 7" xfId="7902"/>
    <cellStyle name="Note 2 3 3 7 2" xfId="7903"/>
    <cellStyle name="Note 2 3 3 8" xfId="7904"/>
    <cellStyle name="Note 2 3 4" xfId="7905"/>
    <cellStyle name="Note 2 3 4 2" xfId="7906"/>
    <cellStyle name="Note 2 3 4 2 2" xfId="7907"/>
    <cellStyle name="Note 2 3 4 2 2 2" xfId="7908"/>
    <cellStyle name="Note 2 3 4 2 2 2 2" xfId="7909"/>
    <cellStyle name="Note 2 3 4 2 2 3" xfId="7910"/>
    <cellStyle name="Note 2 3 4 2 3" xfId="7911"/>
    <cellStyle name="Note 2 3 4 2 3 2" xfId="7912"/>
    <cellStyle name="Note 2 3 4 2 4" xfId="7913"/>
    <cellStyle name="Note 2 3 4 3" xfId="7914"/>
    <cellStyle name="Note 2 3 4 3 2" xfId="7915"/>
    <cellStyle name="Note 2 3 4 3 2 2" xfId="7916"/>
    <cellStyle name="Note 2 3 4 3 2 2 2" xfId="7917"/>
    <cellStyle name="Note 2 3 4 3 2 3" xfId="7918"/>
    <cellStyle name="Note 2 3 4 3 3" xfId="7919"/>
    <cellStyle name="Note 2 3 4 3 3 2" xfId="7920"/>
    <cellStyle name="Note 2 3 4 3 4" xfId="7921"/>
    <cellStyle name="Note 2 3 4 4" xfId="7922"/>
    <cellStyle name="Note 2 3 4 4 2" xfId="7923"/>
    <cellStyle name="Note 2 3 4 4 2 2" xfId="7924"/>
    <cellStyle name="Note 2 3 4 4 2 2 2" xfId="7925"/>
    <cellStyle name="Note 2 3 4 4 2 3" xfId="7926"/>
    <cellStyle name="Note 2 3 4 4 3" xfId="7927"/>
    <cellStyle name="Note 2 3 4 4 3 2" xfId="7928"/>
    <cellStyle name="Note 2 3 4 4 3 2 2" xfId="7929"/>
    <cellStyle name="Note 2 3 4 4 3 3" xfId="7930"/>
    <cellStyle name="Note 2 3 4 4 4" xfId="7931"/>
    <cellStyle name="Note 2 3 4 4 4 2" xfId="7932"/>
    <cellStyle name="Note 2 3 4 4 5" xfId="7933"/>
    <cellStyle name="Note 2 3 4 5" xfId="7934"/>
    <cellStyle name="Note 2 3 4 5 2" xfId="7935"/>
    <cellStyle name="Note 2 3 4 6" xfId="7936"/>
    <cellStyle name="Note 2 3 4 6 2" xfId="7937"/>
    <cellStyle name="Note 2 3 4 7" xfId="7938"/>
    <cellStyle name="Note 2 3 5" xfId="7939"/>
    <cellStyle name="Note 2 3 5 2" xfId="7940"/>
    <cellStyle name="Note 2 3 5 2 2" xfId="7941"/>
    <cellStyle name="Note 2 3 5 2 2 2" xfId="7942"/>
    <cellStyle name="Note 2 3 5 2 2 2 2" xfId="7943"/>
    <cellStyle name="Note 2 3 5 2 2 2 2 2" xfId="7944"/>
    <cellStyle name="Note 2 3 5 2 2 2 3" xfId="7945"/>
    <cellStyle name="Note 2 3 5 2 2 3" xfId="7946"/>
    <cellStyle name="Note 2 3 5 2 2 3 2" xfId="7947"/>
    <cellStyle name="Note 2 3 5 2 2 4" xfId="7948"/>
    <cellStyle name="Note 2 3 5 2 3" xfId="7949"/>
    <cellStyle name="Note 2 3 5 2 3 2" xfId="7950"/>
    <cellStyle name="Note 2 3 5 2 3 2 2" xfId="7951"/>
    <cellStyle name="Note 2 3 5 2 3 2 2 2" xfId="7952"/>
    <cellStyle name="Note 2 3 5 2 3 2 3" xfId="7953"/>
    <cellStyle name="Note 2 3 5 2 3 3" xfId="7954"/>
    <cellStyle name="Note 2 3 5 2 3 3 2" xfId="7955"/>
    <cellStyle name="Note 2 3 5 2 3 4" xfId="7956"/>
    <cellStyle name="Note 2 3 5 2 4" xfId="7957"/>
    <cellStyle name="Note 2 3 5 2 4 2" xfId="7958"/>
    <cellStyle name="Note 2 3 5 2 4 2 2" xfId="7959"/>
    <cellStyle name="Note 2 3 5 2 4 2 2 2" xfId="7960"/>
    <cellStyle name="Note 2 3 5 2 4 2 3" xfId="7961"/>
    <cellStyle name="Note 2 3 5 2 4 3" xfId="7962"/>
    <cellStyle name="Note 2 3 5 2 4 3 2" xfId="7963"/>
    <cellStyle name="Note 2 3 5 2 4 3 2 2" xfId="7964"/>
    <cellStyle name="Note 2 3 5 2 4 3 3" xfId="7965"/>
    <cellStyle name="Note 2 3 5 2 4 4" xfId="7966"/>
    <cellStyle name="Note 2 3 5 2 4 4 2" xfId="7967"/>
    <cellStyle name="Note 2 3 5 2 4 5" xfId="7968"/>
    <cellStyle name="Note 2 3 5 2 5" xfId="7969"/>
    <cellStyle name="Note 2 3 5 2 5 2" xfId="7970"/>
    <cellStyle name="Note 2 3 5 2 6" xfId="7971"/>
    <cellStyle name="Note 2 3 5 2 6 2" xfId="7972"/>
    <cellStyle name="Note 2 3 5 2 7" xfId="7973"/>
    <cellStyle name="Note 2 3 5 3" xfId="7974"/>
    <cellStyle name="Note 2 3 5 3 2" xfId="7975"/>
    <cellStyle name="Note 2 3 5 3 2 2" xfId="7976"/>
    <cellStyle name="Note 2 3 5 3 2 2 2" xfId="7977"/>
    <cellStyle name="Note 2 3 5 3 2 3" xfId="7978"/>
    <cellStyle name="Note 2 3 5 3 3" xfId="7979"/>
    <cellStyle name="Note 2 3 5 3 3 2" xfId="7980"/>
    <cellStyle name="Note 2 3 5 3 4" xfId="7981"/>
    <cellStyle name="Note 2 3 5 4" xfId="7982"/>
    <cellStyle name="Note 2 3 5 4 2" xfId="7983"/>
    <cellStyle name="Note 2 3 5 4 2 2" xfId="7984"/>
    <cellStyle name="Note 2 3 5 4 2 2 2" xfId="7985"/>
    <cellStyle name="Note 2 3 5 4 2 3" xfId="7986"/>
    <cellStyle name="Note 2 3 5 4 3" xfId="7987"/>
    <cellStyle name="Note 2 3 5 4 3 2" xfId="7988"/>
    <cellStyle name="Note 2 3 5 4 4" xfId="7989"/>
    <cellStyle name="Note 2 3 5 5" xfId="7990"/>
    <cellStyle name="Note 2 3 5 5 2" xfId="7991"/>
    <cellStyle name="Note 2 3 5 5 2 2" xfId="7992"/>
    <cellStyle name="Note 2 3 5 5 2 2 2" xfId="7993"/>
    <cellStyle name="Note 2 3 5 5 2 3" xfId="7994"/>
    <cellStyle name="Note 2 3 5 5 3" xfId="7995"/>
    <cellStyle name="Note 2 3 5 5 3 2" xfId="7996"/>
    <cellStyle name="Note 2 3 5 5 3 2 2" xfId="7997"/>
    <cellStyle name="Note 2 3 5 5 3 3" xfId="7998"/>
    <cellStyle name="Note 2 3 5 5 4" xfId="7999"/>
    <cellStyle name="Note 2 3 5 5 4 2" xfId="8000"/>
    <cellStyle name="Note 2 3 5 5 5" xfId="8001"/>
    <cellStyle name="Note 2 3 5 6" xfId="8002"/>
    <cellStyle name="Note 2 3 5 6 2" xfId="8003"/>
    <cellStyle name="Note 2 3 5 7" xfId="8004"/>
    <cellStyle name="Note 2 3 5 7 2" xfId="8005"/>
    <cellStyle name="Note 2 3 5 8" xfId="8006"/>
    <cellStyle name="Note 2 3 6" xfId="8007"/>
    <cellStyle name="Note 2 3 6 2" xfId="8008"/>
    <cellStyle name="Note 2 3 6 2 2" xfId="8009"/>
    <cellStyle name="Note 2 3 6 2 2 2" xfId="8010"/>
    <cellStyle name="Note 2 3 6 2 3" xfId="8011"/>
    <cellStyle name="Note 2 3 6 3" xfId="8012"/>
    <cellStyle name="Note 2 3 6 3 2" xfId="8013"/>
    <cellStyle name="Note 2 3 6 3 2 2" xfId="8014"/>
    <cellStyle name="Note 2 3 6 3 3" xfId="8015"/>
    <cellStyle name="Note 2 3 6 4" xfId="8016"/>
    <cellStyle name="Note 2 3 6 4 2" xfId="8017"/>
    <cellStyle name="Note 2 3 6 5" xfId="8018"/>
    <cellStyle name="Note 2 3 6 5 2" xfId="8019"/>
    <cellStyle name="Note 2 3 6 6" xfId="8020"/>
    <cellStyle name="Note 2 3 7" xfId="8021"/>
    <cellStyle name="Note 2 3 7 2" xfId="8022"/>
    <cellStyle name="Note 2 3 7 2 2" xfId="8023"/>
    <cellStyle name="Note 2 3 7 2 2 2" xfId="8024"/>
    <cellStyle name="Note 2 3 7 2 3" xfId="8025"/>
    <cellStyle name="Note 2 3 7 3" xfId="8026"/>
    <cellStyle name="Note 2 3 7 3 2" xfId="8027"/>
    <cellStyle name="Note 2 3 7 4" xfId="8028"/>
    <cellStyle name="Note 2 3 8" xfId="8029"/>
    <cellStyle name="Note 2 3 8 2" xfId="8030"/>
    <cellStyle name="Note 2 3 8 2 2" xfId="8031"/>
    <cellStyle name="Note 2 3 8 2 2 2" xfId="8032"/>
    <cellStyle name="Note 2 3 8 2 3" xfId="8033"/>
    <cellStyle name="Note 2 3 8 3" xfId="8034"/>
    <cellStyle name="Note 2 3 8 3 2" xfId="8035"/>
    <cellStyle name="Note 2 3 8 4" xfId="8036"/>
    <cellStyle name="Note 2 3 9" xfId="8037"/>
    <cellStyle name="Note 2 3 9 2" xfId="8038"/>
    <cellStyle name="Note 2 3 9 2 2" xfId="8039"/>
    <cellStyle name="Note 2 3 9 2 2 2" xfId="8040"/>
    <cellStyle name="Note 2 3 9 2 3" xfId="8041"/>
    <cellStyle name="Note 2 3 9 3" xfId="8042"/>
    <cellStyle name="Note 2 3 9 3 2" xfId="8043"/>
    <cellStyle name="Note 2 3 9 3 2 2" xfId="8044"/>
    <cellStyle name="Note 2 3 9 3 3" xfId="8045"/>
    <cellStyle name="Note 2 3 9 4" xfId="8046"/>
    <cellStyle name="Note 2 3 9 4 2" xfId="8047"/>
    <cellStyle name="Note 2 3 9 5" xfId="8048"/>
    <cellStyle name="Note 2 3_FundsFlow" xfId="8049"/>
    <cellStyle name="Note 2 4" xfId="8050"/>
    <cellStyle name="Note 2 4 10" xfId="8051"/>
    <cellStyle name="Note 2 4 10 2" xfId="8052"/>
    <cellStyle name="Note 2 4 11" xfId="8053"/>
    <cellStyle name="Note 2 4 2" xfId="8054"/>
    <cellStyle name="Note 2 4 2 2" xfId="8055"/>
    <cellStyle name="Note 2 4 2 2 2" xfId="8056"/>
    <cellStyle name="Note 2 4 2 2 2 2" xfId="8057"/>
    <cellStyle name="Note 2 4 2 2 2 2 2" xfId="8058"/>
    <cellStyle name="Note 2 4 2 2 2 2 2 2" xfId="8059"/>
    <cellStyle name="Note 2 4 2 2 2 2 3" xfId="8060"/>
    <cellStyle name="Note 2 4 2 2 2 3" xfId="8061"/>
    <cellStyle name="Note 2 4 2 2 2 3 2" xfId="8062"/>
    <cellStyle name="Note 2 4 2 2 2 4" xfId="8063"/>
    <cellStyle name="Note 2 4 2 2 3" xfId="8064"/>
    <cellStyle name="Note 2 4 2 2 3 2" xfId="8065"/>
    <cellStyle name="Note 2 4 2 2 3 2 2" xfId="8066"/>
    <cellStyle name="Note 2 4 2 2 3 2 2 2" xfId="8067"/>
    <cellStyle name="Note 2 4 2 2 3 2 3" xfId="8068"/>
    <cellStyle name="Note 2 4 2 2 3 3" xfId="8069"/>
    <cellStyle name="Note 2 4 2 2 3 3 2" xfId="8070"/>
    <cellStyle name="Note 2 4 2 2 3 4" xfId="8071"/>
    <cellStyle name="Note 2 4 2 2 4" xfId="8072"/>
    <cellStyle name="Note 2 4 2 2 4 2" xfId="8073"/>
    <cellStyle name="Note 2 4 2 2 4 2 2" xfId="8074"/>
    <cellStyle name="Note 2 4 2 2 4 2 2 2" xfId="8075"/>
    <cellStyle name="Note 2 4 2 2 4 2 3" xfId="8076"/>
    <cellStyle name="Note 2 4 2 2 4 3" xfId="8077"/>
    <cellStyle name="Note 2 4 2 2 4 3 2" xfId="8078"/>
    <cellStyle name="Note 2 4 2 2 4 3 2 2" xfId="8079"/>
    <cellStyle name="Note 2 4 2 2 4 3 3" xfId="8080"/>
    <cellStyle name="Note 2 4 2 2 4 4" xfId="8081"/>
    <cellStyle name="Note 2 4 2 2 4 4 2" xfId="8082"/>
    <cellStyle name="Note 2 4 2 2 4 5" xfId="8083"/>
    <cellStyle name="Note 2 4 2 2 5" xfId="8084"/>
    <cellStyle name="Note 2 4 2 2 5 2" xfId="8085"/>
    <cellStyle name="Note 2 4 2 2 6" xfId="8086"/>
    <cellStyle name="Note 2 4 2 2 6 2" xfId="8087"/>
    <cellStyle name="Note 2 4 2 2 7" xfId="8088"/>
    <cellStyle name="Note 2 4 2 3" xfId="8089"/>
    <cellStyle name="Note 2 4 2 3 2" xfId="8090"/>
    <cellStyle name="Note 2 4 2 3 2 2" xfId="8091"/>
    <cellStyle name="Note 2 4 2 3 2 2 2" xfId="8092"/>
    <cellStyle name="Note 2 4 2 3 2 3" xfId="8093"/>
    <cellStyle name="Note 2 4 2 3 3" xfId="8094"/>
    <cellStyle name="Note 2 4 2 3 3 2" xfId="8095"/>
    <cellStyle name="Note 2 4 2 3 4" xfId="8096"/>
    <cellStyle name="Note 2 4 2 4" xfId="8097"/>
    <cellStyle name="Note 2 4 2 4 2" xfId="8098"/>
    <cellStyle name="Note 2 4 2 4 2 2" xfId="8099"/>
    <cellStyle name="Note 2 4 2 4 2 2 2" xfId="8100"/>
    <cellStyle name="Note 2 4 2 4 2 3" xfId="8101"/>
    <cellStyle name="Note 2 4 2 4 3" xfId="8102"/>
    <cellStyle name="Note 2 4 2 4 3 2" xfId="8103"/>
    <cellStyle name="Note 2 4 2 4 4" xfId="8104"/>
    <cellStyle name="Note 2 4 2 5" xfId="8105"/>
    <cellStyle name="Note 2 4 2 5 2" xfId="8106"/>
    <cellStyle name="Note 2 4 2 5 2 2" xfId="8107"/>
    <cellStyle name="Note 2 4 2 5 2 2 2" xfId="8108"/>
    <cellStyle name="Note 2 4 2 5 2 3" xfId="8109"/>
    <cellStyle name="Note 2 4 2 5 3" xfId="8110"/>
    <cellStyle name="Note 2 4 2 5 3 2" xfId="8111"/>
    <cellStyle name="Note 2 4 2 5 3 2 2" xfId="8112"/>
    <cellStyle name="Note 2 4 2 5 3 3" xfId="8113"/>
    <cellStyle name="Note 2 4 2 5 4" xfId="8114"/>
    <cellStyle name="Note 2 4 2 5 4 2" xfId="8115"/>
    <cellStyle name="Note 2 4 2 5 5" xfId="8116"/>
    <cellStyle name="Note 2 4 2 6" xfId="8117"/>
    <cellStyle name="Note 2 4 2 6 2" xfId="8118"/>
    <cellStyle name="Note 2 4 2 7" xfId="8119"/>
    <cellStyle name="Note 2 4 2 7 2" xfId="8120"/>
    <cellStyle name="Note 2 4 2 8" xfId="8121"/>
    <cellStyle name="Note 2 4 3" xfId="8122"/>
    <cellStyle name="Note 2 4 3 2" xfId="8123"/>
    <cellStyle name="Note 2 4 3 2 2" xfId="8124"/>
    <cellStyle name="Note 2 4 3 2 2 2" xfId="8125"/>
    <cellStyle name="Note 2 4 3 2 2 2 2" xfId="8126"/>
    <cellStyle name="Note 2 4 3 2 2 2 2 2" xfId="8127"/>
    <cellStyle name="Note 2 4 3 2 2 2 3" xfId="8128"/>
    <cellStyle name="Note 2 4 3 2 2 3" xfId="8129"/>
    <cellStyle name="Note 2 4 3 2 2 3 2" xfId="8130"/>
    <cellStyle name="Note 2 4 3 2 2 4" xfId="8131"/>
    <cellStyle name="Note 2 4 3 2 3" xfId="8132"/>
    <cellStyle name="Note 2 4 3 2 3 2" xfId="8133"/>
    <cellStyle name="Note 2 4 3 2 3 2 2" xfId="8134"/>
    <cellStyle name="Note 2 4 3 2 3 2 2 2" xfId="8135"/>
    <cellStyle name="Note 2 4 3 2 3 2 3" xfId="8136"/>
    <cellStyle name="Note 2 4 3 2 3 3" xfId="8137"/>
    <cellStyle name="Note 2 4 3 2 3 3 2" xfId="8138"/>
    <cellStyle name="Note 2 4 3 2 3 4" xfId="8139"/>
    <cellStyle name="Note 2 4 3 2 4" xfId="8140"/>
    <cellStyle name="Note 2 4 3 2 4 2" xfId="8141"/>
    <cellStyle name="Note 2 4 3 2 4 2 2" xfId="8142"/>
    <cellStyle name="Note 2 4 3 2 4 2 2 2" xfId="8143"/>
    <cellStyle name="Note 2 4 3 2 4 2 3" xfId="8144"/>
    <cellStyle name="Note 2 4 3 2 4 3" xfId="8145"/>
    <cellStyle name="Note 2 4 3 2 4 3 2" xfId="8146"/>
    <cellStyle name="Note 2 4 3 2 4 3 2 2" xfId="8147"/>
    <cellStyle name="Note 2 4 3 2 4 3 3" xfId="8148"/>
    <cellStyle name="Note 2 4 3 2 4 4" xfId="8149"/>
    <cellStyle name="Note 2 4 3 2 4 4 2" xfId="8150"/>
    <cellStyle name="Note 2 4 3 2 4 5" xfId="8151"/>
    <cellStyle name="Note 2 4 3 2 5" xfId="8152"/>
    <cellStyle name="Note 2 4 3 2 5 2" xfId="8153"/>
    <cellStyle name="Note 2 4 3 2 6" xfId="8154"/>
    <cellStyle name="Note 2 4 3 2 6 2" xfId="8155"/>
    <cellStyle name="Note 2 4 3 2 7" xfId="8156"/>
    <cellStyle name="Note 2 4 3 3" xfId="8157"/>
    <cellStyle name="Note 2 4 3 3 2" xfId="8158"/>
    <cellStyle name="Note 2 4 3 3 2 2" xfId="8159"/>
    <cellStyle name="Note 2 4 3 3 2 2 2" xfId="8160"/>
    <cellStyle name="Note 2 4 3 3 2 3" xfId="8161"/>
    <cellStyle name="Note 2 4 3 3 3" xfId="8162"/>
    <cellStyle name="Note 2 4 3 3 3 2" xfId="8163"/>
    <cellStyle name="Note 2 4 3 3 4" xfId="8164"/>
    <cellStyle name="Note 2 4 3 4" xfId="8165"/>
    <cellStyle name="Note 2 4 3 4 2" xfId="8166"/>
    <cellStyle name="Note 2 4 3 4 2 2" xfId="8167"/>
    <cellStyle name="Note 2 4 3 4 2 2 2" xfId="8168"/>
    <cellStyle name="Note 2 4 3 4 2 3" xfId="8169"/>
    <cellStyle name="Note 2 4 3 4 3" xfId="8170"/>
    <cellStyle name="Note 2 4 3 4 3 2" xfId="8171"/>
    <cellStyle name="Note 2 4 3 4 4" xfId="8172"/>
    <cellStyle name="Note 2 4 3 5" xfId="8173"/>
    <cellStyle name="Note 2 4 3 5 2" xfId="8174"/>
    <cellStyle name="Note 2 4 3 5 2 2" xfId="8175"/>
    <cellStyle name="Note 2 4 3 5 2 2 2" xfId="8176"/>
    <cellStyle name="Note 2 4 3 5 2 3" xfId="8177"/>
    <cellStyle name="Note 2 4 3 5 3" xfId="8178"/>
    <cellStyle name="Note 2 4 3 5 3 2" xfId="8179"/>
    <cellStyle name="Note 2 4 3 5 3 2 2" xfId="8180"/>
    <cellStyle name="Note 2 4 3 5 3 3" xfId="8181"/>
    <cellStyle name="Note 2 4 3 5 4" xfId="8182"/>
    <cellStyle name="Note 2 4 3 5 4 2" xfId="8183"/>
    <cellStyle name="Note 2 4 3 5 5" xfId="8184"/>
    <cellStyle name="Note 2 4 3 6" xfId="8185"/>
    <cellStyle name="Note 2 4 3 6 2" xfId="8186"/>
    <cellStyle name="Note 2 4 3 7" xfId="8187"/>
    <cellStyle name="Note 2 4 3 7 2" xfId="8188"/>
    <cellStyle name="Note 2 4 3 8" xfId="8189"/>
    <cellStyle name="Note 2 4 4" xfId="8190"/>
    <cellStyle name="Note 2 4 4 2" xfId="8191"/>
    <cellStyle name="Note 2 4 4 2 2" xfId="8192"/>
    <cellStyle name="Note 2 4 4 2 2 2" xfId="8193"/>
    <cellStyle name="Note 2 4 4 2 2 2 2" xfId="8194"/>
    <cellStyle name="Note 2 4 4 2 2 3" xfId="8195"/>
    <cellStyle name="Note 2 4 4 2 3" xfId="8196"/>
    <cellStyle name="Note 2 4 4 2 3 2" xfId="8197"/>
    <cellStyle name="Note 2 4 4 2 4" xfId="8198"/>
    <cellStyle name="Note 2 4 4 3" xfId="8199"/>
    <cellStyle name="Note 2 4 4 3 2" xfId="8200"/>
    <cellStyle name="Note 2 4 4 3 2 2" xfId="8201"/>
    <cellStyle name="Note 2 4 4 3 2 2 2" xfId="8202"/>
    <cellStyle name="Note 2 4 4 3 2 3" xfId="8203"/>
    <cellStyle name="Note 2 4 4 3 3" xfId="8204"/>
    <cellStyle name="Note 2 4 4 3 3 2" xfId="8205"/>
    <cellStyle name="Note 2 4 4 3 4" xfId="8206"/>
    <cellStyle name="Note 2 4 4 4" xfId="8207"/>
    <cellStyle name="Note 2 4 4 4 2" xfId="8208"/>
    <cellStyle name="Note 2 4 4 4 2 2" xfId="8209"/>
    <cellStyle name="Note 2 4 4 4 2 2 2" xfId="8210"/>
    <cellStyle name="Note 2 4 4 4 2 3" xfId="8211"/>
    <cellStyle name="Note 2 4 4 4 3" xfId="8212"/>
    <cellStyle name="Note 2 4 4 4 3 2" xfId="8213"/>
    <cellStyle name="Note 2 4 4 4 3 2 2" xfId="8214"/>
    <cellStyle name="Note 2 4 4 4 3 3" xfId="8215"/>
    <cellStyle name="Note 2 4 4 4 4" xfId="8216"/>
    <cellStyle name="Note 2 4 4 4 4 2" xfId="8217"/>
    <cellStyle name="Note 2 4 4 4 5" xfId="8218"/>
    <cellStyle name="Note 2 4 4 5" xfId="8219"/>
    <cellStyle name="Note 2 4 4 5 2" xfId="8220"/>
    <cellStyle name="Note 2 4 4 6" xfId="8221"/>
    <cellStyle name="Note 2 4 4 6 2" xfId="8222"/>
    <cellStyle name="Note 2 4 4 7" xfId="8223"/>
    <cellStyle name="Note 2 4 5" xfId="8224"/>
    <cellStyle name="Note 2 4 5 2" xfId="8225"/>
    <cellStyle name="Note 2 4 5 2 2" xfId="8226"/>
    <cellStyle name="Note 2 4 5 2 2 2" xfId="8227"/>
    <cellStyle name="Note 2 4 5 2 2 2 2" xfId="8228"/>
    <cellStyle name="Note 2 4 5 2 2 2 2 2" xfId="8229"/>
    <cellStyle name="Note 2 4 5 2 2 2 3" xfId="8230"/>
    <cellStyle name="Note 2 4 5 2 2 3" xfId="8231"/>
    <cellStyle name="Note 2 4 5 2 2 3 2" xfId="8232"/>
    <cellStyle name="Note 2 4 5 2 2 4" xfId="8233"/>
    <cellStyle name="Note 2 4 5 2 3" xfId="8234"/>
    <cellStyle name="Note 2 4 5 2 3 2" xfId="8235"/>
    <cellStyle name="Note 2 4 5 2 3 2 2" xfId="8236"/>
    <cellStyle name="Note 2 4 5 2 3 2 2 2" xfId="8237"/>
    <cellStyle name="Note 2 4 5 2 3 2 3" xfId="8238"/>
    <cellStyle name="Note 2 4 5 2 3 3" xfId="8239"/>
    <cellStyle name="Note 2 4 5 2 3 3 2" xfId="8240"/>
    <cellStyle name="Note 2 4 5 2 3 4" xfId="8241"/>
    <cellStyle name="Note 2 4 5 2 4" xfId="8242"/>
    <cellStyle name="Note 2 4 5 2 4 2" xfId="8243"/>
    <cellStyle name="Note 2 4 5 2 4 2 2" xfId="8244"/>
    <cellStyle name="Note 2 4 5 2 4 2 2 2" xfId="8245"/>
    <cellStyle name="Note 2 4 5 2 4 2 3" xfId="8246"/>
    <cellStyle name="Note 2 4 5 2 4 3" xfId="8247"/>
    <cellStyle name="Note 2 4 5 2 4 3 2" xfId="8248"/>
    <cellStyle name="Note 2 4 5 2 4 3 2 2" xfId="8249"/>
    <cellStyle name="Note 2 4 5 2 4 3 3" xfId="8250"/>
    <cellStyle name="Note 2 4 5 2 4 4" xfId="8251"/>
    <cellStyle name="Note 2 4 5 2 4 4 2" xfId="8252"/>
    <cellStyle name="Note 2 4 5 2 4 5" xfId="8253"/>
    <cellStyle name="Note 2 4 5 2 5" xfId="8254"/>
    <cellStyle name="Note 2 4 5 2 5 2" xfId="8255"/>
    <cellStyle name="Note 2 4 5 2 6" xfId="8256"/>
    <cellStyle name="Note 2 4 5 2 6 2" xfId="8257"/>
    <cellStyle name="Note 2 4 5 2 7" xfId="8258"/>
    <cellStyle name="Note 2 4 5 3" xfId="8259"/>
    <cellStyle name="Note 2 4 5 3 2" xfId="8260"/>
    <cellStyle name="Note 2 4 5 3 2 2" xfId="8261"/>
    <cellStyle name="Note 2 4 5 3 2 2 2" xfId="8262"/>
    <cellStyle name="Note 2 4 5 3 2 3" xfId="8263"/>
    <cellStyle name="Note 2 4 5 3 3" xfId="8264"/>
    <cellStyle name="Note 2 4 5 3 3 2" xfId="8265"/>
    <cellStyle name="Note 2 4 5 3 4" xfId="8266"/>
    <cellStyle name="Note 2 4 5 4" xfId="8267"/>
    <cellStyle name="Note 2 4 5 4 2" xfId="8268"/>
    <cellStyle name="Note 2 4 5 4 2 2" xfId="8269"/>
    <cellStyle name="Note 2 4 5 4 2 2 2" xfId="8270"/>
    <cellStyle name="Note 2 4 5 4 2 3" xfId="8271"/>
    <cellStyle name="Note 2 4 5 4 3" xfId="8272"/>
    <cellStyle name="Note 2 4 5 4 3 2" xfId="8273"/>
    <cellStyle name="Note 2 4 5 4 4" xfId="8274"/>
    <cellStyle name="Note 2 4 5 5" xfId="8275"/>
    <cellStyle name="Note 2 4 5 5 2" xfId="8276"/>
    <cellStyle name="Note 2 4 5 5 2 2" xfId="8277"/>
    <cellStyle name="Note 2 4 5 5 2 2 2" xfId="8278"/>
    <cellStyle name="Note 2 4 5 5 2 3" xfId="8279"/>
    <cellStyle name="Note 2 4 5 5 3" xfId="8280"/>
    <cellStyle name="Note 2 4 5 5 3 2" xfId="8281"/>
    <cellStyle name="Note 2 4 5 5 3 2 2" xfId="8282"/>
    <cellStyle name="Note 2 4 5 5 3 3" xfId="8283"/>
    <cellStyle name="Note 2 4 5 5 4" xfId="8284"/>
    <cellStyle name="Note 2 4 5 5 4 2" xfId="8285"/>
    <cellStyle name="Note 2 4 5 5 5" xfId="8286"/>
    <cellStyle name="Note 2 4 5 6" xfId="8287"/>
    <cellStyle name="Note 2 4 5 6 2" xfId="8288"/>
    <cellStyle name="Note 2 4 5 7" xfId="8289"/>
    <cellStyle name="Note 2 4 5 7 2" xfId="8290"/>
    <cellStyle name="Note 2 4 5 8" xfId="8291"/>
    <cellStyle name="Note 2 4 6" xfId="8292"/>
    <cellStyle name="Note 2 4 6 2" xfId="8293"/>
    <cellStyle name="Note 2 4 6 2 2" xfId="8294"/>
    <cellStyle name="Note 2 4 6 2 2 2" xfId="8295"/>
    <cellStyle name="Note 2 4 6 2 3" xfId="8296"/>
    <cellStyle name="Note 2 4 6 3" xfId="8297"/>
    <cellStyle name="Note 2 4 6 3 2" xfId="8298"/>
    <cellStyle name="Note 2 4 6 4" xfId="8299"/>
    <cellStyle name="Note 2 4 7" xfId="8300"/>
    <cellStyle name="Note 2 4 7 2" xfId="8301"/>
    <cellStyle name="Note 2 4 7 2 2" xfId="8302"/>
    <cellStyle name="Note 2 4 7 2 2 2" xfId="8303"/>
    <cellStyle name="Note 2 4 7 2 3" xfId="8304"/>
    <cellStyle name="Note 2 4 7 3" xfId="8305"/>
    <cellStyle name="Note 2 4 7 3 2" xfId="8306"/>
    <cellStyle name="Note 2 4 7 4" xfId="8307"/>
    <cellStyle name="Note 2 4 8" xfId="8308"/>
    <cellStyle name="Note 2 4 8 2" xfId="8309"/>
    <cellStyle name="Note 2 4 8 2 2" xfId="8310"/>
    <cellStyle name="Note 2 4 8 2 2 2" xfId="8311"/>
    <cellStyle name="Note 2 4 8 2 3" xfId="8312"/>
    <cellStyle name="Note 2 4 8 3" xfId="8313"/>
    <cellStyle name="Note 2 4 8 3 2" xfId="8314"/>
    <cellStyle name="Note 2 4 8 3 2 2" xfId="8315"/>
    <cellStyle name="Note 2 4 8 3 3" xfId="8316"/>
    <cellStyle name="Note 2 4 8 4" xfId="8317"/>
    <cellStyle name="Note 2 4 8 4 2" xfId="8318"/>
    <cellStyle name="Note 2 4 8 5" xfId="8319"/>
    <cellStyle name="Note 2 4 9" xfId="8320"/>
    <cellStyle name="Note 2 4 9 2" xfId="8321"/>
    <cellStyle name="Note 2 4_FundsFlow" xfId="8322"/>
    <cellStyle name="Note 2 5" xfId="8323"/>
    <cellStyle name="Note 2 5 2" xfId="8324"/>
    <cellStyle name="Note 2 5 2 2" xfId="8325"/>
    <cellStyle name="Note 2 5 2 2 2" xfId="8326"/>
    <cellStyle name="Note 2 5 2 2 2 2" xfId="8327"/>
    <cellStyle name="Note 2 5 2 2 2 2 2" xfId="8328"/>
    <cellStyle name="Note 2 5 2 2 2 3" xfId="8329"/>
    <cellStyle name="Note 2 5 2 2 3" xfId="8330"/>
    <cellStyle name="Note 2 5 2 2 3 2" xfId="8331"/>
    <cellStyle name="Note 2 5 2 2 4" xfId="8332"/>
    <cellStyle name="Note 2 5 2 3" xfId="8333"/>
    <cellStyle name="Note 2 5 2 3 2" xfId="8334"/>
    <cellStyle name="Note 2 5 2 3 2 2" xfId="8335"/>
    <cellStyle name="Note 2 5 2 3 2 2 2" xfId="8336"/>
    <cellStyle name="Note 2 5 2 3 2 3" xfId="8337"/>
    <cellStyle name="Note 2 5 2 3 3" xfId="8338"/>
    <cellStyle name="Note 2 5 2 3 3 2" xfId="8339"/>
    <cellStyle name="Note 2 5 2 3 4" xfId="8340"/>
    <cellStyle name="Note 2 5 2 4" xfId="8341"/>
    <cellStyle name="Note 2 5 2 4 2" xfId="8342"/>
    <cellStyle name="Note 2 5 2 4 2 2" xfId="8343"/>
    <cellStyle name="Note 2 5 2 4 2 2 2" xfId="8344"/>
    <cellStyle name="Note 2 5 2 4 2 3" xfId="8345"/>
    <cellStyle name="Note 2 5 2 4 3" xfId="8346"/>
    <cellStyle name="Note 2 5 2 4 3 2" xfId="8347"/>
    <cellStyle name="Note 2 5 2 4 3 2 2" xfId="8348"/>
    <cellStyle name="Note 2 5 2 4 3 3" xfId="8349"/>
    <cellStyle name="Note 2 5 2 4 4" xfId="8350"/>
    <cellStyle name="Note 2 5 2 4 4 2" xfId="8351"/>
    <cellStyle name="Note 2 5 2 4 5" xfId="8352"/>
    <cellStyle name="Note 2 5 2 5" xfId="8353"/>
    <cellStyle name="Note 2 5 2 5 2" xfId="8354"/>
    <cellStyle name="Note 2 5 2 6" xfId="8355"/>
    <cellStyle name="Note 2 5 2 6 2" xfId="8356"/>
    <cellStyle name="Note 2 5 2 7" xfId="8357"/>
    <cellStyle name="Note 2 5 3" xfId="8358"/>
    <cellStyle name="Note 2 5 3 2" xfId="8359"/>
    <cellStyle name="Note 2 5 3 2 2" xfId="8360"/>
    <cellStyle name="Note 2 5 3 2 2 2" xfId="8361"/>
    <cellStyle name="Note 2 5 3 2 3" xfId="8362"/>
    <cellStyle name="Note 2 5 3 3" xfId="8363"/>
    <cellStyle name="Note 2 5 3 3 2" xfId="8364"/>
    <cellStyle name="Note 2 5 3 4" xfId="8365"/>
    <cellStyle name="Note 2 5 4" xfId="8366"/>
    <cellStyle name="Note 2 5 4 2" xfId="8367"/>
    <cellStyle name="Note 2 5 4 2 2" xfId="8368"/>
    <cellStyle name="Note 2 5 4 2 2 2" xfId="8369"/>
    <cellStyle name="Note 2 5 4 2 3" xfId="8370"/>
    <cellStyle name="Note 2 5 4 3" xfId="8371"/>
    <cellStyle name="Note 2 5 4 3 2" xfId="8372"/>
    <cellStyle name="Note 2 5 4 4" xfId="8373"/>
    <cellStyle name="Note 2 5 5" xfId="8374"/>
    <cellStyle name="Note 2 5 5 2" xfId="8375"/>
    <cellStyle name="Note 2 5 5 2 2" xfId="8376"/>
    <cellStyle name="Note 2 5 5 2 2 2" xfId="8377"/>
    <cellStyle name="Note 2 5 5 2 3" xfId="8378"/>
    <cellStyle name="Note 2 5 5 3" xfId="8379"/>
    <cellStyle name="Note 2 5 5 3 2" xfId="8380"/>
    <cellStyle name="Note 2 5 5 3 2 2" xfId="8381"/>
    <cellStyle name="Note 2 5 5 3 3" xfId="8382"/>
    <cellStyle name="Note 2 5 5 4" xfId="8383"/>
    <cellStyle name="Note 2 5 5 4 2" xfId="8384"/>
    <cellStyle name="Note 2 5 5 5" xfId="8385"/>
    <cellStyle name="Note 2 5 6" xfId="8386"/>
    <cellStyle name="Note 2 5 6 2" xfId="8387"/>
    <cellStyle name="Note 2 5 7" xfId="8388"/>
    <cellStyle name="Note 2 5 7 2" xfId="8389"/>
    <cellStyle name="Note 2 5 8" xfId="8390"/>
    <cellStyle name="Note 2 6" xfId="8391"/>
    <cellStyle name="Note 2 6 2" xfId="8392"/>
    <cellStyle name="Note 2 6 2 2" xfId="8393"/>
    <cellStyle name="Note 2 6 2 2 2" xfId="8394"/>
    <cellStyle name="Note 2 6 2 2 2 2" xfId="8395"/>
    <cellStyle name="Note 2 6 2 2 2 2 2" xfId="8396"/>
    <cellStyle name="Note 2 6 2 2 2 3" xfId="8397"/>
    <cellStyle name="Note 2 6 2 2 3" xfId="8398"/>
    <cellStyle name="Note 2 6 2 2 3 2" xfId="8399"/>
    <cellStyle name="Note 2 6 2 2 4" xfId="8400"/>
    <cellStyle name="Note 2 6 2 3" xfId="8401"/>
    <cellStyle name="Note 2 6 2 3 2" xfId="8402"/>
    <cellStyle name="Note 2 6 2 3 2 2" xfId="8403"/>
    <cellStyle name="Note 2 6 2 3 2 2 2" xfId="8404"/>
    <cellStyle name="Note 2 6 2 3 2 3" xfId="8405"/>
    <cellStyle name="Note 2 6 2 3 3" xfId="8406"/>
    <cellStyle name="Note 2 6 2 3 3 2" xfId="8407"/>
    <cellStyle name="Note 2 6 2 3 4" xfId="8408"/>
    <cellStyle name="Note 2 6 2 4" xfId="8409"/>
    <cellStyle name="Note 2 6 2 4 2" xfId="8410"/>
    <cellStyle name="Note 2 6 2 4 2 2" xfId="8411"/>
    <cellStyle name="Note 2 6 2 4 2 2 2" xfId="8412"/>
    <cellStyle name="Note 2 6 2 4 2 3" xfId="8413"/>
    <cellStyle name="Note 2 6 2 4 3" xfId="8414"/>
    <cellStyle name="Note 2 6 2 4 3 2" xfId="8415"/>
    <cellStyle name="Note 2 6 2 4 3 2 2" xfId="8416"/>
    <cellStyle name="Note 2 6 2 4 3 3" xfId="8417"/>
    <cellStyle name="Note 2 6 2 4 4" xfId="8418"/>
    <cellStyle name="Note 2 6 2 4 4 2" xfId="8419"/>
    <cellStyle name="Note 2 6 2 4 5" xfId="8420"/>
    <cellStyle name="Note 2 6 2 5" xfId="8421"/>
    <cellStyle name="Note 2 6 2 5 2" xfId="8422"/>
    <cellStyle name="Note 2 6 2 6" xfId="8423"/>
    <cellStyle name="Note 2 6 2 6 2" xfId="8424"/>
    <cellStyle name="Note 2 6 2 7" xfId="8425"/>
    <cellStyle name="Note 2 6 3" xfId="8426"/>
    <cellStyle name="Note 2 6 3 2" xfId="8427"/>
    <cellStyle name="Note 2 6 3 2 2" xfId="8428"/>
    <cellStyle name="Note 2 6 3 2 2 2" xfId="8429"/>
    <cellStyle name="Note 2 6 3 2 3" xfId="8430"/>
    <cellStyle name="Note 2 6 3 3" xfId="8431"/>
    <cellStyle name="Note 2 6 3 3 2" xfId="8432"/>
    <cellStyle name="Note 2 6 3 4" xfId="8433"/>
    <cellStyle name="Note 2 6 4" xfId="8434"/>
    <cellStyle name="Note 2 6 4 2" xfId="8435"/>
    <cellStyle name="Note 2 6 4 2 2" xfId="8436"/>
    <cellStyle name="Note 2 6 4 2 2 2" xfId="8437"/>
    <cellStyle name="Note 2 6 4 2 3" xfId="8438"/>
    <cellStyle name="Note 2 6 4 3" xfId="8439"/>
    <cellStyle name="Note 2 6 4 3 2" xfId="8440"/>
    <cellStyle name="Note 2 6 4 4" xfId="8441"/>
    <cellStyle name="Note 2 6 5" xfId="8442"/>
    <cellStyle name="Note 2 6 5 2" xfId="8443"/>
    <cellStyle name="Note 2 6 5 2 2" xfId="8444"/>
    <cellStyle name="Note 2 6 5 2 2 2" xfId="8445"/>
    <cellStyle name="Note 2 6 5 2 3" xfId="8446"/>
    <cellStyle name="Note 2 6 5 3" xfId="8447"/>
    <cellStyle name="Note 2 6 5 3 2" xfId="8448"/>
    <cellStyle name="Note 2 6 5 3 2 2" xfId="8449"/>
    <cellStyle name="Note 2 6 5 3 3" xfId="8450"/>
    <cellStyle name="Note 2 6 5 4" xfId="8451"/>
    <cellStyle name="Note 2 6 5 4 2" xfId="8452"/>
    <cellStyle name="Note 2 6 5 5" xfId="8453"/>
    <cellStyle name="Note 2 6 6" xfId="8454"/>
    <cellStyle name="Note 2 6 6 2" xfId="8455"/>
    <cellStyle name="Note 2 6 7" xfId="8456"/>
    <cellStyle name="Note 2 6 7 2" xfId="8457"/>
    <cellStyle name="Note 2 6 8" xfId="8458"/>
    <cellStyle name="Note 2 7" xfId="8459"/>
    <cellStyle name="Note 2 7 2" xfId="8460"/>
    <cellStyle name="Note 2 7 2 2" xfId="8461"/>
    <cellStyle name="Note 2 7 2 2 2" xfId="8462"/>
    <cellStyle name="Note 2 7 2 2 2 2" xfId="8463"/>
    <cellStyle name="Note 2 7 2 2 2 2 2" xfId="8464"/>
    <cellStyle name="Note 2 7 2 2 2 3" xfId="8465"/>
    <cellStyle name="Note 2 7 2 2 3" xfId="8466"/>
    <cellStyle name="Note 2 7 2 2 3 2" xfId="8467"/>
    <cellStyle name="Note 2 7 2 2 4" xfId="8468"/>
    <cellStyle name="Note 2 7 2 3" xfId="8469"/>
    <cellStyle name="Note 2 7 2 3 2" xfId="8470"/>
    <cellStyle name="Note 2 7 2 3 2 2" xfId="8471"/>
    <cellStyle name="Note 2 7 2 3 2 2 2" xfId="8472"/>
    <cellStyle name="Note 2 7 2 3 2 3" xfId="8473"/>
    <cellStyle name="Note 2 7 2 3 3" xfId="8474"/>
    <cellStyle name="Note 2 7 2 3 3 2" xfId="8475"/>
    <cellStyle name="Note 2 7 2 3 4" xfId="8476"/>
    <cellStyle name="Note 2 7 2 4" xfId="8477"/>
    <cellStyle name="Note 2 7 2 4 2" xfId="8478"/>
    <cellStyle name="Note 2 7 2 4 2 2" xfId="8479"/>
    <cellStyle name="Note 2 7 2 4 2 2 2" xfId="8480"/>
    <cellStyle name="Note 2 7 2 4 2 3" xfId="8481"/>
    <cellStyle name="Note 2 7 2 4 3" xfId="8482"/>
    <cellStyle name="Note 2 7 2 4 3 2" xfId="8483"/>
    <cellStyle name="Note 2 7 2 4 3 2 2" xfId="8484"/>
    <cellStyle name="Note 2 7 2 4 3 3" xfId="8485"/>
    <cellStyle name="Note 2 7 2 4 4" xfId="8486"/>
    <cellStyle name="Note 2 7 2 4 4 2" xfId="8487"/>
    <cellStyle name="Note 2 7 2 4 5" xfId="8488"/>
    <cellStyle name="Note 2 7 2 5" xfId="8489"/>
    <cellStyle name="Note 2 7 2 5 2" xfId="8490"/>
    <cellStyle name="Note 2 7 2 6" xfId="8491"/>
    <cellStyle name="Note 2 7 2 6 2" xfId="8492"/>
    <cellStyle name="Note 2 7 2 7" xfId="8493"/>
    <cellStyle name="Note 2 7 3" xfId="8494"/>
    <cellStyle name="Note 2 7 3 2" xfId="8495"/>
    <cellStyle name="Note 2 7 3 2 2" xfId="8496"/>
    <cellStyle name="Note 2 7 3 2 2 2" xfId="8497"/>
    <cellStyle name="Note 2 7 3 2 3" xfId="8498"/>
    <cellStyle name="Note 2 7 3 3" xfId="8499"/>
    <cellStyle name="Note 2 7 3 3 2" xfId="8500"/>
    <cellStyle name="Note 2 7 3 4" xfId="8501"/>
    <cellStyle name="Note 2 7 4" xfId="8502"/>
    <cellStyle name="Note 2 7 4 2" xfId="8503"/>
    <cellStyle name="Note 2 7 4 2 2" xfId="8504"/>
    <cellStyle name="Note 2 7 4 2 2 2" xfId="8505"/>
    <cellStyle name="Note 2 7 4 2 3" xfId="8506"/>
    <cellStyle name="Note 2 7 4 3" xfId="8507"/>
    <cellStyle name="Note 2 7 4 3 2" xfId="8508"/>
    <cellStyle name="Note 2 7 4 4" xfId="8509"/>
    <cellStyle name="Note 2 7 5" xfId="8510"/>
    <cellStyle name="Note 2 7 5 2" xfId="8511"/>
    <cellStyle name="Note 2 7 5 2 2" xfId="8512"/>
    <cellStyle name="Note 2 7 5 2 2 2" xfId="8513"/>
    <cellStyle name="Note 2 7 5 2 3" xfId="8514"/>
    <cellStyle name="Note 2 7 5 3" xfId="8515"/>
    <cellStyle name="Note 2 7 5 3 2" xfId="8516"/>
    <cellStyle name="Note 2 7 5 3 2 2" xfId="8517"/>
    <cellStyle name="Note 2 7 5 3 3" xfId="8518"/>
    <cellStyle name="Note 2 7 5 4" xfId="8519"/>
    <cellStyle name="Note 2 7 5 4 2" xfId="8520"/>
    <cellStyle name="Note 2 7 5 5" xfId="8521"/>
    <cellStyle name="Note 2 7 6" xfId="8522"/>
    <cellStyle name="Note 2 7 6 2" xfId="8523"/>
    <cellStyle name="Note 2 7 7" xfId="8524"/>
    <cellStyle name="Note 2 7 7 2" xfId="8525"/>
    <cellStyle name="Note 2 7 8" xfId="8526"/>
    <cellStyle name="Note 2 8" xfId="8527"/>
    <cellStyle name="Note 2 8 2" xfId="8528"/>
    <cellStyle name="Note 2 8 2 2" xfId="8529"/>
    <cellStyle name="Note 2 8 2 2 2" xfId="8530"/>
    <cellStyle name="Note 2 8 2 2 2 2" xfId="8531"/>
    <cellStyle name="Note 2 8 2 2 3" xfId="8532"/>
    <cellStyle name="Note 2 8 2 3" xfId="8533"/>
    <cellStyle name="Note 2 8 2 3 2" xfId="8534"/>
    <cellStyle name="Note 2 8 2 4" xfId="8535"/>
    <cellStyle name="Note 2 8 3" xfId="8536"/>
    <cellStyle name="Note 2 8 3 2" xfId="8537"/>
    <cellStyle name="Note 2 8 3 2 2" xfId="8538"/>
    <cellStyle name="Note 2 8 3 2 2 2" xfId="8539"/>
    <cellStyle name="Note 2 8 3 2 3" xfId="8540"/>
    <cellStyle name="Note 2 8 3 3" xfId="8541"/>
    <cellStyle name="Note 2 8 3 3 2" xfId="8542"/>
    <cellStyle name="Note 2 8 3 4" xfId="8543"/>
    <cellStyle name="Note 2 8 4" xfId="8544"/>
    <cellStyle name="Note 2 8 4 2" xfId="8545"/>
    <cellStyle name="Note 2 8 4 2 2" xfId="8546"/>
    <cellStyle name="Note 2 8 4 2 2 2" xfId="8547"/>
    <cellStyle name="Note 2 8 4 2 3" xfId="8548"/>
    <cellStyle name="Note 2 8 4 3" xfId="8549"/>
    <cellStyle name="Note 2 8 4 3 2" xfId="8550"/>
    <cellStyle name="Note 2 8 4 3 2 2" xfId="8551"/>
    <cellStyle name="Note 2 8 4 3 3" xfId="8552"/>
    <cellStyle name="Note 2 8 4 4" xfId="8553"/>
    <cellStyle name="Note 2 8 4 4 2" xfId="8554"/>
    <cellStyle name="Note 2 8 4 5" xfId="8555"/>
    <cellStyle name="Note 2 8 5" xfId="8556"/>
    <cellStyle name="Note 2 8 5 2" xfId="8557"/>
    <cellStyle name="Note 2 8 6" xfId="8558"/>
    <cellStyle name="Note 2 8 6 2" xfId="8559"/>
    <cellStyle name="Note 2 8 7" xfId="8560"/>
    <cellStyle name="Note 2 9" xfId="8561"/>
    <cellStyle name="Note 2 9 2" xfId="8562"/>
    <cellStyle name="Note 2 9 2 2" xfId="8563"/>
    <cellStyle name="Note 2 9 2 2 2" xfId="8564"/>
    <cellStyle name="Note 2 9 2 2 2 2" xfId="8565"/>
    <cellStyle name="Note 2 9 2 2 2 2 2" xfId="8566"/>
    <cellStyle name="Note 2 9 2 2 2 3" xfId="8567"/>
    <cellStyle name="Note 2 9 2 2 3" xfId="8568"/>
    <cellStyle name="Note 2 9 2 2 3 2" xfId="8569"/>
    <cellStyle name="Note 2 9 2 2 4" xfId="8570"/>
    <cellStyle name="Note 2 9 2 3" xfId="8571"/>
    <cellStyle name="Note 2 9 2 3 2" xfId="8572"/>
    <cellStyle name="Note 2 9 2 3 2 2" xfId="8573"/>
    <cellStyle name="Note 2 9 2 3 2 2 2" xfId="8574"/>
    <cellStyle name="Note 2 9 2 3 2 3" xfId="8575"/>
    <cellStyle name="Note 2 9 2 3 3" xfId="8576"/>
    <cellStyle name="Note 2 9 2 3 3 2" xfId="8577"/>
    <cellStyle name="Note 2 9 2 3 4" xfId="8578"/>
    <cellStyle name="Note 2 9 2 4" xfId="8579"/>
    <cellStyle name="Note 2 9 2 4 2" xfId="8580"/>
    <cellStyle name="Note 2 9 2 4 2 2" xfId="8581"/>
    <cellStyle name="Note 2 9 2 4 2 2 2" xfId="8582"/>
    <cellStyle name="Note 2 9 2 4 2 3" xfId="8583"/>
    <cellStyle name="Note 2 9 2 4 3" xfId="8584"/>
    <cellStyle name="Note 2 9 2 4 3 2" xfId="8585"/>
    <cellStyle name="Note 2 9 2 4 3 2 2" xfId="8586"/>
    <cellStyle name="Note 2 9 2 4 3 3" xfId="8587"/>
    <cellStyle name="Note 2 9 2 4 4" xfId="8588"/>
    <cellStyle name="Note 2 9 2 4 4 2" xfId="8589"/>
    <cellStyle name="Note 2 9 2 4 5" xfId="8590"/>
    <cellStyle name="Note 2 9 2 5" xfId="8591"/>
    <cellStyle name="Note 2 9 2 5 2" xfId="8592"/>
    <cellStyle name="Note 2 9 2 6" xfId="8593"/>
    <cellStyle name="Note 2 9 2 6 2" xfId="8594"/>
    <cellStyle name="Note 2 9 2 7" xfId="8595"/>
    <cellStyle name="Note 2 9 3" xfId="8596"/>
    <cellStyle name="Note 2 9 3 2" xfId="8597"/>
    <cellStyle name="Note 2 9 3 2 2" xfId="8598"/>
    <cellStyle name="Note 2 9 3 2 2 2" xfId="8599"/>
    <cellStyle name="Note 2 9 3 2 3" xfId="8600"/>
    <cellStyle name="Note 2 9 3 3" xfId="8601"/>
    <cellStyle name="Note 2 9 3 3 2" xfId="8602"/>
    <cellStyle name="Note 2 9 3 4" xfId="8603"/>
    <cellStyle name="Note 2 9 4" xfId="8604"/>
    <cellStyle name="Note 2 9 4 2" xfId="8605"/>
    <cellStyle name="Note 2 9 4 2 2" xfId="8606"/>
    <cellStyle name="Note 2 9 4 2 2 2" xfId="8607"/>
    <cellStyle name="Note 2 9 4 2 3" xfId="8608"/>
    <cellStyle name="Note 2 9 4 3" xfId="8609"/>
    <cellStyle name="Note 2 9 4 3 2" xfId="8610"/>
    <cellStyle name="Note 2 9 4 4" xfId="8611"/>
    <cellStyle name="Note 2 9 5" xfId="8612"/>
    <cellStyle name="Note 2 9 5 2" xfId="8613"/>
    <cellStyle name="Note 2 9 5 2 2" xfId="8614"/>
    <cellStyle name="Note 2 9 5 2 2 2" xfId="8615"/>
    <cellStyle name="Note 2 9 5 2 3" xfId="8616"/>
    <cellStyle name="Note 2 9 5 3" xfId="8617"/>
    <cellStyle name="Note 2 9 5 3 2" xfId="8618"/>
    <cellStyle name="Note 2 9 5 3 2 2" xfId="8619"/>
    <cellStyle name="Note 2 9 5 3 3" xfId="8620"/>
    <cellStyle name="Note 2 9 5 4" xfId="8621"/>
    <cellStyle name="Note 2 9 5 4 2" xfId="8622"/>
    <cellStyle name="Note 2 9 5 5" xfId="8623"/>
    <cellStyle name="Note 2 9 6" xfId="8624"/>
    <cellStyle name="Note 2 9 6 2" xfId="8625"/>
    <cellStyle name="Note 2 9 7" xfId="8626"/>
    <cellStyle name="Note 2 9 7 2" xfId="8627"/>
    <cellStyle name="Note 2 9 8" xfId="8628"/>
    <cellStyle name="Note 2_FundsFlow" xfId="8629"/>
    <cellStyle name="Note 3" xfId="8630"/>
    <cellStyle name="Note 3 10" xfId="8631"/>
    <cellStyle name="Note 3 10 2" xfId="8632"/>
    <cellStyle name="Note 3 11" xfId="8633"/>
    <cellStyle name="Note 3 11 2" xfId="8634"/>
    <cellStyle name="Note 3 12" xfId="8635"/>
    <cellStyle name="Note 3 2" xfId="8636"/>
    <cellStyle name="Note 3 2 2" xfId="8637"/>
    <cellStyle name="Note 3 2 3" xfId="8638"/>
    <cellStyle name="Note 3 2 3 2" xfId="8639"/>
    <cellStyle name="Note 3 2 3 2 2" xfId="8640"/>
    <cellStyle name="Note 3 2 3 3" xfId="8641"/>
    <cellStyle name="Note 3 2 4" xfId="8642"/>
    <cellStyle name="Note 3 2 4 2" xfId="8643"/>
    <cellStyle name="Note 3 2 4 2 2" xfId="8644"/>
    <cellStyle name="Note 3 2 4 3" xfId="8645"/>
    <cellStyle name="Note 3 2 5" xfId="8646"/>
    <cellStyle name="Note 3 2 5 2" xfId="8647"/>
    <cellStyle name="Note 3 2 6" xfId="8648"/>
    <cellStyle name="Note 3 2 6 2" xfId="8649"/>
    <cellStyle name="Note 3 2 7" xfId="8650"/>
    <cellStyle name="Note 3 3" xfId="8651"/>
    <cellStyle name="Note 3 3 2" xfId="8652"/>
    <cellStyle name="Note 3 3 2 2" xfId="8653"/>
    <cellStyle name="Note 3 3 2 2 2" xfId="8654"/>
    <cellStyle name="Note 3 3 2 2 2 2" xfId="8655"/>
    <cellStyle name="Note 3 3 2 2 2 2 2" xfId="8656"/>
    <cellStyle name="Note 3 3 2 2 2 3" xfId="8657"/>
    <cellStyle name="Note 3 3 2 2 3" xfId="8658"/>
    <cellStyle name="Note 3 3 2 2 3 2" xfId="8659"/>
    <cellStyle name="Note 3 3 2 2 4" xfId="8660"/>
    <cellStyle name="Note 3 3 2 3" xfId="8661"/>
    <cellStyle name="Note 3 3 2 3 2" xfId="8662"/>
    <cellStyle name="Note 3 3 2 3 2 2" xfId="8663"/>
    <cellStyle name="Note 3 3 2 3 2 2 2" xfId="8664"/>
    <cellStyle name="Note 3 3 2 3 2 3" xfId="8665"/>
    <cellStyle name="Note 3 3 2 3 3" xfId="8666"/>
    <cellStyle name="Note 3 3 2 3 3 2" xfId="8667"/>
    <cellStyle name="Note 3 3 2 3 4" xfId="8668"/>
    <cellStyle name="Note 3 3 2 4" xfId="8669"/>
    <cellStyle name="Note 3 3 2 4 2" xfId="8670"/>
    <cellStyle name="Note 3 3 2 4 2 2" xfId="8671"/>
    <cellStyle name="Note 3 3 2 4 2 2 2" xfId="8672"/>
    <cellStyle name="Note 3 3 2 4 2 3" xfId="8673"/>
    <cellStyle name="Note 3 3 2 4 3" xfId="8674"/>
    <cellStyle name="Note 3 3 2 4 3 2" xfId="8675"/>
    <cellStyle name="Note 3 3 2 4 3 2 2" xfId="8676"/>
    <cellStyle name="Note 3 3 2 4 3 3" xfId="8677"/>
    <cellStyle name="Note 3 3 2 4 4" xfId="8678"/>
    <cellStyle name="Note 3 3 2 4 4 2" xfId="8679"/>
    <cellStyle name="Note 3 3 2 4 5" xfId="8680"/>
    <cellStyle name="Note 3 3 2 5" xfId="8681"/>
    <cellStyle name="Note 3 3 2 5 2" xfId="8682"/>
    <cellStyle name="Note 3 3 2 6" xfId="8683"/>
    <cellStyle name="Note 3 3 2 6 2" xfId="8684"/>
    <cellStyle name="Note 3 3 2 7" xfId="8685"/>
    <cellStyle name="Note 3 3 3" xfId="8686"/>
    <cellStyle name="Note 3 3 3 2" xfId="8687"/>
    <cellStyle name="Note 3 3 3 2 2" xfId="8688"/>
    <cellStyle name="Note 3 3 3 2 2 2" xfId="8689"/>
    <cellStyle name="Note 3 3 3 2 3" xfId="8690"/>
    <cellStyle name="Note 3 3 3 3" xfId="8691"/>
    <cellStyle name="Note 3 3 3 3 2" xfId="8692"/>
    <cellStyle name="Note 3 3 3 3 2 2" xfId="8693"/>
    <cellStyle name="Note 3 3 3 3 3" xfId="8694"/>
    <cellStyle name="Note 3 3 3 4" xfId="8695"/>
    <cellStyle name="Note 3 3 3 4 2" xfId="8696"/>
    <cellStyle name="Note 3 3 3 5" xfId="8697"/>
    <cellStyle name="Note 3 3 3 5 2" xfId="8698"/>
    <cellStyle name="Note 3 3 3 6" xfId="8699"/>
    <cellStyle name="Note 3 3 4" xfId="8700"/>
    <cellStyle name="Note 3 3 4 2" xfId="8701"/>
    <cellStyle name="Note 3 3 4 2 2" xfId="8702"/>
    <cellStyle name="Note 3 3 4 2 2 2" xfId="8703"/>
    <cellStyle name="Note 3 3 4 2 3" xfId="8704"/>
    <cellStyle name="Note 3 3 4 3" xfId="8705"/>
    <cellStyle name="Note 3 3 4 3 2" xfId="8706"/>
    <cellStyle name="Note 3 3 4 4" xfId="8707"/>
    <cellStyle name="Note 3 3 5" xfId="8708"/>
    <cellStyle name="Note 3 3 5 2" xfId="8709"/>
    <cellStyle name="Note 3 3 5 2 2" xfId="8710"/>
    <cellStyle name="Note 3 3 5 2 2 2" xfId="8711"/>
    <cellStyle name="Note 3 3 5 2 3" xfId="8712"/>
    <cellStyle name="Note 3 3 5 3" xfId="8713"/>
    <cellStyle name="Note 3 3 5 3 2" xfId="8714"/>
    <cellStyle name="Note 3 3 5 4" xfId="8715"/>
    <cellStyle name="Note 3 3 6" xfId="8716"/>
    <cellStyle name="Note 3 3 6 2" xfId="8717"/>
    <cellStyle name="Note 3 3 6 2 2" xfId="8718"/>
    <cellStyle name="Note 3 3 6 2 2 2" xfId="8719"/>
    <cellStyle name="Note 3 3 6 2 3" xfId="8720"/>
    <cellStyle name="Note 3 3 6 3" xfId="8721"/>
    <cellStyle name="Note 3 3 6 3 2" xfId="8722"/>
    <cellStyle name="Note 3 3 6 3 2 2" xfId="8723"/>
    <cellStyle name="Note 3 3 6 3 3" xfId="8724"/>
    <cellStyle name="Note 3 3 6 4" xfId="8725"/>
    <cellStyle name="Note 3 3 6 4 2" xfId="8726"/>
    <cellStyle name="Note 3 3 6 5" xfId="8727"/>
    <cellStyle name="Note 3 3 7" xfId="8728"/>
    <cellStyle name="Note 3 4" xfId="8729"/>
    <cellStyle name="Note 3 4 2" xfId="8730"/>
    <cellStyle name="Note 3 4 2 2" xfId="8731"/>
    <cellStyle name="Note 3 4 2 2 2" xfId="8732"/>
    <cellStyle name="Note 3 4 2 2 2 2" xfId="8733"/>
    <cellStyle name="Note 3 4 2 2 2 2 2" xfId="8734"/>
    <cellStyle name="Note 3 4 2 2 2 3" xfId="8735"/>
    <cellStyle name="Note 3 4 2 2 3" xfId="8736"/>
    <cellStyle name="Note 3 4 2 2 3 2" xfId="8737"/>
    <cellStyle name="Note 3 4 2 2 4" xfId="8738"/>
    <cellStyle name="Note 3 4 2 3" xfId="8739"/>
    <cellStyle name="Note 3 4 2 3 2" xfId="8740"/>
    <cellStyle name="Note 3 4 2 3 2 2" xfId="8741"/>
    <cellStyle name="Note 3 4 2 3 2 2 2" xfId="8742"/>
    <cellStyle name="Note 3 4 2 3 2 3" xfId="8743"/>
    <cellStyle name="Note 3 4 2 3 3" xfId="8744"/>
    <cellStyle name="Note 3 4 2 3 3 2" xfId="8745"/>
    <cellStyle name="Note 3 4 2 3 4" xfId="8746"/>
    <cellStyle name="Note 3 4 2 4" xfId="8747"/>
    <cellStyle name="Note 3 4 2 4 2" xfId="8748"/>
    <cellStyle name="Note 3 4 2 4 2 2" xfId="8749"/>
    <cellStyle name="Note 3 4 2 4 2 2 2" xfId="8750"/>
    <cellStyle name="Note 3 4 2 4 2 3" xfId="8751"/>
    <cellStyle name="Note 3 4 2 4 3" xfId="8752"/>
    <cellStyle name="Note 3 4 2 4 3 2" xfId="8753"/>
    <cellStyle name="Note 3 4 2 4 3 2 2" xfId="8754"/>
    <cellStyle name="Note 3 4 2 4 3 3" xfId="8755"/>
    <cellStyle name="Note 3 4 2 4 4" xfId="8756"/>
    <cellStyle name="Note 3 4 2 4 4 2" xfId="8757"/>
    <cellStyle name="Note 3 4 2 4 5" xfId="8758"/>
    <cellStyle name="Note 3 4 2 5" xfId="8759"/>
    <cellStyle name="Note 3 4 2 5 2" xfId="8760"/>
    <cellStyle name="Note 3 4 2 6" xfId="8761"/>
    <cellStyle name="Note 3 4 2 6 2" xfId="8762"/>
    <cellStyle name="Note 3 4 2 7" xfId="8763"/>
    <cellStyle name="Note 3 4 3" xfId="8764"/>
    <cellStyle name="Note 3 4 3 2" xfId="8765"/>
    <cellStyle name="Note 3 4 3 2 2" xfId="8766"/>
    <cellStyle name="Note 3 4 3 2 2 2" xfId="8767"/>
    <cellStyle name="Note 3 4 3 2 3" xfId="8768"/>
    <cellStyle name="Note 3 4 3 3" xfId="8769"/>
    <cellStyle name="Note 3 4 3 3 2" xfId="8770"/>
    <cellStyle name="Note 3 4 3 4" xfId="8771"/>
    <cellStyle name="Note 3 4 4" xfId="8772"/>
    <cellStyle name="Note 3 4 4 2" xfId="8773"/>
    <cellStyle name="Note 3 4 4 2 2" xfId="8774"/>
    <cellStyle name="Note 3 4 4 2 2 2" xfId="8775"/>
    <cellStyle name="Note 3 4 4 2 3" xfId="8776"/>
    <cellStyle name="Note 3 4 4 3" xfId="8777"/>
    <cellStyle name="Note 3 4 4 3 2" xfId="8778"/>
    <cellStyle name="Note 3 4 4 4" xfId="8779"/>
    <cellStyle name="Note 3 4 5" xfId="8780"/>
    <cellStyle name="Note 3 4 5 2" xfId="8781"/>
    <cellStyle name="Note 3 4 5 2 2" xfId="8782"/>
    <cellStyle name="Note 3 4 5 2 2 2" xfId="8783"/>
    <cellStyle name="Note 3 4 5 2 3" xfId="8784"/>
    <cellStyle name="Note 3 4 5 3" xfId="8785"/>
    <cellStyle name="Note 3 4 5 3 2" xfId="8786"/>
    <cellStyle name="Note 3 4 5 3 2 2" xfId="8787"/>
    <cellStyle name="Note 3 4 5 3 3" xfId="8788"/>
    <cellStyle name="Note 3 4 5 4" xfId="8789"/>
    <cellStyle name="Note 3 4 5 4 2" xfId="8790"/>
    <cellStyle name="Note 3 4 5 5" xfId="8791"/>
    <cellStyle name="Note 3 4 6" xfId="8792"/>
    <cellStyle name="Note 3 4 6 2" xfId="8793"/>
    <cellStyle name="Note 3 4 7" xfId="8794"/>
    <cellStyle name="Note 3 4 7 2" xfId="8795"/>
    <cellStyle name="Note 3 4 8" xfId="8796"/>
    <cellStyle name="Note 3 5" xfId="8797"/>
    <cellStyle name="Note 3 5 2" xfId="8798"/>
    <cellStyle name="Note 3 5 2 2" xfId="8799"/>
    <cellStyle name="Note 3 5 2 2 2" xfId="8800"/>
    <cellStyle name="Note 3 5 2 2 2 2" xfId="8801"/>
    <cellStyle name="Note 3 5 2 2 3" xfId="8802"/>
    <cellStyle name="Note 3 5 2 3" xfId="8803"/>
    <cellStyle name="Note 3 5 2 3 2" xfId="8804"/>
    <cellStyle name="Note 3 5 2 4" xfId="8805"/>
    <cellStyle name="Note 3 5 3" xfId="8806"/>
    <cellStyle name="Note 3 5 3 2" xfId="8807"/>
    <cellStyle name="Note 3 5 3 2 2" xfId="8808"/>
    <cellStyle name="Note 3 5 3 2 2 2" xfId="8809"/>
    <cellStyle name="Note 3 5 3 2 3" xfId="8810"/>
    <cellStyle name="Note 3 5 3 3" xfId="8811"/>
    <cellStyle name="Note 3 5 3 3 2" xfId="8812"/>
    <cellStyle name="Note 3 5 3 4" xfId="8813"/>
    <cellStyle name="Note 3 5 4" xfId="8814"/>
    <cellStyle name="Note 3 5 4 2" xfId="8815"/>
    <cellStyle name="Note 3 5 4 2 2" xfId="8816"/>
    <cellStyle name="Note 3 5 4 2 2 2" xfId="8817"/>
    <cellStyle name="Note 3 5 4 2 3" xfId="8818"/>
    <cellStyle name="Note 3 5 4 3" xfId="8819"/>
    <cellStyle name="Note 3 5 4 3 2" xfId="8820"/>
    <cellStyle name="Note 3 5 4 3 2 2" xfId="8821"/>
    <cellStyle name="Note 3 5 4 3 3" xfId="8822"/>
    <cellStyle name="Note 3 5 4 4" xfId="8823"/>
    <cellStyle name="Note 3 5 4 4 2" xfId="8824"/>
    <cellStyle name="Note 3 5 4 5" xfId="8825"/>
    <cellStyle name="Note 3 5 5" xfId="8826"/>
    <cellStyle name="Note 3 5 5 2" xfId="8827"/>
    <cellStyle name="Note 3 5 6" xfId="8828"/>
    <cellStyle name="Note 3 5 6 2" xfId="8829"/>
    <cellStyle name="Note 3 5 7" xfId="8830"/>
    <cellStyle name="Note 3 6" xfId="8831"/>
    <cellStyle name="Note 3 6 2" xfId="8832"/>
    <cellStyle name="Note 3 6 2 2" xfId="8833"/>
    <cellStyle name="Note 3 6 2 2 2" xfId="8834"/>
    <cellStyle name="Note 3 6 2 2 2 2" xfId="8835"/>
    <cellStyle name="Note 3 6 2 2 2 2 2" xfId="8836"/>
    <cellStyle name="Note 3 6 2 2 2 3" xfId="8837"/>
    <cellStyle name="Note 3 6 2 2 3" xfId="8838"/>
    <cellStyle name="Note 3 6 2 2 3 2" xfId="8839"/>
    <cellStyle name="Note 3 6 2 2 4" xfId="8840"/>
    <cellStyle name="Note 3 6 2 3" xfId="8841"/>
    <cellStyle name="Note 3 6 2 3 2" xfId="8842"/>
    <cellStyle name="Note 3 6 2 3 2 2" xfId="8843"/>
    <cellStyle name="Note 3 6 2 3 2 2 2" xfId="8844"/>
    <cellStyle name="Note 3 6 2 3 2 3" xfId="8845"/>
    <cellStyle name="Note 3 6 2 3 3" xfId="8846"/>
    <cellStyle name="Note 3 6 2 3 3 2" xfId="8847"/>
    <cellStyle name="Note 3 6 2 3 4" xfId="8848"/>
    <cellStyle name="Note 3 6 2 4" xfId="8849"/>
    <cellStyle name="Note 3 6 2 4 2" xfId="8850"/>
    <cellStyle name="Note 3 6 2 4 2 2" xfId="8851"/>
    <cellStyle name="Note 3 6 2 4 2 2 2" xfId="8852"/>
    <cellStyle name="Note 3 6 2 4 2 3" xfId="8853"/>
    <cellStyle name="Note 3 6 2 4 3" xfId="8854"/>
    <cellStyle name="Note 3 6 2 4 3 2" xfId="8855"/>
    <cellStyle name="Note 3 6 2 4 3 2 2" xfId="8856"/>
    <cellStyle name="Note 3 6 2 4 3 3" xfId="8857"/>
    <cellStyle name="Note 3 6 2 4 4" xfId="8858"/>
    <cellStyle name="Note 3 6 2 4 4 2" xfId="8859"/>
    <cellStyle name="Note 3 6 2 4 5" xfId="8860"/>
    <cellStyle name="Note 3 6 2 5" xfId="8861"/>
    <cellStyle name="Note 3 6 2 5 2" xfId="8862"/>
    <cellStyle name="Note 3 6 2 6" xfId="8863"/>
    <cellStyle name="Note 3 6 2 6 2" xfId="8864"/>
    <cellStyle name="Note 3 6 2 7" xfId="8865"/>
    <cellStyle name="Note 3 6 3" xfId="8866"/>
    <cellStyle name="Note 3 6 3 2" xfId="8867"/>
    <cellStyle name="Note 3 6 3 2 2" xfId="8868"/>
    <cellStyle name="Note 3 6 3 2 2 2" xfId="8869"/>
    <cellStyle name="Note 3 6 3 2 3" xfId="8870"/>
    <cellStyle name="Note 3 6 3 3" xfId="8871"/>
    <cellStyle name="Note 3 6 3 3 2" xfId="8872"/>
    <cellStyle name="Note 3 6 3 4" xfId="8873"/>
    <cellStyle name="Note 3 6 4" xfId="8874"/>
    <cellStyle name="Note 3 6 4 2" xfId="8875"/>
    <cellStyle name="Note 3 6 4 2 2" xfId="8876"/>
    <cellStyle name="Note 3 6 4 2 2 2" xfId="8877"/>
    <cellStyle name="Note 3 6 4 2 3" xfId="8878"/>
    <cellStyle name="Note 3 6 4 3" xfId="8879"/>
    <cellStyle name="Note 3 6 4 3 2" xfId="8880"/>
    <cellStyle name="Note 3 6 4 4" xfId="8881"/>
    <cellStyle name="Note 3 6 5" xfId="8882"/>
    <cellStyle name="Note 3 6 5 2" xfId="8883"/>
    <cellStyle name="Note 3 6 5 2 2" xfId="8884"/>
    <cellStyle name="Note 3 6 5 2 2 2" xfId="8885"/>
    <cellStyle name="Note 3 6 5 2 3" xfId="8886"/>
    <cellStyle name="Note 3 6 5 3" xfId="8887"/>
    <cellStyle name="Note 3 6 5 3 2" xfId="8888"/>
    <cellStyle name="Note 3 6 5 3 2 2" xfId="8889"/>
    <cellStyle name="Note 3 6 5 3 3" xfId="8890"/>
    <cellStyle name="Note 3 6 5 4" xfId="8891"/>
    <cellStyle name="Note 3 6 5 4 2" xfId="8892"/>
    <cellStyle name="Note 3 6 5 5" xfId="8893"/>
    <cellStyle name="Note 3 6 6" xfId="8894"/>
    <cellStyle name="Note 3 6 6 2" xfId="8895"/>
    <cellStyle name="Note 3 6 7" xfId="8896"/>
    <cellStyle name="Note 3 6 7 2" xfId="8897"/>
    <cellStyle name="Note 3 6 8" xfId="8898"/>
    <cellStyle name="Note 3 7" xfId="8899"/>
    <cellStyle name="Note 3 7 2" xfId="8900"/>
    <cellStyle name="Note 3 7 2 2" xfId="8901"/>
    <cellStyle name="Note 3 7 2 2 2" xfId="8902"/>
    <cellStyle name="Note 3 7 2 3" xfId="8903"/>
    <cellStyle name="Note 3 7 3" xfId="8904"/>
    <cellStyle name="Note 3 7 3 2" xfId="8905"/>
    <cellStyle name="Note 3 7 4" xfId="8906"/>
    <cellStyle name="Note 3 8" xfId="8907"/>
    <cellStyle name="Note 3 8 2" xfId="8908"/>
    <cellStyle name="Note 3 8 2 2" xfId="8909"/>
    <cellStyle name="Note 3 8 2 2 2" xfId="8910"/>
    <cellStyle name="Note 3 8 2 3" xfId="8911"/>
    <cellStyle name="Note 3 8 3" xfId="8912"/>
    <cellStyle name="Note 3 8 3 2" xfId="8913"/>
    <cellStyle name="Note 3 8 4" xfId="8914"/>
    <cellStyle name="Note 3 9" xfId="8915"/>
    <cellStyle name="Note 3 9 2" xfId="8916"/>
    <cellStyle name="Note 3 9 2 2" xfId="8917"/>
    <cellStyle name="Note 3 9 2 2 2" xfId="8918"/>
    <cellStyle name="Note 3 9 2 3" xfId="8919"/>
    <cellStyle name="Note 3 9 3" xfId="8920"/>
    <cellStyle name="Note 3 9 3 2" xfId="8921"/>
    <cellStyle name="Note 3 9 3 2 2" xfId="8922"/>
    <cellStyle name="Note 3 9 3 3" xfId="8923"/>
    <cellStyle name="Note 3 9 4" xfId="8924"/>
    <cellStyle name="Note 3 9 4 2" xfId="8925"/>
    <cellStyle name="Note 3 9 5" xfId="8926"/>
    <cellStyle name="Note 3_FundsFlow" xfId="8927"/>
    <cellStyle name="Note 4" xfId="8928"/>
    <cellStyle name="Note 4 10" xfId="8929"/>
    <cellStyle name="Note 4 2" xfId="8930"/>
    <cellStyle name="Note 4 2 2" xfId="8931"/>
    <cellStyle name="Note 4 2 2 2" xfId="8932"/>
    <cellStyle name="Note 4 2 2 2 2" xfId="8933"/>
    <cellStyle name="Note 4 2 2 2 2 2" xfId="8934"/>
    <cellStyle name="Note 4 2 2 2 2 2 2" xfId="8935"/>
    <cellStyle name="Note 4 2 2 2 2 3" xfId="8936"/>
    <cellStyle name="Note 4 2 2 2 3" xfId="8937"/>
    <cellStyle name="Note 4 2 2 2 3 2" xfId="8938"/>
    <cellStyle name="Note 4 2 2 2 4" xfId="8939"/>
    <cellStyle name="Note 4 2 2 3" xfId="8940"/>
    <cellStyle name="Note 4 2 2 3 2" xfId="8941"/>
    <cellStyle name="Note 4 2 2 3 2 2" xfId="8942"/>
    <cellStyle name="Note 4 2 2 3 2 2 2" xfId="8943"/>
    <cellStyle name="Note 4 2 2 3 2 3" xfId="8944"/>
    <cellStyle name="Note 4 2 2 3 3" xfId="8945"/>
    <cellStyle name="Note 4 2 2 3 3 2" xfId="8946"/>
    <cellStyle name="Note 4 2 2 3 4" xfId="8947"/>
    <cellStyle name="Note 4 2 2 4" xfId="8948"/>
    <cellStyle name="Note 4 2 2 4 2" xfId="8949"/>
    <cellStyle name="Note 4 2 2 4 2 2" xfId="8950"/>
    <cellStyle name="Note 4 2 2 4 2 2 2" xfId="8951"/>
    <cellStyle name="Note 4 2 2 4 2 3" xfId="8952"/>
    <cellStyle name="Note 4 2 2 4 3" xfId="8953"/>
    <cellStyle name="Note 4 2 2 4 3 2" xfId="8954"/>
    <cellStyle name="Note 4 2 2 4 3 2 2" xfId="8955"/>
    <cellStyle name="Note 4 2 2 4 3 3" xfId="8956"/>
    <cellStyle name="Note 4 2 2 4 4" xfId="8957"/>
    <cellStyle name="Note 4 2 2 4 4 2" xfId="8958"/>
    <cellStyle name="Note 4 2 2 4 5" xfId="8959"/>
    <cellStyle name="Note 4 2 2 5" xfId="8960"/>
    <cellStyle name="Note 4 2 2 5 2" xfId="8961"/>
    <cellStyle name="Note 4 2 2 6" xfId="8962"/>
    <cellStyle name="Note 4 2 2 6 2" xfId="8963"/>
    <cellStyle name="Note 4 2 2 7" xfId="8964"/>
    <cellStyle name="Note 4 2 3" xfId="8965"/>
    <cellStyle name="Note 4 2 3 2" xfId="8966"/>
    <cellStyle name="Note 4 2 3 2 2" xfId="8967"/>
    <cellStyle name="Note 4 2 3 2 2 2" xfId="8968"/>
    <cellStyle name="Note 4 2 3 2 3" xfId="8969"/>
    <cellStyle name="Note 4 2 3 3" xfId="8970"/>
    <cellStyle name="Note 4 2 3 3 2" xfId="8971"/>
    <cellStyle name="Note 4 2 3 3 2 2" xfId="8972"/>
    <cellStyle name="Note 4 2 3 3 3" xfId="8973"/>
    <cellStyle name="Note 4 2 3 4" xfId="8974"/>
    <cellStyle name="Note 4 2 3 4 2" xfId="8975"/>
    <cellStyle name="Note 4 2 3 5" xfId="8976"/>
    <cellStyle name="Note 4 2 3 5 2" xfId="8977"/>
    <cellStyle name="Note 4 2 3 6" xfId="8978"/>
    <cellStyle name="Note 4 2 4" xfId="8979"/>
    <cellStyle name="Note 4 2 4 2" xfId="8980"/>
    <cellStyle name="Note 4 2 4 2 2" xfId="8981"/>
    <cellStyle name="Note 4 2 4 2 2 2" xfId="8982"/>
    <cellStyle name="Note 4 2 4 2 3" xfId="8983"/>
    <cellStyle name="Note 4 2 4 3" xfId="8984"/>
    <cellStyle name="Note 4 2 4 3 2" xfId="8985"/>
    <cellStyle name="Note 4 2 4 4" xfId="8986"/>
    <cellStyle name="Note 4 2 5" xfId="8987"/>
    <cellStyle name="Note 4 2 5 2" xfId="8988"/>
    <cellStyle name="Note 4 2 5 2 2" xfId="8989"/>
    <cellStyle name="Note 4 2 5 2 2 2" xfId="8990"/>
    <cellStyle name="Note 4 2 5 2 3" xfId="8991"/>
    <cellStyle name="Note 4 2 5 3" xfId="8992"/>
    <cellStyle name="Note 4 2 5 3 2" xfId="8993"/>
    <cellStyle name="Note 4 2 5 4" xfId="8994"/>
    <cellStyle name="Note 4 2 6" xfId="8995"/>
    <cellStyle name="Note 4 2 6 2" xfId="8996"/>
    <cellStyle name="Note 4 2 6 2 2" xfId="8997"/>
    <cellStyle name="Note 4 2 6 2 2 2" xfId="8998"/>
    <cellStyle name="Note 4 2 6 2 3" xfId="8999"/>
    <cellStyle name="Note 4 2 6 3" xfId="9000"/>
    <cellStyle name="Note 4 2 6 3 2" xfId="9001"/>
    <cellStyle name="Note 4 2 6 3 2 2" xfId="9002"/>
    <cellStyle name="Note 4 2 6 3 3" xfId="9003"/>
    <cellStyle name="Note 4 2 6 4" xfId="9004"/>
    <cellStyle name="Note 4 2 6 4 2" xfId="9005"/>
    <cellStyle name="Note 4 2 6 5" xfId="9006"/>
    <cellStyle name="Note 4 2 7" xfId="9007"/>
    <cellStyle name="Note 4 3" xfId="9008"/>
    <cellStyle name="Note 4 3 2" xfId="9009"/>
    <cellStyle name="Note 4 3 2 2" xfId="9010"/>
    <cellStyle name="Note 4 3 2 2 2" xfId="9011"/>
    <cellStyle name="Note 4 3 2 2 2 2" xfId="9012"/>
    <cellStyle name="Note 4 3 2 2 2 2 2" xfId="9013"/>
    <cellStyle name="Note 4 3 2 2 2 3" xfId="9014"/>
    <cellStyle name="Note 4 3 2 2 3" xfId="9015"/>
    <cellStyle name="Note 4 3 2 2 3 2" xfId="9016"/>
    <cellStyle name="Note 4 3 2 2 4" xfId="9017"/>
    <cellStyle name="Note 4 3 2 3" xfId="9018"/>
    <cellStyle name="Note 4 3 2 3 2" xfId="9019"/>
    <cellStyle name="Note 4 3 2 3 2 2" xfId="9020"/>
    <cellStyle name="Note 4 3 2 3 2 2 2" xfId="9021"/>
    <cellStyle name="Note 4 3 2 3 2 3" xfId="9022"/>
    <cellStyle name="Note 4 3 2 3 3" xfId="9023"/>
    <cellStyle name="Note 4 3 2 3 3 2" xfId="9024"/>
    <cellStyle name="Note 4 3 2 3 4" xfId="9025"/>
    <cellStyle name="Note 4 3 2 4" xfId="9026"/>
    <cellStyle name="Note 4 3 2 4 2" xfId="9027"/>
    <cellStyle name="Note 4 3 2 4 2 2" xfId="9028"/>
    <cellStyle name="Note 4 3 2 4 2 2 2" xfId="9029"/>
    <cellStyle name="Note 4 3 2 4 2 3" xfId="9030"/>
    <cellStyle name="Note 4 3 2 4 3" xfId="9031"/>
    <cellStyle name="Note 4 3 2 4 3 2" xfId="9032"/>
    <cellStyle name="Note 4 3 2 4 3 2 2" xfId="9033"/>
    <cellStyle name="Note 4 3 2 4 3 3" xfId="9034"/>
    <cellStyle name="Note 4 3 2 4 4" xfId="9035"/>
    <cellStyle name="Note 4 3 2 4 4 2" xfId="9036"/>
    <cellStyle name="Note 4 3 2 4 5" xfId="9037"/>
    <cellStyle name="Note 4 3 2 5" xfId="9038"/>
    <cellStyle name="Note 4 3 2 5 2" xfId="9039"/>
    <cellStyle name="Note 4 3 2 6" xfId="9040"/>
    <cellStyle name="Note 4 3 2 6 2" xfId="9041"/>
    <cellStyle name="Note 4 3 2 7" xfId="9042"/>
    <cellStyle name="Note 4 3 3" xfId="9043"/>
    <cellStyle name="Note 4 3 3 2" xfId="9044"/>
    <cellStyle name="Note 4 3 3 2 2" xfId="9045"/>
    <cellStyle name="Note 4 3 3 2 2 2" xfId="9046"/>
    <cellStyle name="Note 4 3 3 2 3" xfId="9047"/>
    <cellStyle name="Note 4 3 3 3" xfId="9048"/>
    <cellStyle name="Note 4 3 3 3 2" xfId="9049"/>
    <cellStyle name="Note 4 3 3 4" xfId="9050"/>
    <cellStyle name="Note 4 3 4" xfId="9051"/>
    <cellStyle name="Note 4 3 4 2" xfId="9052"/>
    <cellStyle name="Note 4 3 4 2 2" xfId="9053"/>
    <cellStyle name="Note 4 3 4 2 2 2" xfId="9054"/>
    <cellStyle name="Note 4 3 4 2 3" xfId="9055"/>
    <cellStyle name="Note 4 3 4 3" xfId="9056"/>
    <cellStyle name="Note 4 3 4 3 2" xfId="9057"/>
    <cellStyle name="Note 4 3 4 4" xfId="9058"/>
    <cellStyle name="Note 4 3 5" xfId="9059"/>
    <cellStyle name="Note 4 3 5 2" xfId="9060"/>
    <cellStyle name="Note 4 3 5 2 2" xfId="9061"/>
    <cellStyle name="Note 4 3 5 2 2 2" xfId="9062"/>
    <cellStyle name="Note 4 3 5 2 3" xfId="9063"/>
    <cellStyle name="Note 4 3 5 3" xfId="9064"/>
    <cellStyle name="Note 4 3 5 3 2" xfId="9065"/>
    <cellStyle name="Note 4 3 5 3 2 2" xfId="9066"/>
    <cellStyle name="Note 4 3 5 3 3" xfId="9067"/>
    <cellStyle name="Note 4 3 5 4" xfId="9068"/>
    <cellStyle name="Note 4 3 5 4 2" xfId="9069"/>
    <cellStyle name="Note 4 3 5 5" xfId="9070"/>
    <cellStyle name="Note 4 3 6" xfId="9071"/>
    <cellStyle name="Note 4 3 6 2" xfId="9072"/>
    <cellStyle name="Note 4 3 7" xfId="9073"/>
    <cellStyle name="Note 4 3 7 2" xfId="9074"/>
    <cellStyle name="Note 4 3 8" xfId="9075"/>
    <cellStyle name="Note 4 4" xfId="9076"/>
    <cellStyle name="Note 4 4 2" xfId="9077"/>
    <cellStyle name="Note 4 4 2 2" xfId="9078"/>
    <cellStyle name="Note 4 4 2 2 2" xfId="9079"/>
    <cellStyle name="Note 4 4 2 2 2 2" xfId="9080"/>
    <cellStyle name="Note 4 4 2 2 3" xfId="9081"/>
    <cellStyle name="Note 4 4 2 3" xfId="9082"/>
    <cellStyle name="Note 4 4 2 3 2" xfId="9083"/>
    <cellStyle name="Note 4 4 2 4" xfId="9084"/>
    <cellStyle name="Note 4 4 3" xfId="9085"/>
    <cellStyle name="Note 4 4 3 2" xfId="9086"/>
    <cellStyle name="Note 4 4 3 2 2" xfId="9087"/>
    <cellStyle name="Note 4 4 3 2 2 2" xfId="9088"/>
    <cellStyle name="Note 4 4 3 2 3" xfId="9089"/>
    <cellStyle name="Note 4 4 3 3" xfId="9090"/>
    <cellStyle name="Note 4 4 3 3 2" xfId="9091"/>
    <cellStyle name="Note 4 4 3 4" xfId="9092"/>
    <cellStyle name="Note 4 4 4" xfId="9093"/>
    <cellStyle name="Note 4 4 4 2" xfId="9094"/>
    <cellStyle name="Note 4 4 4 2 2" xfId="9095"/>
    <cellStyle name="Note 4 4 4 2 2 2" xfId="9096"/>
    <cellStyle name="Note 4 4 4 2 3" xfId="9097"/>
    <cellStyle name="Note 4 4 4 3" xfId="9098"/>
    <cellStyle name="Note 4 4 4 3 2" xfId="9099"/>
    <cellStyle name="Note 4 4 4 3 2 2" xfId="9100"/>
    <cellStyle name="Note 4 4 4 3 3" xfId="9101"/>
    <cellStyle name="Note 4 4 4 4" xfId="9102"/>
    <cellStyle name="Note 4 4 4 4 2" xfId="9103"/>
    <cellStyle name="Note 4 4 4 5" xfId="9104"/>
    <cellStyle name="Note 4 4 5" xfId="9105"/>
    <cellStyle name="Note 4 4 5 2" xfId="9106"/>
    <cellStyle name="Note 4 4 6" xfId="9107"/>
    <cellStyle name="Note 4 4 6 2" xfId="9108"/>
    <cellStyle name="Note 4 4 7" xfId="9109"/>
    <cellStyle name="Note 4 5" xfId="9110"/>
    <cellStyle name="Note 4 5 2" xfId="9111"/>
    <cellStyle name="Note 4 5 2 2" xfId="9112"/>
    <cellStyle name="Note 4 5 2 2 2" xfId="9113"/>
    <cellStyle name="Note 4 5 2 2 2 2" xfId="9114"/>
    <cellStyle name="Note 4 5 2 2 2 2 2" xfId="9115"/>
    <cellStyle name="Note 4 5 2 2 2 3" xfId="9116"/>
    <cellStyle name="Note 4 5 2 2 3" xfId="9117"/>
    <cellStyle name="Note 4 5 2 2 3 2" xfId="9118"/>
    <cellStyle name="Note 4 5 2 2 4" xfId="9119"/>
    <cellStyle name="Note 4 5 2 3" xfId="9120"/>
    <cellStyle name="Note 4 5 2 3 2" xfId="9121"/>
    <cellStyle name="Note 4 5 2 3 2 2" xfId="9122"/>
    <cellStyle name="Note 4 5 2 3 2 2 2" xfId="9123"/>
    <cellStyle name="Note 4 5 2 3 2 3" xfId="9124"/>
    <cellStyle name="Note 4 5 2 3 3" xfId="9125"/>
    <cellStyle name="Note 4 5 2 3 3 2" xfId="9126"/>
    <cellStyle name="Note 4 5 2 3 4" xfId="9127"/>
    <cellStyle name="Note 4 5 2 4" xfId="9128"/>
    <cellStyle name="Note 4 5 2 4 2" xfId="9129"/>
    <cellStyle name="Note 4 5 2 4 2 2" xfId="9130"/>
    <cellStyle name="Note 4 5 2 4 2 2 2" xfId="9131"/>
    <cellStyle name="Note 4 5 2 4 2 3" xfId="9132"/>
    <cellStyle name="Note 4 5 2 4 3" xfId="9133"/>
    <cellStyle name="Note 4 5 2 4 3 2" xfId="9134"/>
    <cellStyle name="Note 4 5 2 4 3 2 2" xfId="9135"/>
    <cellStyle name="Note 4 5 2 4 3 3" xfId="9136"/>
    <cellStyle name="Note 4 5 2 4 4" xfId="9137"/>
    <cellStyle name="Note 4 5 2 4 4 2" xfId="9138"/>
    <cellStyle name="Note 4 5 2 4 5" xfId="9139"/>
    <cellStyle name="Note 4 5 2 5" xfId="9140"/>
    <cellStyle name="Note 4 5 2 5 2" xfId="9141"/>
    <cellStyle name="Note 4 5 2 6" xfId="9142"/>
    <cellStyle name="Note 4 5 2 6 2" xfId="9143"/>
    <cellStyle name="Note 4 5 2 7" xfId="9144"/>
    <cellStyle name="Note 4 5 3" xfId="9145"/>
    <cellStyle name="Note 4 5 3 2" xfId="9146"/>
    <cellStyle name="Note 4 5 3 2 2" xfId="9147"/>
    <cellStyle name="Note 4 5 3 2 2 2" xfId="9148"/>
    <cellStyle name="Note 4 5 3 2 3" xfId="9149"/>
    <cellStyle name="Note 4 5 3 3" xfId="9150"/>
    <cellStyle name="Note 4 5 3 3 2" xfId="9151"/>
    <cellStyle name="Note 4 5 3 4" xfId="9152"/>
    <cellStyle name="Note 4 5 4" xfId="9153"/>
    <cellStyle name="Note 4 5 4 2" xfId="9154"/>
    <cellStyle name="Note 4 5 4 2 2" xfId="9155"/>
    <cellStyle name="Note 4 5 4 2 2 2" xfId="9156"/>
    <cellStyle name="Note 4 5 4 2 3" xfId="9157"/>
    <cellStyle name="Note 4 5 4 3" xfId="9158"/>
    <cellStyle name="Note 4 5 4 3 2" xfId="9159"/>
    <cellStyle name="Note 4 5 4 4" xfId="9160"/>
    <cellStyle name="Note 4 5 5" xfId="9161"/>
    <cellStyle name="Note 4 5 5 2" xfId="9162"/>
    <cellStyle name="Note 4 5 5 2 2" xfId="9163"/>
    <cellStyle name="Note 4 5 5 2 2 2" xfId="9164"/>
    <cellStyle name="Note 4 5 5 2 3" xfId="9165"/>
    <cellStyle name="Note 4 5 5 3" xfId="9166"/>
    <cellStyle name="Note 4 5 5 3 2" xfId="9167"/>
    <cellStyle name="Note 4 5 5 3 2 2" xfId="9168"/>
    <cellStyle name="Note 4 5 5 3 3" xfId="9169"/>
    <cellStyle name="Note 4 5 5 4" xfId="9170"/>
    <cellStyle name="Note 4 5 5 4 2" xfId="9171"/>
    <cellStyle name="Note 4 5 5 5" xfId="9172"/>
    <cellStyle name="Note 4 5 6" xfId="9173"/>
    <cellStyle name="Note 4 5 6 2" xfId="9174"/>
    <cellStyle name="Note 4 5 7" xfId="9175"/>
    <cellStyle name="Note 4 5 7 2" xfId="9176"/>
    <cellStyle name="Note 4 5 8" xfId="9177"/>
    <cellStyle name="Note 4 6" xfId="9178"/>
    <cellStyle name="Note 4 6 2" xfId="9179"/>
    <cellStyle name="Note 4 6 2 2" xfId="9180"/>
    <cellStyle name="Note 4 6 2 2 2" xfId="9181"/>
    <cellStyle name="Note 4 6 2 3" xfId="9182"/>
    <cellStyle name="Note 4 6 3" xfId="9183"/>
    <cellStyle name="Note 4 6 3 2" xfId="9184"/>
    <cellStyle name="Note 4 6 3 2 2" xfId="9185"/>
    <cellStyle name="Note 4 6 3 3" xfId="9186"/>
    <cellStyle name="Note 4 6 4" xfId="9187"/>
    <cellStyle name="Note 4 6 4 2" xfId="9188"/>
    <cellStyle name="Note 4 6 5" xfId="9189"/>
    <cellStyle name="Note 4 6 5 2" xfId="9190"/>
    <cellStyle name="Note 4 6 6" xfId="9191"/>
    <cellStyle name="Note 4 7" xfId="9192"/>
    <cellStyle name="Note 4 7 2" xfId="9193"/>
    <cellStyle name="Note 4 7 2 2" xfId="9194"/>
    <cellStyle name="Note 4 7 2 2 2" xfId="9195"/>
    <cellStyle name="Note 4 7 2 3" xfId="9196"/>
    <cellStyle name="Note 4 7 3" xfId="9197"/>
    <cellStyle name="Note 4 7 3 2" xfId="9198"/>
    <cellStyle name="Note 4 7 4" xfId="9199"/>
    <cellStyle name="Note 4 8" xfId="9200"/>
    <cellStyle name="Note 4 8 2" xfId="9201"/>
    <cellStyle name="Note 4 8 2 2" xfId="9202"/>
    <cellStyle name="Note 4 8 2 2 2" xfId="9203"/>
    <cellStyle name="Note 4 8 2 3" xfId="9204"/>
    <cellStyle name="Note 4 8 3" xfId="9205"/>
    <cellStyle name="Note 4 8 3 2" xfId="9206"/>
    <cellStyle name="Note 4 8 4" xfId="9207"/>
    <cellStyle name="Note 4 9" xfId="9208"/>
    <cellStyle name="Note 4 9 2" xfId="9209"/>
    <cellStyle name="Note 4 9 2 2" xfId="9210"/>
    <cellStyle name="Note 4 9 2 2 2" xfId="9211"/>
    <cellStyle name="Note 4 9 2 3" xfId="9212"/>
    <cellStyle name="Note 4 9 3" xfId="9213"/>
    <cellStyle name="Note 4 9 3 2" xfId="9214"/>
    <cellStyle name="Note 4 9 3 2 2" xfId="9215"/>
    <cellStyle name="Note 4 9 3 3" xfId="9216"/>
    <cellStyle name="Note 4 9 4" xfId="9217"/>
    <cellStyle name="Note 4 9 4 2" xfId="9218"/>
    <cellStyle name="Note 4 9 5" xfId="9219"/>
    <cellStyle name="Note 4_FundsFlow" xfId="9220"/>
    <cellStyle name="Note 5" xfId="9221"/>
    <cellStyle name="Note 5 10" xfId="9222"/>
    <cellStyle name="Note 5 10 2" xfId="9223"/>
    <cellStyle name="Note 5 10 2 2" xfId="9224"/>
    <cellStyle name="Note 5 10 3" xfId="9225"/>
    <cellStyle name="Note 5 11" xfId="9226"/>
    <cellStyle name="Note 5 11 2" xfId="9227"/>
    <cellStyle name="Note 5 11 2 2" xfId="9228"/>
    <cellStyle name="Note 5 11 3" xfId="9229"/>
    <cellStyle name="Note 5 12" xfId="9230"/>
    <cellStyle name="Note 5 12 2" xfId="9231"/>
    <cellStyle name="Note 5 13" xfId="9232"/>
    <cellStyle name="Note 5 13 2" xfId="9233"/>
    <cellStyle name="Note 5 14" xfId="9234"/>
    <cellStyle name="Note 5 2" xfId="9235"/>
    <cellStyle name="Note 5 2 2" xfId="9236"/>
    <cellStyle name="Note 5 2 2 2" xfId="9237"/>
    <cellStyle name="Note 5 2 2 2 2" xfId="9238"/>
    <cellStyle name="Note 5 2 2 2 2 2" xfId="9239"/>
    <cellStyle name="Note 5 2 2 2 2 2 2" xfId="9240"/>
    <cellStyle name="Note 5 2 2 2 2 3" xfId="9241"/>
    <cellStyle name="Note 5 2 2 2 3" xfId="9242"/>
    <cellStyle name="Note 5 2 2 2 3 2" xfId="9243"/>
    <cellStyle name="Note 5 2 2 2 4" xfId="9244"/>
    <cellStyle name="Note 5 2 2 3" xfId="9245"/>
    <cellStyle name="Note 5 2 2 3 2" xfId="9246"/>
    <cellStyle name="Note 5 2 2 3 2 2" xfId="9247"/>
    <cellStyle name="Note 5 2 2 3 2 2 2" xfId="9248"/>
    <cellStyle name="Note 5 2 2 3 2 3" xfId="9249"/>
    <cellStyle name="Note 5 2 2 3 3" xfId="9250"/>
    <cellStyle name="Note 5 2 2 3 3 2" xfId="9251"/>
    <cellStyle name="Note 5 2 2 3 4" xfId="9252"/>
    <cellStyle name="Note 5 2 2 4" xfId="9253"/>
    <cellStyle name="Note 5 2 2 4 2" xfId="9254"/>
    <cellStyle name="Note 5 2 2 4 2 2" xfId="9255"/>
    <cellStyle name="Note 5 2 2 4 2 2 2" xfId="9256"/>
    <cellStyle name="Note 5 2 2 4 2 3" xfId="9257"/>
    <cellStyle name="Note 5 2 2 4 3" xfId="9258"/>
    <cellStyle name="Note 5 2 2 4 3 2" xfId="9259"/>
    <cellStyle name="Note 5 2 2 4 3 2 2" xfId="9260"/>
    <cellStyle name="Note 5 2 2 4 3 3" xfId="9261"/>
    <cellStyle name="Note 5 2 2 4 4" xfId="9262"/>
    <cellStyle name="Note 5 2 2 4 4 2" xfId="9263"/>
    <cellStyle name="Note 5 2 2 4 5" xfId="9264"/>
    <cellStyle name="Note 5 2 2 5" xfId="9265"/>
    <cellStyle name="Note 5 2 2 5 2" xfId="9266"/>
    <cellStyle name="Note 5 2 2 6" xfId="9267"/>
    <cellStyle name="Note 5 2 2 6 2" xfId="9268"/>
    <cellStyle name="Note 5 2 2 7" xfId="9269"/>
    <cellStyle name="Note 5 2 3" xfId="9270"/>
    <cellStyle name="Note 5 2 3 2" xfId="9271"/>
    <cellStyle name="Note 5 2 3 2 2" xfId="9272"/>
    <cellStyle name="Note 5 2 3 2 2 2" xfId="9273"/>
    <cellStyle name="Note 5 2 3 2 3" xfId="9274"/>
    <cellStyle name="Note 5 2 3 3" xfId="9275"/>
    <cellStyle name="Note 5 2 3 3 2" xfId="9276"/>
    <cellStyle name="Note 5 2 3 4" xfId="9277"/>
    <cellStyle name="Note 5 2 4" xfId="9278"/>
    <cellStyle name="Note 5 2 4 2" xfId="9279"/>
    <cellStyle name="Note 5 2 4 2 2" xfId="9280"/>
    <cellStyle name="Note 5 2 4 2 2 2" xfId="9281"/>
    <cellStyle name="Note 5 2 4 2 3" xfId="9282"/>
    <cellStyle name="Note 5 2 4 3" xfId="9283"/>
    <cellStyle name="Note 5 2 4 3 2" xfId="9284"/>
    <cellStyle name="Note 5 2 4 4" xfId="9285"/>
    <cellStyle name="Note 5 2 5" xfId="9286"/>
    <cellStyle name="Note 5 2 5 2" xfId="9287"/>
    <cellStyle name="Note 5 2 5 2 2" xfId="9288"/>
    <cellStyle name="Note 5 2 5 2 2 2" xfId="9289"/>
    <cellStyle name="Note 5 2 5 2 3" xfId="9290"/>
    <cellStyle name="Note 5 2 5 3" xfId="9291"/>
    <cellStyle name="Note 5 2 5 3 2" xfId="9292"/>
    <cellStyle name="Note 5 2 5 3 2 2" xfId="9293"/>
    <cellStyle name="Note 5 2 5 3 3" xfId="9294"/>
    <cellStyle name="Note 5 2 5 4" xfId="9295"/>
    <cellStyle name="Note 5 2 5 4 2" xfId="9296"/>
    <cellStyle name="Note 5 2 5 5" xfId="9297"/>
    <cellStyle name="Note 5 2 6" xfId="9298"/>
    <cellStyle name="Note 5 2 6 2" xfId="9299"/>
    <cellStyle name="Note 5 2 7" xfId="9300"/>
    <cellStyle name="Note 5 2 7 2" xfId="9301"/>
    <cellStyle name="Note 5 2 8" xfId="9302"/>
    <cellStyle name="Note 5 3" xfId="9303"/>
    <cellStyle name="Note 5 3 2" xfId="9304"/>
    <cellStyle name="Note 5 3 2 2" xfId="9305"/>
    <cellStyle name="Note 5 3 2 2 2" xfId="9306"/>
    <cellStyle name="Note 5 3 2 2 2 2" xfId="9307"/>
    <cellStyle name="Note 5 3 2 2 2 2 2" xfId="9308"/>
    <cellStyle name="Note 5 3 2 2 2 3" xfId="9309"/>
    <cellStyle name="Note 5 3 2 2 3" xfId="9310"/>
    <cellStyle name="Note 5 3 2 2 3 2" xfId="9311"/>
    <cellStyle name="Note 5 3 2 2 4" xfId="9312"/>
    <cellStyle name="Note 5 3 2 3" xfId="9313"/>
    <cellStyle name="Note 5 3 2 3 2" xfId="9314"/>
    <cellStyle name="Note 5 3 2 3 2 2" xfId="9315"/>
    <cellStyle name="Note 5 3 2 3 2 2 2" xfId="9316"/>
    <cellStyle name="Note 5 3 2 3 2 3" xfId="9317"/>
    <cellStyle name="Note 5 3 2 3 3" xfId="9318"/>
    <cellStyle name="Note 5 3 2 3 3 2" xfId="9319"/>
    <cellStyle name="Note 5 3 2 3 4" xfId="9320"/>
    <cellStyle name="Note 5 3 2 4" xfId="9321"/>
    <cellStyle name="Note 5 3 2 4 2" xfId="9322"/>
    <cellStyle name="Note 5 3 2 4 2 2" xfId="9323"/>
    <cellStyle name="Note 5 3 2 4 2 2 2" xfId="9324"/>
    <cellStyle name="Note 5 3 2 4 2 3" xfId="9325"/>
    <cellStyle name="Note 5 3 2 4 3" xfId="9326"/>
    <cellStyle name="Note 5 3 2 4 3 2" xfId="9327"/>
    <cellStyle name="Note 5 3 2 4 3 2 2" xfId="9328"/>
    <cellStyle name="Note 5 3 2 4 3 3" xfId="9329"/>
    <cellStyle name="Note 5 3 2 4 4" xfId="9330"/>
    <cellStyle name="Note 5 3 2 4 4 2" xfId="9331"/>
    <cellStyle name="Note 5 3 2 4 5" xfId="9332"/>
    <cellStyle name="Note 5 3 2 5" xfId="9333"/>
    <cellStyle name="Note 5 3 2 5 2" xfId="9334"/>
    <cellStyle name="Note 5 3 2 6" xfId="9335"/>
    <cellStyle name="Note 5 3 2 6 2" xfId="9336"/>
    <cellStyle name="Note 5 3 2 7" xfId="9337"/>
    <cellStyle name="Note 5 3 3" xfId="9338"/>
    <cellStyle name="Note 5 3 3 2" xfId="9339"/>
    <cellStyle name="Note 5 3 3 2 2" xfId="9340"/>
    <cellStyle name="Note 5 3 3 2 2 2" xfId="9341"/>
    <cellStyle name="Note 5 3 3 2 3" xfId="9342"/>
    <cellStyle name="Note 5 3 3 3" xfId="9343"/>
    <cellStyle name="Note 5 3 3 3 2" xfId="9344"/>
    <cellStyle name="Note 5 3 3 4" xfId="9345"/>
    <cellStyle name="Note 5 3 4" xfId="9346"/>
    <cellStyle name="Note 5 3 4 2" xfId="9347"/>
    <cellStyle name="Note 5 3 4 2 2" xfId="9348"/>
    <cellStyle name="Note 5 3 4 2 2 2" xfId="9349"/>
    <cellStyle name="Note 5 3 4 2 3" xfId="9350"/>
    <cellStyle name="Note 5 3 4 3" xfId="9351"/>
    <cellStyle name="Note 5 3 4 3 2" xfId="9352"/>
    <cellStyle name="Note 5 3 4 4" xfId="9353"/>
    <cellStyle name="Note 5 3 5" xfId="9354"/>
    <cellStyle name="Note 5 3 5 2" xfId="9355"/>
    <cellStyle name="Note 5 3 5 2 2" xfId="9356"/>
    <cellStyle name="Note 5 3 5 2 2 2" xfId="9357"/>
    <cellStyle name="Note 5 3 5 2 3" xfId="9358"/>
    <cellStyle name="Note 5 3 5 3" xfId="9359"/>
    <cellStyle name="Note 5 3 5 3 2" xfId="9360"/>
    <cellStyle name="Note 5 3 5 3 2 2" xfId="9361"/>
    <cellStyle name="Note 5 3 5 3 3" xfId="9362"/>
    <cellStyle name="Note 5 3 5 4" xfId="9363"/>
    <cellStyle name="Note 5 3 5 4 2" xfId="9364"/>
    <cellStyle name="Note 5 3 5 5" xfId="9365"/>
    <cellStyle name="Note 5 3 6" xfId="9366"/>
    <cellStyle name="Note 5 3 6 2" xfId="9367"/>
    <cellStyle name="Note 5 3 7" xfId="9368"/>
    <cellStyle name="Note 5 3 7 2" xfId="9369"/>
    <cellStyle name="Note 5 3 8" xfId="9370"/>
    <cellStyle name="Note 5 4" xfId="9371"/>
    <cellStyle name="Note 5 4 2" xfId="9372"/>
    <cellStyle name="Note 5 4 2 2" xfId="9373"/>
    <cellStyle name="Note 5 4 2 2 2" xfId="9374"/>
    <cellStyle name="Note 5 4 2 2 2 2" xfId="9375"/>
    <cellStyle name="Note 5 4 2 2 3" xfId="9376"/>
    <cellStyle name="Note 5 4 2 3" xfId="9377"/>
    <cellStyle name="Note 5 4 2 3 2" xfId="9378"/>
    <cellStyle name="Note 5 4 2 4" xfId="9379"/>
    <cellStyle name="Note 5 4 3" xfId="9380"/>
    <cellStyle name="Note 5 4 3 2" xfId="9381"/>
    <cellStyle name="Note 5 4 3 2 2" xfId="9382"/>
    <cellStyle name="Note 5 4 3 2 2 2" xfId="9383"/>
    <cellStyle name="Note 5 4 3 2 3" xfId="9384"/>
    <cellStyle name="Note 5 4 3 3" xfId="9385"/>
    <cellStyle name="Note 5 4 3 3 2" xfId="9386"/>
    <cellStyle name="Note 5 4 3 4" xfId="9387"/>
    <cellStyle name="Note 5 4 4" xfId="9388"/>
    <cellStyle name="Note 5 4 4 2" xfId="9389"/>
    <cellStyle name="Note 5 4 4 2 2" xfId="9390"/>
    <cellStyle name="Note 5 4 4 2 2 2" xfId="9391"/>
    <cellStyle name="Note 5 4 4 2 3" xfId="9392"/>
    <cellStyle name="Note 5 4 4 3" xfId="9393"/>
    <cellStyle name="Note 5 4 4 3 2" xfId="9394"/>
    <cellStyle name="Note 5 4 4 3 2 2" xfId="9395"/>
    <cellStyle name="Note 5 4 4 3 3" xfId="9396"/>
    <cellStyle name="Note 5 4 4 4" xfId="9397"/>
    <cellStyle name="Note 5 4 4 4 2" xfId="9398"/>
    <cellStyle name="Note 5 4 4 5" xfId="9399"/>
    <cellStyle name="Note 5 4 5" xfId="9400"/>
    <cellStyle name="Note 5 4 5 2" xfId="9401"/>
    <cellStyle name="Note 5 4 6" xfId="9402"/>
    <cellStyle name="Note 5 4 6 2" xfId="9403"/>
    <cellStyle name="Note 5 4 7" xfId="9404"/>
    <cellStyle name="Note 5 5" xfId="9405"/>
    <cellStyle name="Note 5 5 2" xfId="9406"/>
    <cellStyle name="Note 5 5 2 2" xfId="9407"/>
    <cellStyle name="Note 5 5 2 2 2" xfId="9408"/>
    <cellStyle name="Note 5 5 2 2 2 2" xfId="9409"/>
    <cellStyle name="Note 5 5 2 2 2 2 2" xfId="9410"/>
    <cellStyle name="Note 5 5 2 2 2 3" xfId="9411"/>
    <cellStyle name="Note 5 5 2 2 3" xfId="9412"/>
    <cellStyle name="Note 5 5 2 2 3 2" xfId="9413"/>
    <cellStyle name="Note 5 5 2 2 4" xfId="9414"/>
    <cellStyle name="Note 5 5 2 3" xfId="9415"/>
    <cellStyle name="Note 5 5 2 3 2" xfId="9416"/>
    <cellStyle name="Note 5 5 2 3 2 2" xfId="9417"/>
    <cellStyle name="Note 5 5 2 3 2 2 2" xfId="9418"/>
    <cellStyle name="Note 5 5 2 3 2 3" xfId="9419"/>
    <cellStyle name="Note 5 5 2 3 3" xfId="9420"/>
    <cellStyle name="Note 5 5 2 3 3 2" xfId="9421"/>
    <cellStyle name="Note 5 5 2 3 4" xfId="9422"/>
    <cellStyle name="Note 5 5 2 4" xfId="9423"/>
    <cellStyle name="Note 5 5 2 4 2" xfId="9424"/>
    <cellStyle name="Note 5 5 2 4 2 2" xfId="9425"/>
    <cellStyle name="Note 5 5 2 4 2 2 2" xfId="9426"/>
    <cellStyle name="Note 5 5 2 4 2 3" xfId="9427"/>
    <cellStyle name="Note 5 5 2 4 3" xfId="9428"/>
    <cellStyle name="Note 5 5 2 4 3 2" xfId="9429"/>
    <cellStyle name="Note 5 5 2 4 3 2 2" xfId="9430"/>
    <cellStyle name="Note 5 5 2 4 3 3" xfId="9431"/>
    <cellStyle name="Note 5 5 2 4 4" xfId="9432"/>
    <cellStyle name="Note 5 5 2 4 4 2" xfId="9433"/>
    <cellStyle name="Note 5 5 2 4 5" xfId="9434"/>
    <cellStyle name="Note 5 5 2 5" xfId="9435"/>
    <cellStyle name="Note 5 5 2 5 2" xfId="9436"/>
    <cellStyle name="Note 5 5 2 6" xfId="9437"/>
    <cellStyle name="Note 5 5 2 6 2" xfId="9438"/>
    <cellStyle name="Note 5 5 2 7" xfId="9439"/>
    <cellStyle name="Note 5 5 3" xfId="9440"/>
    <cellStyle name="Note 5 5 3 2" xfId="9441"/>
    <cellStyle name="Note 5 5 3 2 2" xfId="9442"/>
    <cellStyle name="Note 5 5 3 2 2 2" xfId="9443"/>
    <cellStyle name="Note 5 5 3 2 3" xfId="9444"/>
    <cellStyle name="Note 5 5 3 3" xfId="9445"/>
    <cellStyle name="Note 5 5 3 3 2" xfId="9446"/>
    <cellStyle name="Note 5 5 3 4" xfId="9447"/>
    <cellStyle name="Note 5 5 4" xfId="9448"/>
    <cellStyle name="Note 5 5 4 2" xfId="9449"/>
    <cellStyle name="Note 5 5 4 2 2" xfId="9450"/>
    <cellStyle name="Note 5 5 4 2 2 2" xfId="9451"/>
    <cellStyle name="Note 5 5 4 2 3" xfId="9452"/>
    <cellStyle name="Note 5 5 4 3" xfId="9453"/>
    <cellStyle name="Note 5 5 4 3 2" xfId="9454"/>
    <cellStyle name="Note 5 5 4 4" xfId="9455"/>
    <cellStyle name="Note 5 5 5" xfId="9456"/>
    <cellStyle name="Note 5 5 5 2" xfId="9457"/>
    <cellStyle name="Note 5 5 5 2 2" xfId="9458"/>
    <cellStyle name="Note 5 5 5 2 2 2" xfId="9459"/>
    <cellStyle name="Note 5 5 5 2 3" xfId="9460"/>
    <cellStyle name="Note 5 5 5 3" xfId="9461"/>
    <cellStyle name="Note 5 5 5 3 2" xfId="9462"/>
    <cellStyle name="Note 5 5 5 3 2 2" xfId="9463"/>
    <cellStyle name="Note 5 5 5 3 3" xfId="9464"/>
    <cellStyle name="Note 5 5 5 4" xfId="9465"/>
    <cellStyle name="Note 5 5 5 4 2" xfId="9466"/>
    <cellStyle name="Note 5 5 5 5" xfId="9467"/>
    <cellStyle name="Note 5 5 6" xfId="9468"/>
    <cellStyle name="Note 5 5 6 2" xfId="9469"/>
    <cellStyle name="Note 5 5 7" xfId="9470"/>
    <cellStyle name="Note 5 5 7 2" xfId="9471"/>
    <cellStyle name="Note 5 5 8" xfId="9472"/>
    <cellStyle name="Note 5 6" xfId="9473"/>
    <cellStyle name="Note 5 6 2" xfId="9474"/>
    <cellStyle name="Note 5 6 2 2" xfId="9475"/>
    <cellStyle name="Note 5 6 2 2 2" xfId="9476"/>
    <cellStyle name="Note 5 6 2 3" xfId="9477"/>
    <cellStyle name="Note 5 6 3" xfId="9478"/>
    <cellStyle name="Note 5 6 3 2" xfId="9479"/>
    <cellStyle name="Note 5 6 3 2 2" xfId="9480"/>
    <cellStyle name="Note 5 6 3 3" xfId="9481"/>
    <cellStyle name="Note 5 6 4" xfId="9482"/>
    <cellStyle name="Note 5 6 4 2" xfId="9483"/>
    <cellStyle name="Note 5 6 5" xfId="9484"/>
    <cellStyle name="Note 5 6 5 2" xfId="9485"/>
    <cellStyle name="Note 5 6 6" xfId="9486"/>
    <cellStyle name="Note 5 7" xfId="9487"/>
    <cellStyle name="Note 5 7 2" xfId="9488"/>
    <cellStyle name="Note 5 7 2 2" xfId="9489"/>
    <cellStyle name="Note 5 7 2 2 2" xfId="9490"/>
    <cellStyle name="Note 5 7 2 3" xfId="9491"/>
    <cellStyle name="Note 5 7 3" xfId="9492"/>
    <cellStyle name="Note 5 7 3 2" xfId="9493"/>
    <cellStyle name="Note 5 7 4" xfId="9494"/>
    <cellStyle name="Note 5 8" xfId="9495"/>
    <cellStyle name="Note 5 8 2" xfId="9496"/>
    <cellStyle name="Note 5 8 2 2" xfId="9497"/>
    <cellStyle name="Note 5 8 2 2 2" xfId="9498"/>
    <cellStyle name="Note 5 8 2 3" xfId="9499"/>
    <cellStyle name="Note 5 8 3" xfId="9500"/>
    <cellStyle name="Note 5 8 3 2" xfId="9501"/>
    <cellStyle name="Note 5 8 4" xfId="9502"/>
    <cellStyle name="Note 5 9" xfId="9503"/>
    <cellStyle name="Note 5 9 2" xfId="9504"/>
    <cellStyle name="Note 5 9 2 2" xfId="9505"/>
    <cellStyle name="Note 5 9 2 2 2" xfId="9506"/>
    <cellStyle name="Note 5 9 2 3" xfId="9507"/>
    <cellStyle name="Note 5 9 3" xfId="9508"/>
    <cellStyle name="Note 5 9 3 2" xfId="9509"/>
    <cellStyle name="Note 5 9 3 2 2" xfId="9510"/>
    <cellStyle name="Note 5 9 3 3" xfId="9511"/>
    <cellStyle name="Note 5 9 4" xfId="9512"/>
    <cellStyle name="Note 5 9 4 2" xfId="9513"/>
    <cellStyle name="Note 5 9 5" xfId="9514"/>
    <cellStyle name="Note 5_FundsFlow" xfId="9515"/>
    <cellStyle name="Note 6" xfId="9516"/>
    <cellStyle name="Note 6 2" xfId="9517"/>
    <cellStyle name="Note 7" xfId="9518"/>
    <cellStyle name="Note 8" xfId="9519"/>
    <cellStyle name="Note 8 2" xfId="9520"/>
    <cellStyle name="Note 8 2 2" xfId="9521"/>
    <cellStyle name="Note 8 2 2 2" xfId="9522"/>
    <cellStyle name="Note 8 2 3" xfId="9523"/>
    <cellStyle name="Note 8 3" xfId="9524"/>
    <cellStyle name="Note 8 3 2" xfId="9525"/>
    <cellStyle name="Note 8 3 2 2" xfId="9526"/>
    <cellStyle name="Note 8 3 3" xfId="9527"/>
    <cellStyle name="Note 8 4" xfId="9528"/>
    <cellStyle name="Note 8 4 2" xfId="9529"/>
    <cellStyle name="Note 8 5" xfId="9530"/>
    <cellStyle name="Note 8 5 2" xfId="9531"/>
    <cellStyle name="Note 8 6" xfId="9532"/>
    <cellStyle name="Note 9" xfId="9533"/>
    <cellStyle name="OffSheet" xfId="9534"/>
    <cellStyle name="OffSheet 10" xfId="9535"/>
    <cellStyle name="OffSheet 10 2" xfId="9536"/>
    <cellStyle name="OffSheet 10 2 2" xfId="9537"/>
    <cellStyle name="OffSheet 10 2 2 2" xfId="9538"/>
    <cellStyle name="OffSheet 10 2 2 2 2" xfId="9539"/>
    <cellStyle name="OffSheet 10 2 2 2 2 2" xfId="9540"/>
    <cellStyle name="OffSheet 10 2 2 2 3" xfId="9541"/>
    <cellStyle name="OffSheet 10 2 2 3" xfId="9542"/>
    <cellStyle name="OffSheet 10 2 2 3 2" xfId="9543"/>
    <cellStyle name="OffSheet 10 2 2 3 2 2" xfId="9544"/>
    <cellStyle name="OffSheet 10 2 2 3 3" xfId="9545"/>
    <cellStyle name="OffSheet 10 2 3" xfId="9546"/>
    <cellStyle name="OffSheet 10 2 3 2" xfId="9547"/>
    <cellStyle name="OffSheet 10 2 3 2 2" xfId="9548"/>
    <cellStyle name="OffSheet 10 2 3 2 2 2" xfId="9549"/>
    <cellStyle name="OffSheet 10 2 3 2 3" xfId="9550"/>
    <cellStyle name="OffSheet 10 2 3 3" xfId="9551"/>
    <cellStyle name="OffSheet 10 2 3 3 2" xfId="9552"/>
    <cellStyle name="OffSheet 10 2 3 4" xfId="9553"/>
    <cellStyle name="OffSheet 10 2 4" xfId="9554"/>
    <cellStyle name="OffSheet 10 2 4 2" xfId="9555"/>
    <cellStyle name="OffSheet 10 2 4 2 2" xfId="9556"/>
    <cellStyle name="OffSheet 10 2 4 2 2 2" xfId="9557"/>
    <cellStyle name="OffSheet 10 2 4 2 3" xfId="9558"/>
    <cellStyle name="OffSheet 10 2 4 3" xfId="9559"/>
    <cellStyle name="OffSheet 10 2 4 3 2" xfId="9560"/>
    <cellStyle name="OffSheet 10 2 4 4" xfId="9561"/>
    <cellStyle name="OffSheet 10 2 5" xfId="9562"/>
    <cellStyle name="OffSheet 10 2 5 2" xfId="9563"/>
    <cellStyle name="OffSheet 10 2 5 2 2" xfId="9564"/>
    <cellStyle name="OffSheet 10 2 5 3" xfId="9565"/>
    <cellStyle name="OffSheet 10 2 6" xfId="9566"/>
    <cellStyle name="OffSheet 10 2 6 2" xfId="9567"/>
    <cellStyle name="OffSheet 10 2 6 2 2" xfId="9568"/>
    <cellStyle name="OffSheet 10 2 6 3" xfId="9569"/>
    <cellStyle name="OffSheet 10 3" xfId="9570"/>
    <cellStyle name="OffSheet 10 3 2" xfId="9571"/>
    <cellStyle name="OffSheet 10 3 2 2" xfId="9572"/>
    <cellStyle name="OffSheet 10 3 2 2 2" xfId="9573"/>
    <cellStyle name="OffSheet 10 3 2 3" xfId="9574"/>
    <cellStyle name="OffSheet 10 3 3" xfId="9575"/>
    <cellStyle name="OffSheet 10 3 3 2" xfId="9576"/>
    <cellStyle name="OffSheet 10 3 4" xfId="9577"/>
    <cellStyle name="OffSheet 10 4" xfId="9578"/>
    <cellStyle name="OffSheet 10 4 2" xfId="9579"/>
    <cellStyle name="OffSheet 10 4 2 2" xfId="9580"/>
    <cellStyle name="OffSheet 10 4 2 2 2" xfId="9581"/>
    <cellStyle name="OffSheet 10 4 2 3" xfId="9582"/>
    <cellStyle name="OffSheet 10 4 3" xfId="9583"/>
    <cellStyle name="OffSheet 10 4 3 2" xfId="9584"/>
    <cellStyle name="OffSheet 10 4 4" xfId="9585"/>
    <cellStyle name="OffSheet 10 5" xfId="9586"/>
    <cellStyle name="OffSheet 10 5 2" xfId="9587"/>
    <cellStyle name="OffSheet 10 5 2 2" xfId="9588"/>
    <cellStyle name="OffSheet 10 5 2 2 2" xfId="9589"/>
    <cellStyle name="OffSheet 10 5 2 3" xfId="9590"/>
    <cellStyle name="OffSheet 10 5 3" xfId="9591"/>
    <cellStyle name="OffSheet 10 5 3 2" xfId="9592"/>
    <cellStyle name="OffSheet 10 5 3 2 2" xfId="9593"/>
    <cellStyle name="OffSheet 10 5 3 3" xfId="9594"/>
    <cellStyle name="OffSheet 10 5 4" xfId="9595"/>
    <cellStyle name="OffSheet 10 5 4 2" xfId="9596"/>
    <cellStyle name="OffSheet 10 5 5" xfId="9597"/>
    <cellStyle name="OffSheet 10 6" xfId="9598"/>
    <cellStyle name="OffSheet 10 6 2" xfId="9599"/>
    <cellStyle name="OffSheet 10 6 2 2" xfId="9600"/>
    <cellStyle name="OffSheet 10 6 3" xfId="9601"/>
    <cellStyle name="OffSheet 11" xfId="9602"/>
    <cellStyle name="OffSheet 11 2" xfId="9603"/>
    <cellStyle name="OffSheet 11 2 2" xfId="9604"/>
    <cellStyle name="OffSheet 11 2 2 2" xfId="9605"/>
    <cellStyle name="OffSheet 11 2 2 2 2" xfId="9606"/>
    <cellStyle name="OffSheet 11 2 2 2 2 2" xfId="9607"/>
    <cellStyle name="OffSheet 11 2 2 2 3" xfId="9608"/>
    <cellStyle name="OffSheet 11 2 2 3" xfId="9609"/>
    <cellStyle name="OffSheet 11 2 2 3 2" xfId="9610"/>
    <cellStyle name="OffSheet 11 2 2 3 2 2" xfId="9611"/>
    <cellStyle name="OffSheet 11 2 2 3 3" xfId="9612"/>
    <cellStyle name="OffSheet 11 2 3" xfId="9613"/>
    <cellStyle name="OffSheet 11 2 3 2" xfId="9614"/>
    <cellStyle name="OffSheet 11 2 3 2 2" xfId="9615"/>
    <cellStyle name="OffSheet 11 2 3 2 2 2" xfId="9616"/>
    <cellStyle name="OffSheet 11 2 3 2 3" xfId="9617"/>
    <cellStyle name="OffSheet 11 2 3 3" xfId="9618"/>
    <cellStyle name="OffSheet 11 2 3 3 2" xfId="9619"/>
    <cellStyle name="OffSheet 11 2 3 4" xfId="9620"/>
    <cellStyle name="OffSheet 11 2 4" xfId="9621"/>
    <cellStyle name="OffSheet 11 2 4 2" xfId="9622"/>
    <cellStyle name="OffSheet 11 2 4 2 2" xfId="9623"/>
    <cellStyle name="OffSheet 11 2 4 2 2 2" xfId="9624"/>
    <cellStyle name="OffSheet 11 2 4 2 3" xfId="9625"/>
    <cellStyle name="OffSheet 11 2 4 3" xfId="9626"/>
    <cellStyle name="OffSheet 11 2 4 3 2" xfId="9627"/>
    <cellStyle name="OffSheet 11 2 4 4" xfId="9628"/>
    <cellStyle name="OffSheet 11 2 5" xfId="9629"/>
    <cellStyle name="OffSheet 11 2 5 2" xfId="9630"/>
    <cellStyle name="OffSheet 11 2 5 2 2" xfId="9631"/>
    <cellStyle name="OffSheet 11 2 5 3" xfId="9632"/>
    <cellStyle name="OffSheet 11 2 6" xfId="9633"/>
    <cellStyle name="OffSheet 11 2 6 2" xfId="9634"/>
    <cellStyle name="OffSheet 11 2 6 2 2" xfId="9635"/>
    <cellStyle name="OffSheet 11 2 6 3" xfId="9636"/>
    <cellStyle name="OffSheet 11 3" xfId="9637"/>
    <cellStyle name="OffSheet 11 3 2" xfId="9638"/>
    <cellStyle name="OffSheet 11 3 2 2" xfId="9639"/>
    <cellStyle name="OffSheet 11 3 2 2 2" xfId="9640"/>
    <cellStyle name="OffSheet 11 3 2 3" xfId="9641"/>
    <cellStyle name="OffSheet 11 3 3" xfId="9642"/>
    <cellStyle name="OffSheet 11 3 3 2" xfId="9643"/>
    <cellStyle name="OffSheet 11 3 4" xfId="9644"/>
    <cellStyle name="OffSheet 11 4" xfId="9645"/>
    <cellStyle name="OffSheet 11 4 2" xfId="9646"/>
    <cellStyle name="OffSheet 11 4 2 2" xfId="9647"/>
    <cellStyle name="OffSheet 11 4 2 2 2" xfId="9648"/>
    <cellStyle name="OffSheet 11 4 2 3" xfId="9649"/>
    <cellStyle name="OffSheet 11 4 3" xfId="9650"/>
    <cellStyle name="OffSheet 11 4 3 2" xfId="9651"/>
    <cellStyle name="OffSheet 11 4 4" xfId="9652"/>
    <cellStyle name="OffSheet 11 5" xfId="9653"/>
    <cellStyle name="OffSheet 11 5 2" xfId="9654"/>
    <cellStyle name="OffSheet 11 5 2 2" xfId="9655"/>
    <cellStyle name="OffSheet 11 5 2 2 2" xfId="9656"/>
    <cellStyle name="OffSheet 11 5 2 3" xfId="9657"/>
    <cellStyle name="OffSheet 11 5 3" xfId="9658"/>
    <cellStyle name="OffSheet 11 5 3 2" xfId="9659"/>
    <cellStyle name="OffSheet 11 5 3 2 2" xfId="9660"/>
    <cellStyle name="OffSheet 11 5 3 3" xfId="9661"/>
    <cellStyle name="OffSheet 11 5 4" xfId="9662"/>
    <cellStyle name="OffSheet 11 5 4 2" xfId="9663"/>
    <cellStyle name="OffSheet 11 5 5" xfId="9664"/>
    <cellStyle name="OffSheet 11 6" xfId="9665"/>
    <cellStyle name="OffSheet 11 6 2" xfId="9666"/>
    <cellStyle name="OffSheet 11 6 2 2" xfId="9667"/>
    <cellStyle name="OffSheet 11 6 3" xfId="9668"/>
    <cellStyle name="OffSheet 12" xfId="9669"/>
    <cellStyle name="OffSheet 12 2" xfId="9670"/>
    <cellStyle name="OffSheet 12 2 2" xfId="9671"/>
    <cellStyle name="OffSheet 12 3" xfId="9672"/>
    <cellStyle name="OffSheet 2" xfId="9673"/>
    <cellStyle name="OffSheet 2 2" xfId="9674"/>
    <cellStyle name="OffSheet 2 2 2" xfId="9675"/>
    <cellStyle name="OffSheet 2 2 2 2" xfId="9676"/>
    <cellStyle name="OffSheet 2 2 2 2 2" xfId="9677"/>
    <cellStyle name="OffSheet 2 2 2 2 2 2" xfId="9678"/>
    <cellStyle name="OffSheet 2 2 2 2 2 2 2" xfId="9679"/>
    <cellStyle name="OffSheet 2 2 2 2 2 2 2 2" xfId="9680"/>
    <cellStyle name="OffSheet 2 2 2 2 2 2 3" xfId="9681"/>
    <cellStyle name="OffSheet 2 2 2 2 2 3" xfId="9682"/>
    <cellStyle name="OffSheet 2 2 2 2 2 3 2" xfId="9683"/>
    <cellStyle name="OffSheet 2 2 2 2 2 3 2 2" xfId="9684"/>
    <cellStyle name="OffSheet 2 2 2 2 2 3 3" xfId="9685"/>
    <cellStyle name="OffSheet 2 2 2 2 3" xfId="9686"/>
    <cellStyle name="OffSheet 2 2 2 2 3 2" xfId="9687"/>
    <cellStyle name="OffSheet 2 2 2 2 3 2 2" xfId="9688"/>
    <cellStyle name="OffSheet 2 2 2 2 3 2 2 2" xfId="9689"/>
    <cellStyle name="OffSheet 2 2 2 2 3 2 3" xfId="9690"/>
    <cellStyle name="OffSheet 2 2 2 2 3 3" xfId="9691"/>
    <cellStyle name="OffSheet 2 2 2 2 3 3 2" xfId="9692"/>
    <cellStyle name="OffSheet 2 2 2 2 3 4" xfId="9693"/>
    <cellStyle name="OffSheet 2 2 2 2 4" xfId="9694"/>
    <cellStyle name="OffSheet 2 2 2 2 4 2" xfId="9695"/>
    <cellStyle name="OffSheet 2 2 2 2 4 2 2" xfId="9696"/>
    <cellStyle name="OffSheet 2 2 2 2 4 2 2 2" xfId="9697"/>
    <cellStyle name="OffSheet 2 2 2 2 4 2 3" xfId="9698"/>
    <cellStyle name="OffSheet 2 2 2 2 4 3" xfId="9699"/>
    <cellStyle name="OffSheet 2 2 2 2 4 3 2" xfId="9700"/>
    <cellStyle name="OffSheet 2 2 2 2 4 4" xfId="9701"/>
    <cellStyle name="OffSheet 2 2 2 2 5" xfId="9702"/>
    <cellStyle name="OffSheet 2 2 2 2 5 2" xfId="9703"/>
    <cellStyle name="OffSheet 2 2 2 2 5 2 2" xfId="9704"/>
    <cellStyle name="OffSheet 2 2 2 2 5 3" xfId="9705"/>
    <cellStyle name="OffSheet 2 2 2 2 6" xfId="9706"/>
    <cellStyle name="OffSheet 2 2 2 2 6 2" xfId="9707"/>
    <cellStyle name="OffSheet 2 2 2 2 6 2 2" xfId="9708"/>
    <cellStyle name="OffSheet 2 2 2 2 6 3" xfId="9709"/>
    <cellStyle name="OffSheet 2 2 2 3" xfId="9710"/>
    <cellStyle name="OffSheet 2 2 2 3 2" xfId="9711"/>
    <cellStyle name="OffSheet 2 2 2 3 2 2" xfId="9712"/>
    <cellStyle name="OffSheet 2 2 2 3 2 2 2" xfId="9713"/>
    <cellStyle name="OffSheet 2 2 2 3 2 3" xfId="9714"/>
    <cellStyle name="OffSheet 2 2 2 3 3" xfId="9715"/>
    <cellStyle name="OffSheet 2 2 2 3 3 2" xfId="9716"/>
    <cellStyle name="OffSheet 2 2 2 3 4" xfId="9717"/>
    <cellStyle name="OffSheet 2 2 2 4" xfId="9718"/>
    <cellStyle name="OffSheet 2 2 2 4 2" xfId="9719"/>
    <cellStyle name="OffSheet 2 2 2 4 2 2" xfId="9720"/>
    <cellStyle name="OffSheet 2 2 2 4 2 2 2" xfId="9721"/>
    <cellStyle name="OffSheet 2 2 2 4 2 3" xfId="9722"/>
    <cellStyle name="OffSheet 2 2 2 4 3" xfId="9723"/>
    <cellStyle name="OffSheet 2 2 2 4 3 2" xfId="9724"/>
    <cellStyle name="OffSheet 2 2 2 4 4" xfId="9725"/>
    <cellStyle name="OffSheet 2 2 2 5" xfId="9726"/>
    <cellStyle name="OffSheet 2 2 2 5 2" xfId="9727"/>
    <cellStyle name="OffSheet 2 2 2 5 2 2" xfId="9728"/>
    <cellStyle name="OffSheet 2 2 2 5 2 2 2" xfId="9729"/>
    <cellStyle name="OffSheet 2 2 2 5 2 3" xfId="9730"/>
    <cellStyle name="OffSheet 2 2 2 5 3" xfId="9731"/>
    <cellStyle name="OffSheet 2 2 2 5 3 2" xfId="9732"/>
    <cellStyle name="OffSheet 2 2 2 5 3 2 2" xfId="9733"/>
    <cellStyle name="OffSheet 2 2 2 5 3 3" xfId="9734"/>
    <cellStyle name="OffSheet 2 2 2 5 4" xfId="9735"/>
    <cellStyle name="OffSheet 2 2 2 5 4 2" xfId="9736"/>
    <cellStyle name="OffSheet 2 2 2 5 5" xfId="9737"/>
    <cellStyle name="OffSheet 2 2 2 6" xfId="9738"/>
    <cellStyle name="OffSheet 2 2 2 6 2" xfId="9739"/>
    <cellStyle name="OffSheet 2 2 2 6 2 2" xfId="9740"/>
    <cellStyle name="OffSheet 2 2 2 6 3" xfId="9741"/>
    <cellStyle name="OffSheet 2 2 3" xfId="9742"/>
    <cellStyle name="OffSheet 2 2 3 2" xfId="9743"/>
    <cellStyle name="OffSheet 2 2 3 2 2" xfId="9744"/>
    <cellStyle name="OffSheet 2 2 3 2 2 2" xfId="9745"/>
    <cellStyle name="OffSheet 2 2 3 2 2 2 2" xfId="9746"/>
    <cellStyle name="OffSheet 2 2 3 2 2 2 2 2" xfId="9747"/>
    <cellStyle name="OffSheet 2 2 3 2 2 2 3" xfId="9748"/>
    <cellStyle name="OffSheet 2 2 3 2 2 3" xfId="9749"/>
    <cellStyle name="OffSheet 2 2 3 2 2 3 2" xfId="9750"/>
    <cellStyle name="OffSheet 2 2 3 2 2 3 2 2" xfId="9751"/>
    <cellStyle name="OffSheet 2 2 3 2 2 3 3" xfId="9752"/>
    <cellStyle name="OffSheet 2 2 3 2 3" xfId="9753"/>
    <cellStyle name="OffSheet 2 2 3 2 3 2" xfId="9754"/>
    <cellStyle name="OffSheet 2 2 3 2 3 2 2" xfId="9755"/>
    <cellStyle name="OffSheet 2 2 3 2 3 2 2 2" xfId="9756"/>
    <cellStyle name="OffSheet 2 2 3 2 3 2 3" xfId="9757"/>
    <cellStyle name="OffSheet 2 2 3 2 3 3" xfId="9758"/>
    <cellStyle name="OffSheet 2 2 3 2 3 3 2" xfId="9759"/>
    <cellStyle name="OffSheet 2 2 3 2 3 4" xfId="9760"/>
    <cellStyle name="OffSheet 2 2 3 2 4" xfId="9761"/>
    <cellStyle name="OffSheet 2 2 3 2 4 2" xfId="9762"/>
    <cellStyle name="OffSheet 2 2 3 2 4 2 2" xfId="9763"/>
    <cellStyle name="OffSheet 2 2 3 2 4 2 2 2" xfId="9764"/>
    <cellStyle name="OffSheet 2 2 3 2 4 2 3" xfId="9765"/>
    <cellStyle name="OffSheet 2 2 3 2 4 3" xfId="9766"/>
    <cellStyle name="OffSheet 2 2 3 2 4 3 2" xfId="9767"/>
    <cellStyle name="OffSheet 2 2 3 2 4 4" xfId="9768"/>
    <cellStyle name="OffSheet 2 2 3 2 5" xfId="9769"/>
    <cellStyle name="OffSheet 2 2 3 2 5 2" xfId="9770"/>
    <cellStyle name="OffSheet 2 2 3 2 5 2 2" xfId="9771"/>
    <cellStyle name="OffSheet 2 2 3 2 5 3" xfId="9772"/>
    <cellStyle name="OffSheet 2 2 3 2 6" xfId="9773"/>
    <cellStyle name="OffSheet 2 2 3 2 6 2" xfId="9774"/>
    <cellStyle name="OffSheet 2 2 3 2 6 2 2" xfId="9775"/>
    <cellStyle name="OffSheet 2 2 3 2 6 3" xfId="9776"/>
    <cellStyle name="OffSheet 2 2 3 3" xfId="9777"/>
    <cellStyle name="OffSheet 2 2 3 3 2" xfId="9778"/>
    <cellStyle name="OffSheet 2 2 3 3 2 2" xfId="9779"/>
    <cellStyle name="OffSheet 2 2 3 3 2 2 2" xfId="9780"/>
    <cellStyle name="OffSheet 2 2 3 3 2 3" xfId="9781"/>
    <cellStyle name="OffSheet 2 2 3 3 3" xfId="9782"/>
    <cellStyle name="OffSheet 2 2 3 3 3 2" xfId="9783"/>
    <cellStyle name="OffSheet 2 2 3 3 4" xfId="9784"/>
    <cellStyle name="OffSheet 2 2 3 4" xfId="9785"/>
    <cellStyle name="OffSheet 2 2 3 4 2" xfId="9786"/>
    <cellStyle name="OffSheet 2 2 3 4 2 2" xfId="9787"/>
    <cellStyle name="OffSheet 2 2 3 4 2 2 2" xfId="9788"/>
    <cellStyle name="OffSheet 2 2 3 4 2 3" xfId="9789"/>
    <cellStyle name="OffSheet 2 2 3 4 3" xfId="9790"/>
    <cellStyle name="OffSheet 2 2 3 4 3 2" xfId="9791"/>
    <cellStyle name="OffSheet 2 2 3 4 4" xfId="9792"/>
    <cellStyle name="OffSheet 2 2 3 5" xfId="9793"/>
    <cellStyle name="OffSheet 2 2 3 5 2" xfId="9794"/>
    <cellStyle name="OffSheet 2 2 3 5 2 2" xfId="9795"/>
    <cellStyle name="OffSheet 2 2 3 5 2 2 2" xfId="9796"/>
    <cellStyle name="OffSheet 2 2 3 5 2 3" xfId="9797"/>
    <cellStyle name="OffSheet 2 2 3 5 3" xfId="9798"/>
    <cellStyle name="OffSheet 2 2 3 5 3 2" xfId="9799"/>
    <cellStyle name="OffSheet 2 2 3 5 3 2 2" xfId="9800"/>
    <cellStyle name="OffSheet 2 2 3 5 3 3" xfId="9801"/>
    <cellStyle name="OffSheet 2 2 3 5 4" xfId="9802"/>
    <cellStyle name="OffSheet 2 2 3 5 4 2" xfId="9803"/>
    <cellStyle name="OffSheet 2 2 3 5 5" xfId="9804"/>
    <cellStyle name="OffSheet 2 2 3 6" xfId="9805"/>
    <cellStyle name="OffSheet 2 2 3 6 2" xfId="9806"/>
    <cellStyle name="OffSheet 2 2 3 6 2 2" xfId="9807"/>
    <cellStyle name="OffSheet 2 2 3 6 3" xfId="9808"/>
    <cellStyle name="OffSheet 2 2 4" xfId="9809"/>
    <cellStyle name="OffSheet 2 2 4 2" xfId="9810"/>
    <cellStyle name="OffSheet 2 2 4 2 2" xfId="9811"/>
    <cellStyle name="OffSheet 2 2 4 3" xfId="9812"/>
    <cellStyle name="OffSheet 2 2_FundsFlow" xfId="9813"/>
    <cellStyle name="OffSheet 2 3" xfId="9814"/>
    <cellStyle name="OffSheet 2 3 2" xfId="9815"/>
    <cellStyle name="OffSheet 2 3 2 2" xfId="9816"/>
    <cellStyle name="OffSheet 2 3 2 2 2" xfId="9817"/>
    <cellStyle name="OffSheet 2 3 2 2 2 2" xfId="9818"/>
    <cellStyle name="OffSheet 2 3 2 2 2 2 2" xfId="9819"/>
    <cellStyle name="OffSheet 2 3 2 2 2 2 2 2" xfId="9820"/>
    <cellStyle name="OffSheet 2 3 2 2 2 2 3" xfId="9821"/>
    <cellStyle name="OffSheet 2 3 2 2 2 3" xfId="9822"/>
    <cellStyle name="OffSheet 2 3 2 2 2 3 2" xfId="9823"/>
    <cellStyle name="OffSheet 2 3 2 2 2 3 2 2" xfId="9824"/>
    <cellStyle name="OffSheet 2 3 2 2 2 3 3" xfId="9825"/>
    <cellStyle name="OffSheet 2 3 2 2 3" xfId="9826"/>
    <cellStyle name="OffSheet 2 3 2 2 3 2" xfId="9827"/>
    <cellStyle name="OffSheet 2 3 2 2 3 2 2" xfId="9828"/>
    <cellStyle name="OffSheet 2 3 2 2 3 2 2 2" xfId="9829"/>
    <cellStyle name="OffSheet 2 3 2 2 3 2 3" xfId="9830"/>
    <cellStyle name="OffSheet 2 3 2 2 3 3" xfId="9831"/>
    <cellStyle name="OffSheet 2 3 2 2 3 3 2" xfId="9832"/>
    <cellStyle name="OffSheet 2 3 2 2 3 4" xfId="9833"/>
    <cellStyle name="OffSheet 2 3 2 2 4" xfId="9834"/>
    <cellStyle name="OffSheet 2 3 2 2 4 2" xfId="9835"/>
    <cellStyle name="OffSheet 2 3 2 2 4 2 2" xfId="9836"/>
    <cellStyle name="OffSheet 2 3 2 2 4 2 2 2" xfId="9837"/>
    <cellStyle name="OffSheet 2 3 2 2 4 2 3" xfId="9838"/>
    <cellStyle name="OffSheet 2 3 2 2 4 3" xfId="9839"/>
    <cellStyle name="OffSheet 2 3 2 2 4 3 2" xfId="9840"/>
    <cellStyle name="OffSheet 2 3 2 2 4 4" xfId="9841"/>
    <cellStyle name="OffSheet 2 3 2 2 5" xfId="9842"/>
    <cellStyle name="OffSheet 2 3 2 2 5 2" xfId="9843"/>
    <cellStyle name="OffSheet 2 3 2 2 5 2 2" xfId="9844"/>
    <cellStyle name="OffSheet 2 3 2 2 5 3" xfId="9845"/>
    <cellStyle name="OffSheet 2 3 2 2 6" xfId="9846"/>
    <cellStyle name="OffSheet 2 3 2 2 6 2" xfId="9847"/>
    <cellStyle name="OffSheet 2 3 2 2 6 2 2" xfId="9848"/>
    <cellStyle name="OffSheet 2 3 2 2 6 3" xfId="9849"/>
    <cellStyle name="OffSheet 2 3 2 3" xfId="9850"/>
    <cellStyle name="OffSheet 2 3 2 3 2" xfId="9851"/>
    <cellStyle name="OffSheet 2 3 2 3 2 2" xfId="9852"/>
    <cellStyle name="OffSheet 2 3 2 3 2 2 2" xfId="9853"/>
    <cellStyle name="OffSheet 2 3 2 3 2 3" xfId="9854"/>
    <cellStyle name="OffSheet 2 3 2 3 3" xfId="9855"/>
    <cellStyle name="OffSheet 2 3 2 3 3 2" xfId="9856"/>
    <cellStyle name="OffSheet 2 3 2 3 4" xfId="9857"/>
    <cellStyle name="OffSheet 2 3 2 4" xfId="9858"/>
    <cellStyle name="OffSheet 2 3 2 4 2" xfId="9859"/>
    <cellStyle name="OffSheet 2 3 2 4 2 2" xfId="9860"/>
    <cellStyle name="OffSheet 2 3 2 4 2 2 2" xfId="9861"/>
    <cellStyle name="OffSheet 2 3 2 4 2 3" xfId="9862"/>
    <cellStyle name="OffSheet 2 3 2 4 3" xfId="9863"/>
    <cellStyle name="OffSheet 2 3 2 4 3 2" xfId="9864"/>
    <cellStyle name="OffSheet 2 3 2 4 4" xfId="9865"/>
    <cellStyle name="OffSheet 2 3 2 5" xfId="9866"/>
    <cellStyle name="OffSheet 2 3 2 5 2" xfId="9867"/>
    <cellStyle name="OffSheet 2 3 2 5 2 2" xfId="9868"/>
    <cellStyle name="OffSheet 2 3 2 5 2 2 2" xfId="9869"/>
    <cellStyle name="OffSheet 2 3 2 5 2 3" xfId="9870"/>
    <cellStyle name="OffSheet 2 3 2 5 3" xfId="9871"/>
    <cellStyle name="OffSheet 2 3 2 5 3 2" xfId="9872"/>
    <cellStyle name="OffSheet 2 3 2 5 3 2 2" xfId="9873"/>
    <cellStyle name="OffSheet 2 3 2 5 3 3" xfId="9874"/>
    <cellStyle name="OffSheet 2 3 2 5 4" xfId="9875"/>
    <cellStyle name="OffSheet 2 3 2 5 4 2" xfId="9876"/>
    <cellStyle name="OffSheet 2 3 2 5 5" xfId="9877"/>
    <cellStyle name="OffSheet 2 3 2 6" xfId="9878"/>
    <cellStyle name="OffSheet 2 3 2 6 2" xfId="9879"/>
    <cellStyle name="OffSheet 2 3 2 6 2 2" xfId="9880"/>
    <cellStyle name="OffSheet 2 3 2 6 3" xfId="9881"/>
    <cellStyle name="OffSheet 2 3 3" xfId="9882"/>
    <cellStyle name="OffSheet 2 3 3 2" xfId="9883"/>
    <cellStyle name="OffSheet 2 3 3 2 2" xfId="9884"/>
    <cellStyle name="OffSheet 2 3 3 2 2 2" xfId="9885"/>
    <cellStyle name="OffSheet 2 3 3 2 2 2 2" xfId="9886"/>
    <cellStyle name="OffSheet 2 3 3 2 2 2 2 2" xfId="9887"/>
    <cellStyle name="OffSheet 2 3 3 2 2 2 3" xfId="9888"/>
    <cellStyle name="OffSheet 2 3 3 2 2 3" xfId="9889"/>
    <cellStyle name="OffSheet 2 3 3 2 2 3 2" xfId="9890"/>
    <cellStyle name="OffSheet 2 3 3 2 2 3 2 2" xfId="9891"/>
    <cellStyle name="OffSheet 2 3 3 2 2 3 3" xfId="9892"/>
    <cellStyle name="OffSheet 2 3 3 2 3" xfId="9893"/>
    <cellStyle name="OffSheet 2 3 3 2 3 2" xfId="9894"/>
    <cellStyle name="OffSheet 2 3 3 2 3 2 2" xfId="9895"/>
    <cellStyle name="OffSheet 2 3 3 2 3 2 2 2" xfId="9896"/>
    <cellStyle name="OffSheet 2 3 3 2 3 2 3" xfId="9897"/>
    <cellStyle name="OffSheet 2 3 3 2 3 3" xfId="9898"/>
    <cellStyle name="OffSheet 2 3 3 2 3 3 2" xfId="9899"/>
    <cellStyle name="OffSheet 2 3 3 2 3 4" xfId="9900"/>
    <cellStyle name="OffSheet 2 3 3 2 4" xfId="9901"/>
    <cellStyle name="OffSheet 2 3 3 2 4 2" xfId="9902"/>
    <cellStyle name="OffSheet 2 3 3 2 4 2 2" xfId="9903"/>
    <cellStyle name="OffSheet 2 3 3 2 4 2 2 2" xfId="9904"/>
    <cellStyle name="OffSheet 2 3 3 2 4 2 3" xfId="9905"/>
    <cellStyle name="OffSheet 2 3 3 2 4 3" xfId="9906"/>
    <cellStyle name="OffSheet 2 3 3 2 4 3 2" xfId="9907"/>
    <cellStyle name="OffSheet 2 3 3 2 4 4" xfId="9908"/>
    <cellStyle name="OffSheet 2 3 3 2 5" xfId="9909"/>
    <cellStyle name="OffSheet 2 3 3 2 5 2" xfId="9910"/>
    <cellStyle name="OffSheet 2 3 3 2 5 2 2" xfId="9911"/>
    <cellStyle name="OffSheet 2 3 3 2 5 3" xfId="9912"/>
    <cellStyle name="OffSheet 2 3 3 2 6" xfId="9913"/>
    <cellStyle name="OffSheet 2 3 3 2 6 2" xfId="9914"/>
    <cellStyle name="OffSheet 2 3 3 2 6 2 2" xfId="9915"/>
    <cellStyle name="OffSheet 2 3 3 2 6 3" xfId="9916"/>
    <cellStyle name="OffSheet 2 3 3 3" xfId="9917"/>
    <cellStyle name="OffSheet 2 3 3 3 2" xfId="9918"/>
    <cellStyle name="OffSheet 2 3 3 3 2 2" xfId="9919"/>
    <cellStyle name="OffSheet 2 3 3 3 2 2 2" xfId="9920"/>
    <cellStyle name="OffSheet 2 3 3 3 2 3" xfId="9921"/>
    <cellStyle name="OffSheet 2 3 3 3 3" xfId="9922"/>
    <cellStyle name="OffSheet 2 3 3 3 3 2" xfId="9923"/>
    <cellStyle name="OffSheet 2 3 3 3 4" xfId="9924"/>
    <cellStyle name="OffSheet 2 3 3 4" xfId="9925"/>
    <cellStyle name="OffSheet 2 3 3 4 2" xfId="9926"/>
    <cellStyle name="OffSheet 2 3 3 4 2 2" xfId="9927"/>
    <cellStyle name="OffSheet 2 3 3 4 2 2 2" xfId="9928"/>
    <cellStyle name="OffSheet 2 3 3 4 2 3" xfId="9929"/>
    <cellStyle name="OffSheet 2 3 3 4 3" xfId="9930"/>
    <cellStyle name="OffSheet 2 3 3 4 3 2" xfId="9931"/>
    <cellStyle name="OffSheet 2 3 3 4 4" xfId="9932"/>
    <cellStyle name="OffSheet 2 3 3 5" xfId="9933"/>
    <cellStyle name="OffSheet 2 3 3 5 2" xfId="9934"/>
    <cellStyle name="OffSheet 2 3 3 5 2 2" xfId="9935"/>
    <cellStyle name="OffSheet 2 3 3 5 2 2 2" xfId="9936"/>
    <cellStyle name="OffSheet 2 3 3 5 2 3" xfId="9937"/>
    <cellStyle name="OffSheet 2 3 3 5 3" xfId="9938"/>
    <cellStyle name="OffSheet 2 3 3 5 3 2" xfId="9939"/>
    <cellStyle name="OffSheet 2 3 3 5 3 2 2" xfId="9940"/>
    <cellStyle name="OffSheet 2 3 3 5 3 3" xfId="9941"/>
    <cellStyle name="OffSheet 2 3 3 5 4" xfId="9942"/>
    <cellStyle name="OffSheet 2 3 3 5 4 2" xfId="9943"/>
    <cellStyle name="OffSheet 2 3 3 5 5" xfId="9944"/>
    <cellStyle name="OffSheet 2 3 3 6" xfId="9945"/>
    <cellStyle name="OffSheet 2 3 3 6 2" xfId="9946"/>
    <cellStyle name="OffSheet 2 3 3 6 2 2" xfId="9947"/>
    <cellStyle name="OffSheet 2 3 3 6 3" xfId="9948"/>
    <cellStyle name="OffSheet 2 3 4" xfId="9949"/>
    <cellStyle name="OffSheet 2 3 4 2" xfId="9950"/>
    <cellStyle name="OffSheet 2 3 4 2 2" xfId="9951"/>
    <cellStyle name="OffSheet 2 3 4 3" xfId="9952"/>
    <cellStyle name="OffSheet 2 3_FundsFlow" xfId="9953"/>
    <cellStyle name="OffSheet 2 4" xfId="9954"/>
    <cellStyle name="OffSheet 2 4 2" xfId="9955"/>
    <cellStyle name="OffSheet 2 4 2 2" xfId="9956"/>
    <cellStyle name="OffSheet 2 4 2 2 2" xfId="9957"/>
    <cellStyle name="OffSheet 2 4 2 2 2 2" xfId="9958"/>
    <cellStyle name="OffSheet 2 4 2 2 2 2 2" xfId="9959"/>
    <cellStyle name="OffSheet 2 4 2 2 2 2 2 2" xfId="9960"/>
    <cellStyle name="OffSheet 2 4 2 2 2 2 3" xfId="9961"/>
    <cellStyle name="OffSheet 2 4 2 2 2 3" xfId="9962"/>
    <cellStyle name="OffSheet 2 4 2 2 2 3 2" xfId="9963"/>
    <cellStyle name="OffSheet 2 4 2 2 2 3 2 2" xfId="9964"/>
    <cellStyle name="OffSheet 2 4 2 2 2 3 3" xfId="9965"/>
    <cellStyle name="OffSheet 2 4 2 2 3" xfId="9966"/>
    <cellStyle name="OffSheet 2 4 2 2 3 2" xfId="9967"/>
    <cellStyle name="OffSheet 2 4 2 2 3 2 2" xfId="9968"/>
    <cellStyle name="OffSheet 2 4 2 2 3 2 2 2" xfId="9969"/>
    <cellStyle name="OffSheet 2 4 2 2 3 2 3" xfId="9970"/>
    <cellStyle name="OffSheet 2 4 2 2 3 3" xfId="9971"/>
    <cellStyle name="OffSheet 2 4 2 2 3 3 2" xfId="9972"/>
    <cellStyle name="OffSheet 2 4 2 2 3 4" xfId="9973"/>
    <cellStyle name="OffSheet 2 4 2 2 4" xfId="9974"/>
    <cellStyle name="OffSheet 2 4 2 2 4 2" xfId="9975"/>
    <cellStyle name="OffSheet 2 4 2 2 4 2 2" xfId="9976"/>
    <cellStyle name="OffSheet 2 4 2 2 4 2 2 2" xfId="9977"/>
    <cellStyle name="OffSheet 2 4 2 2 4 2 3" xfId="9978"/>
    <cellStyle name="OffSheet 2 4 2 2 4 3" xfId="9979"/>
    <cellStyle name="OffSheet 2 4 2 2 4 3 2" xfId="9980"/>
    <cellStyle name="OffSheet 2 4 2 2 4 4" xfId="9981"/>
    <cellStyle name="OffSheet 2 4 2 2 5" xfId="9982"/>
    <cellStyle name="OffSheet 2 4 2 2 5 2" xfId="9983"/>
    <cellStyle name="OffSheet 2 4 2 2 5 2 2" xfId="9984"/>
    <cellStyle name="OffSheet 2 4 2 2 5 3" xfId="9985"/>
    <cellStyle name="OffSheet 2 4 2 2 6" xfId="9986"/>
    <cellStyle name="OffSheet 2 4 2 2 6 2" xfId="9987"/>
    <cellStyle name="OffSheet 2 4 2 2 6 2 2" xfId="9988"/>
    <cellStyle name="OffSheet 2 4 2 2 6 3" xfId="9989"/>
    <cellStyle name="OffSheet 2 4 2 3" xfId="9990"/>
    <cellStyle name="OffSheet 2 4 2 3 2" xfId="9991"/>
    <cellStyle name="OffSheet 2 4 2 3 2 2" xfId="9992"/>
    <cellStyle name="OffSheet 2 4 2 3 2 2 2" xfId="9993"/>
    <cellStyle name="OffSheet 2 4 2 3 2 3" xfId="9994"/>
    <cellStyle name="OffSheet 2 4 2 3 3" xfId="9995"/>
    <cellStyle name="OffSheet 2 4 2 3 3 2" xfId="9996"/>
    <cellStyle name="OffSheet 2 4 2 3 4" xfId="9997"/>
    <cellStyle name="OffSheet 2 4 2 4" xfId="9998"/>
    <cellStyle name="OffSheet 2 4 2 4 2" xfId="9999"/>
    <cellStyle name="OffSheet 2 4 2 4 2 2" xfId="10000"/>
    <cellStyle name="OffSheet 2 4 2 4 2 2 2" xfId="10001"/>
    <cellStyle name="OffSheet 2 4 2 4 2 3" xfId="10002"/>
    <cellStyle name="OffSheet 2 4 2 4 3" xfId="10003"/>
    <cellStyle name="OffSheet 2 4 2 4 3 2" xfId="10004"/>
    <cellStyle name="OffSheet 2 4 2 4 4" xfId="10005"/>
    <cellStyle name="OffSheet 2 4 2 5" xfId="10006"/>
    <cellStyle name="OffSheet 2 4 2 5 2" xfId="10007"/>
    <cellStyle name="OffSheet 2 4 2 5 2 2" xfId="10008"/>
    <cellStyle name="OffSheet 2 4 2 5 2 2 2" xfId="10009"/>
    <cellStyle name="OffSheet 2 4 2 5 2 3" xfId="10010"/>
    <cellStyle name="OffSheet 2 4 2 5 3" xfId="10011"/>
    <cellStyle name="OffSheet 2 4 2 5 3 2" xfId="10012"/>
    <cellStyle name="OffSheet 2 4 2 5 3 2 2" xfId="10013"/>
    <cellStyle name="OffSheet 2 4 2 5 3 3" xfId="10014"/>
    <cellStyle name="OffSheet 2 4 2 5 4" xfId="10015"/>
    <cellStyle name="OffSheet 2 4 2 5 4 2" xfId="10016"/>
    <cellStyle name="OffSheet 2 4 2 5 5" xfId="10017"/>
    <cellStyle name="OffSheet 2 4 2 6" xfId="10018"/>
    <cellStyle name="OffSheet 2 4 2 6 2" xfId="10019"/>
    <cellStyle name="OffSheet 2 4 2 6 2 2" xfId="10020"/>
    <cellStyle name="OffSheet 2 4 2 6 3" xfId="10021"/>
    <cellStyle name="OffSheet 2 4 3" xfId="10022"/>
    <cellStyle name="OffSheet 2 4 3 2" xfId="10023"/>
    <cellStyle name="OffSheet 2 4 3 2 2" xfId="10024"/>
    <cellStyle name="OffSheet 2 4 3 2 2 2" xfId="10025"/>
    <cellStyle name="OffSheet 2 4 3 2 2 2 2" xfId="10026"/>
    <cellStyle name="OffSheet 2 4 3 2 2 2 2 2" xfId="10027"/>
    <cellStyle name="OffSheet 2 4 3 2 2 2 3" xfId="10028"/>
    <cellStyle name="OffSheet 2 4 3 2 2 3" xfId="10029"/>
    <cellStyle name="OffSheet 2 4 3 2 2 3 2" xfId="10030"/>
    <cellStyle name="OffSheet 2 4 3 2 2 3 2 2" xfId="10031"/>
    <cellStyle name="OffSheet 2 4 3 2 2 3 3" xfId="10032"/>
    <cellStyle name="OffSheet 2 4 3 2 3" xfId="10033"/>
    <cellStyle name="OffSheet 2 4 3 2 3 2" xfId="10034"/>
    <cellStyle name="OffSheet 2 4 3 2 3 2 2" xfId="10035"/>
    <cellStyle name="OffSheet 2 4 3 2 3 2 2 2" xfId="10036"/>
    <cellStyle name="OffSheet 2 4 3 2 3 2 3" xfId="10037"/>
    <cellStyle name="OffSheet 2 4 3 2 3 3" xfId="10038"/>
    <cellStyle name="OffSheet 2 4 3 2 3 3 2" xfId="10039"/>
    <cellStyle name="OffSheet 2 4 3 2 3 4" xfId="10040"/>
    <cellStyle name="OffSheet 2 4 3 2 4" xfId="10041"/>
    <cellStyle name="OffSheet 2 4 3 2 4 2" xfId="10042"/>
    <cellStyle name="OffSheet 2 4 3 2 4 2 2" xfId="10043"/>
    <cellStyle name="OffSheet 2 4 3 2 4 2 2 2" xfId="10044"/>
    <cellStyle name="OffSheet 2 4 3 2 4 2 3" xfId="10045"/>
    <cellStyle name="OffSheet 2 4 3 2 4 3" xfId="10046"/>
    <cellStyle name="OffSheet 2 4 3 2 4 3 2" xfId="10047"/>
    <cellStyle name="OffSheet 2 4 3 2 4 4" xfId="10048"/>
    <cellStyle name="OffSheet 2 4 3 2 5" xfId="10049"/>
    <cellStyle name="OffSheet 2 4 3 2 5 2" xfId="10050"/>
    <cellStyle name="OffSheet 2 4 3 2 5 2 2" xfId="10051"/>
    <cellStyle name="OffSheet 2 4 3 2 5 3" xfId="10052"/>
    <cellStyle name="OffSheet 2 4 3 2 6" xfId="10053"/>
    <cellStyle name="OffSheet 2 4 3 2 6 2" xfId="10054"/>
    <cellStyle name="OffSheet 2 4 3 2 6 2 2" xfId="10055"/>
    <cellStyle name="OffSheet 2 4 3 2 6 3" xfId="10056"/>
    <cellStyle name="OffSheet 2 4 3 3" xfId="10057"/>
    <cellStyle name="OffSheet 2 4 3 3 2" xfId="10058"/>
    <cellStyle name="OffSheet 2 4 3 3 2 2" xfId="10059"/>
    <cellStyle name="OffSheet 2 4 3 3 2 2 2" xfId="10060"/>
    <cellStyle name="OffSheet 2 4 3 3 2 3" xfId="10061"/>
    <cellStyle name="OffSheet 2 4 3 3 3" xfId="10062"/>
    <cellStyle name="OffSheet 2 4 3 3 3 2" xfId="10063"/>
    <cellStyle name="OffSheet 2 4 3 3 4" xfId="10064"/>
    <cellStyle name="OffSheet 2 4 3 4" xfId="10065"/>
    <cellStyle name="OffSheet 2 4 3 4 2" xfId="10066"/>
    <cellStyle name="OffSheet 2 4 3 4 2 2" xfId="10067"/>
    <cellStyle name="OffSheet 2 4 3 4 2 2 2" xfId="10068"/>
    <cellStyle name="OffSheet 2 4 3 4 2 3" xfId="10069"/>
    <cellStyle name="OffSheet 2 4 3 4 3" xfId="10070"/>
    <cellStyle name="OffSheet 2 4 3 4 3 2" xfId="10071"/>
    <cellStyle name="OffSheet 2 4 3 4 4" xfId="10072"/>
    <cellStyle name="OffSheet 2 4 3 5" xfId="10073"/>
    <cellStyle name="OffSheet 2 4 3 5 2" xfId="10074"/>
    <cellStyle name="OffSheet 2 4 3 5 2 2" xfId="10075"/>
    <cellStyle name="OffSheet 2 4 3 5 2 2 2" xfId="10076"/>
    <cellStyle name="OffSheet 2 4 3 5 2 3" xfId="10077"/>
    <cellStyle name="OffSheet 2 4 3 5 3" xfId="10078"/>
    <cellStyle name="OffSheet 2 4 3 5 3 2" xfId="10079"/>
    <cellStyle name="OffSheet 2 4 3 5 3 2 2" xfId="10080"/>
    <cellStyle name="OffSheet 2 4 3 5 3 3" xfId="10081"/>
    <cellStyle name="OffSheet 2 4 3 5 4" xfId="10082"/>
    <cellStyle name="OffSheet 2 4 3 5 4 2" xfId="10083"/>
    <cellStyle name="OffSheet 2 4 3 5 5" xfId="10084"/>
    <cellStyle name="OffSheet 2 4 3 6" xfId="10085"/>
    <cellStyle name="OffSheet 2 4 3 6 2" xfId="10086"/>
    <cellStyle name="OffSheet 2 4 3 6 2 2" xfId="10087"/>
    <cellStyle name="OffSheet 2 4 3 6 3" xfId="10088"/>
    <cellStyle name="OffSheet 2 4 4" xfId="10089"/>
    <cellStyle name="OffSheet 2 4 4 2" xfId="10090"/>
    <cellStyle name="OffSheet 2 4 4 2 2" xfId="10091"/>
    <cellStyle name="OffSheet 2 4 4 3" xfId="10092"/>
    <cellStyle name="OffSheet 2 4_FundsFlow" xfId="10093"/>
    <cellStyle name="OffSheet 2 5" xfId="10094"/>
    <cellStyle name="OffSheet 2 5 2" xfId="10095"/>
    <cellStyle name="OffSheet 2 5 2 2" xfId="10096"/>
    <cellStyle name="OffSheet 2 5 2 2 2" xfId="10097"/>
    <cellStyle name="OffSheet 2 5 2 2 2 2" xfId="10098"/>
    <cellStyle name="OffSheet 2 5 2 2 2 2 2" xfId="10099"/>
    <cellStyle name="OffSheet 2 5 2 2 2 2 2 2" xfId="10100"/>
    <cellStyle name="OffSheet 2 5 2 2 2 2 3" xfId="10101"/>
    <cellStyle name="OffSheet 2 5 2 2 2 3" xfId="10102"/>
    <cellStyle name="OffSheet 2 5 2 2 2 3 2" xfId="10103"/>
    <cellStyle name="OffSheet 2 5 2 2 2 3 2 2" xfId="10104"/>
    <cellStyle name="OffSheet 2 5 2 2 2 3 3" xfId="10105"/>
    <cellStyle name="OffSheet 2 5 2 2 3" xfId="10106"/>
    <cellStyle name="OffSheet 2 5 2 2 3 2" xfId="10107"/>
    <cellStyle name="OffSheet 2 5 2 2 3 2 2" xfId="10108"/>
    <cellStyle name="OffSheet 2 5 2 2 3 2 2 2" xfId="10109"/>
    <cellStyle name="OffSheet 2 5 2 2 3 2 3" xfId="10110"/>
    <cellStyle name="OffSheet 2 5 2 2 3 3" xfId="10111"/>
    <cellStyle name="OffSheet 2 5 2 2 3 3 2" xfId="10112"/>
    <cellStyle name="OffSheet 2 5 2 2 3 4" xfId="10113"/>
    <cellStyle name="OffSheet 2 5 2 2 4" xfId="10114"/>
    <cellStyle name="OffSheet 2 5 2 2 4 2" xfId="10115"/>
    <cellStyle name="OffSheet 2 5 2 2 4 2 2" xfId="10116"/>
    <cellStyle name="OffSheet 2 5 2 2 4 2 2 2" xfId="10117"/>
    <cellStyle name="OffSheet 2 5 2 2 4 2 3" xfId="10118"/>
    <cellStyle name="OffSheet 2 5 2 2 4 3" xfId="10119"/>
    <cellStyle name="OffSheet 2 5 2 2 4 3 2" xfId="10120"/>
    <cellStyle name="OffSheet 2 5 2 2 4 4" xfId="10121"/>
    <cellStyle name="OffSheet 2 5 2 2 5" xfId="10122"/>
    <cellStyle name="OffSheet 2 5 2 2 5 2" xfId="10123"/>
    <cellStyle name="OffSheet 2 5 2 2 5 2 2" xfId="10124"/>
    <cellStyle name="OffSheet 2 5 2 2 5 3" xfId="10125"/>
    <cellStyle name="OffSheet 2 5 2 2 6" xfId="10126"/>
    <cellStyle name="OffSheet 2 5 2 2 6 2" xfId="10127"/>
    <cellStyle name="OffSheet 2 5 2 2 6 2 2" xfId="10128"/>
    <cellStyle name="OffSheet 2 5 2 2 6 3" xfId="10129"/>
    <cellStyle name="OffSheet 2 5 2 3" xfId="10130"/>
    <cellStyle name="OffSheet 2 5 2 3 2" xfId="10131"/>
    <cellStyle name="OffSheet 2 5 2 3 2 2" xfId="10132"/>
    <cellStyle name="OffSheet 2 5 2 3 2 2 2" xfId="10133"/>
    <cellStyle name="OffSheet 2 5 2 3 2 3" xfId="10134"/>
    <cellStyle name="OffSheet 2 5 2 3 3" xfId="10135"/>
    <cellStyle name="OffSheet 2 5 2 3 3 2" xfId="10136"/>
    <cellStyle name="OffSheet 2 5 2 3 4" xfId="10137"/>
    <cellStyle name="OffSheet 2 5 2 4" xfId="10138"/>
    <cellStyle name="OffSheet 2 5 2 4 2" xfId="10139"/>
    <cellStyle name="OffSheet 2 5 2 4 2 2" xfId="10140"/>
    <cellStyle name="OffSheet 2 5 2 4 2 2 2" xfId="10141"/>
    <cellStyle name="OffSheet 2 5 2 4 2 3" xfId="10142"/>
    <cellStyle name="OffSheet 2 5 2 4 3" xfId="10143"/>
    <cellStyle name="OffSheet 2 5 2 4 3 2" xfId="10144"/>
    <cellStyle name="OffSheet 2 5 2 4 4" xfId="10145"/>
    <cellStyle name="OffSheet 2 5 2 5" xfId="10146"/>
    <cellStyle name="OffSheet 2 5 2 5 2" xfId="10147"/>
    <cellStyle name="OffSheet 2 5 2 5 2 2" xfId="10148"/>
    <cellStyle name="OffSheet 2 5 2 5 2 2 2" xfId="10149"/>
    <cellStyle name="OffSheet 2 5 2 5 2 3" xfId="10150"/>
    <cellStyle name="OffSheet 2 5 2 5 3" xfId="10151"/>
    <cellStyle name="OffSheet 2 5 2 5 3 2" xfId="10152"/>
    <cellStyle name="OffSheet 2 5 2 5 3 2 2" xfId="10153"/>
    <cellStyle name="OffSheet 2 5 2 5 3 3" xfId="10154"/>
    <cellStyle name="OffSheet 2 5 2 5 4" xfId="10155"/>
    <cellStyle name="OffSheet 2 5 2 5 4 2" xfId="10156"/>
    <cellStyle name="OffSheet 2 5 2 5 5" xfId="10157"/>
    <cellStyle name="OffSheet 2 5 2 6" xfId="10158"/>
    <cellStyle name="OffSheet 2 5 2 6 2" xfId="10159"/>
    <cellStyle name="OffSheet 2 5 2 6 2 2" xfId="10160"/>
    <cellStyle name="OffSheet 2 5 2 6 3" xfId="10161"/>
    <cellStyle name="OffSheet 2 5 3" xfId="10162"/>
    <cellStyle name="OffSheet 2 5 3 2" xfId="10163"/>
    <cellStyle name="OffSheet 2 5 3 2 2" xfId="10164"/>
    <cellStyle name="OffSheet 2 5 3 2 2 2" xfId="10165"/>
    <cellStyle name="OffSheet 2 5 3 2 2 2 2" xfId="10166"/>
    <cellStyle name="OffSheet 2 5 3 2 2 2 2 2" xfId="10167"/>
    <cellStyle name="OffSheet 2 5 3 2 2 2 3" xfId="10168"/>
    <cellStyle name="OffSheet 2 5 3 2 2 3" xfId="10169"/>
    <cellStyle name="OffSheet 2 5 3 2 2 3 2" xfId="10170"/>
    <cellStyle name="OffSheet 2 5 3 2 2 3 2 2" xfId="10171"/>
    <cellStyle name="OffSheet 2 5 3 2 2 3 3" xfId="10172"/>
    <cellStyle name="OffSheet 2 5 3 2 3" xfId="10173"/>
    <cellStyle name="OffSheet 2 5 3 2 3 2" xfId="10174"/>
    <cellStyle name="OffSheet 2 5 3 2 3 2 2" xfId="10175"/>
    <cellStyle name="OffSheet 2 5 3 2 3 2 2 2" xfId="10176"/>
    <cellStyle name="OffSheet 2 5 3 2 3 2 3" xfId="10177"/>
    <cellStyle name="OffSheet 2 5 3 2 3 3" xfId="10178"/>
    <cellStyle name="OffSheet 2 5 3 2 3 3 2" xfId="10179"/>
    <cellStyle name="OffSheet 2 5 3 2 3 4" xfId="10180"/>
    <cellStyle name="OffSheet 2 5 3 2 4" xfId="10181"/>
    <cellStyle name="OffSheet 2 5 3 2 4 2" xfId="10182"/>
    <cellStyle name="OffSheet 2 5 3 2 4 2 2" xfId="10183"/>
    <cellStyle name="OffSheet 2 5 3 2 4 2 2 2" xfId="10184"/>
    <cellStyle name="OffSheet 2 5 3 2 4 2 3" xfId="10185"/>
    <cellStyle name="OffSheet 2 5 3 2 4 3" xfId="10186"/>
    <cellStyle name="OffSheet 2 5 3 2 4 3 2" xfId="10187"/>
    <cellStyle name="OffSheet 2 5 3 2 4 4" xfId="10188"/>
    <cellStyle name="OffSheet 2 5 3 2 5" xfId="10189"/>
    <cellStyle name="OffSheet 2 5 3 2 5 2" xfId="10190"/>
    <cellStyle name="OffSheet 2 5 3 2 5 2 2" xfId="10191"/>
    <cellStyle name="OffSheet 2 5 3 2 5 3" xfId="10192"/>
    <cellStyle name="OffSheet 2 5 3 2 6" xfId="10193"/>
    <cellStyle name="OffSheet 2 5 3 2 6 2" xfId="10194"/>
    <cellStyle name="OffSheet 2 5 3 2 6 2 2" xfId="10195"/>
    <cellStyle name="OffSheet 2 5 3 2 6 3" xfId="10196"/>
    <cellStyle name="OffSheet 2 5 3 3" xfId="10197"/>
    <cellStyle name="OffSheet 2 5 3 3 2" xfId="10198"/>
    <cellStyle name="OffSheet 2 5 3 3 2 2" xfId="10199"/>
    <cellStyle name="OffSheet 2 5 3 3 2 2 2" xfId="10200"/>
    <cellStyle name="OffSheet 2 5 3 3 2 3" xfId="10201"/>
    <cellStyle name="OffSheet 2 5 3 3 3" xfId="10202"/>
    <cellStyle name="OffSheet 2 5 3 3 3 2" xfId="10203"/>
    <cellStyle name="OffSheet 2 5 3 3 4" xfId="10204"/>
    <cellStyle name="OffSheet 2 5 3 4" xfId="10205"/>
    <cellStyle name="OffSheet 2 5 3 4 2" xfId="10206"/>
    <cellStyle name="OffSheet 2 5 3 4 2 2" xfId="10207"/>
    <cellStyle name="OffSheet 2 5 3 4 2 2 2" xfId="10208"/>
    <cellStyle name="OffSheet 2 5 3 4 2 3" xfId="10209"/>
    <cellStyle name="OffSheet 2 5 3 4 3" xfId="10210"/>
    <cellStyle name="OffSheet 2 5 3 4 3 2" xfId="10211"/>
    <cellStyle name="OffSheet 2 5 3 4 4" xfId="10212"/>
    <cellStyle name="OffSheet 2 5 3 5" xfId="10213"/>
    <cellStyle name="OffSheet 2 5 3 5 2" xfId="10214"/>
    <cellStyle name="OffSheet 2 5 3 5 2 2" xfId="10215"/>
    <cellStyle name="OffSheet 2 5 3 5 2 2 2" xfId="10216"/>
    <cellStyle name="OffSheet 2 5 3 5 2 3" xfId="10217"/>
    <cellStyle name="OffSheet 2 5 3 5 3" xfId="10218"/>
    <cellStyle name="OffSheet 2 5 3 5 3 2" xfId="10219"/>
    <cellStyle name="OffSheet 2 5 3 5 3 2 2" xfId="10220"/>
    <cellStyle name="OffSheet 2 5 3 5 3 3" xfId="10221"/>
    <cellStyle name="OffSheet 2 5 3 5 4" xfId="10222"/>
    <cellStyle name="OffSheet 2 5 3 5 4 2" xfId="10223"/>
    <cellStyle name="OffSheet 2 5 3 5 5" xfId="10224"/>
    <cellStyle name="OffSheet 2 5 3 6" xfId="10225"/>
    <cellStyle name="OffSheet 2 5 3 6 2" xfId="10226"/>
    <cellStyle name="OffSheet 2 5 3 6 2 2" xfId="10227"/>
    <cellStyle name="OffSheet 2 5 3 6 3" xfId="10228"/>
    <cellStyle name="OffSheet 2 5 4" xfId="10229"/>
    <cellStyle name="OffSheet 2 5 4 2" xfId="10230"/>
    <cellStyle name="OffSheet 2 5 4 2 2" xfId="10231"/>
    <cellStyle name="OffSheet 2 5 4 3" xfId="10232"/>
    <cellStyle name="OffSheet 2 5_FundsFlow" xfId="10233"/>
    <cellStyle name="OffSheet 2 6" xfId="10234"/>
    <cellStyle name="OffSheet 2 6 2" xfId="10235"/>
    <cellStyle name="OffSheet 2 6 2 2" xfId="10236"/>
    <cellStyle name="OffSheet 2 6 2 2 2" xfId="10237"/>
    <cellStyle name="OffSheet 2 6 2 2 2 2" xfId="10238"/>
    <cellStyle name="OffSheet 2 6 2 2 2 2 2" xfId="10239"/>
    <cellStyle name="OffSheet 2 6 2 2 2 2 2 2" xfId="10240"/>
    <cellStyle name="OffSheet 2 6 2 2 2 2 3" xfId="10241"/>
    <cellStyle name="OffSheet 2 6 2 2 2 3" xfId="10242"/>
    <cellStyle name="OffSheet 2 6 2 2 2 3 2" xfId="10243"/>
    <cellStyle name="OffSheet 2 6 2 2 2 3 2 2" xfId="10244"/>
    <cellStyle name="OffSheet 2 6 2 2 2 3 3" xfId="10245"/>
    <cellStyle name="OffSheet 2 6 2 2 3" xfId="10246"/>
    <cellStyle name="OffSheet 2 6 2 2 3 2" xfId="10247"/>
    <cellStyle name="OffSheet 2 6 2 2 3 2 2" xfId="10248"/>
    <cellStyle name="OffSheet 2 6 2 2 3 2 2 2" xfId="10249"/>
    <cellStyle name="OffSheet 2 6 2 2 3 2 3" xfId="10250"/>
    <cellStyle name="OffSheet 2 6 2 2 3 3" xfId="10251"/>
    <cellStyle name="OffSheet 2 6 2 2 3 3 2" xfId="10252"/>
    <cellStyle name="OffSheet 2 6 2 2 3 4" xfId="10253"/>
    <cellStyle name="OffSheet 2 6 2 2 4" xfId="10254"/>
    <cellStyle name="OffSheet 2 6 2 2 4 2" xfId="10255"/>
    <cellStyle name="OffSheet 2 6 2 2 4 2 2" xfId="10256"/>
    <cellStyle name="OffSheet 2 6 2 2 4 2 2 2" xfId="10257"/>
    <cellStyle name="OffSheet 2 6 2 2 4 2 3" xfId="10258"/>
    <cellStyle name="OffSheet 2 6 2 2 4 3" xfId="10259"/>
    <cellStyle name="OffSheet 2 6 2 2 4 3 2" xfId="10260"/>
    <cellStyle name="OffSheet 2 6 2 2 4 4" xfId="10261"/>
    <cellStyle name="OffSheet 2 6 2 2 5" xfId="10262"/>
    <cellStyle name="OffSheet 2 6 2 2 5 2" xfId="10263"/>
    <cellStyle name="OffSheet 2 6 2 2 5 2 2" xfId="10264"/>
    <cellStyle name="OffSheet 2 6 2 2 5 3" xfId="10265"/>
    <cellStyle name="OffSheet 2 6 2 2 6" xfId="10266"/>
    <cellStyle name="OffSheet 2 6 2 2 6 2" xfId="10267"/>
    <cellStyle name="OffSheet 2 6 2 2 6 2 2" xfId="10268"/>
    <cellStyle name="OffSheet 2 6 2 2 6 3" xfId="10269"/>
    <cellStyle name="OffSheet 2 6 2 3" xfId="10270"/>
    <cellStyle name="OffSheet 2 6 2 3 2" xfId="10271"/>
    <cellStyle name="OffSheet 2 6 2 3 2 2" xfId="10272"/>
    <cellStyle name="OffSheet 2 6 2 3 2 2 2" xfId="10273"/>
    <cellStyle name="OffSheet 2 6 2 3 2 3" xfId="10274"/>
    <cellStyle name="OffSheet 2 6 2 3 3" xfId="10275"/>
    <cellStyle name="OffSheet 2 6 2 3 3 2" xfId="10276"/>
    <cellStyle name="OffSheet 2 6 2 3 4" xfId="10277"/>
    <cellStyle name="OffSheet 2 6 2 4" xfId="10278"/>
    <cellStyle name="OffSheet 2 6 2 4 2" xfId="10279"/>
    <cellStyle name="OffSheet 2 6 2 4 2 2" xfId="10280"/>
    <cellStyle name="OffSheet 2 6 2 4 2 2 2" xfId="10281"/>
    <cellStyle name="OffSheet 2 6 2 4 2 3" xfId="10282"/>
    <cellStyle name="OffSheet 2 6 2 4 3" xfId="10283"/>
    <cellStyle name="OffSheet 2 6 2 4 3 2" xfId="10284"/>
    <cellStyle name="OffSheet 2 6 2 4 4" xfId="10285"/>
    <cellStyle name="OffSheet 2 6 2 5" xfId="10286"/>
    <cellStyle name="OffSheet 2 6 2 5 2" xfId="10287"/>
    <cellStyle name="OffSheet 2 6 2 5 2 2" xfId="10288"/>
    <cellStyle name="OffSheet 2 6 2 5 2 2 2" xfId="10289"/>
    <cellStyle name="OffSheet 2 6 2 5 2 3" xfId="10290"/>
    <cellStyle name="OffSheet 2 6 2 5 3" xfId="10291"/>
    <cellStyle name="OffSheet 2 6 2 5 3 2" xfId="10292"/>
    <cellStyle name="OffSheet 2 6 2 5 3 2 2" xfId="10293"/>
    <cellStyle name="OffSheet 2 6 2 5 3 3" xfId="10294"/>
    <cellStyle name="OffSheet 2 6 2 5 4" xfId="10295"/>
    <cellStyle name="OffSheet 2 6 2 5 4 2" xfId="10296"/>
    <cellStyle name="OffSheet 2 6 2 5 5" xfId="10297"/>
    <cellStyle name="OffSheet 2 6 2 6" xfId="10298"/>
    <cellStyle name="OffSheet 2 6 2 6 2" xfId="10299"/>
    <cellStyle name="OffSheet 2 6 2 6 2 2" xfId="10300"/>
    <cellStyle name="OffSheet 2 6 2 6 3" xfId="10301"/>
    <cellStyle name="OffSheet 2 6 3" xfId="10302"/>
    <cellStyle name="OffSheet 2 6 3 2" xfId="10303"/>
    <cellStyle name="OffSheet 2 6 3 2 2" xfId="10304"/>
    <cellStyle name="OffSheet 2 6 3 2 2 2" xfId="10305"/>
    <cellStyle name="OffSheet 2 6 3 2 2 2 2" xfId="10306"/>
    <cellStyle name="OffSheet 2 6 3 2 2 2 2 2" xfId="10307"/>
    <cellStyle name="OffSheet 2 6 3 2 2 2 3" xfId="10308"/>
    <cellStyle name="OffSheet 2 6 3 2 2 3" xfId="10309"/>
    <cellStyle name="OffSheet 2 6 3 2 2 3 2" xfId="10310"/>
    <cellStyle name="OffSheet 2 6 3 2 2 3 2 2" xfId="10311"/>
    <cellStyle name="OffSheet 2 6 3 2 2 3 3" xfId="10312"/>
    <cellStyle name="OffSheet 2 6 3 2 3" xfId="10313"/>
    <cellStyle name="OffSheet 2 6 3 2 3 2" xfId="10314"/>
    <cellStyle name="OffSheet 2 6 3 2 3 2 2" xfId="10315"/>
    <cellStyle name="OffSheet 2 6 3 2 3 2 2 2" xfId="10316"/>
    <cellStyle name="OffSheet 2 6 3 2 3 2 3" xfId="10317"/>
    <cellStyle name="OffSheet 2 6 3 2 3 3" xfId="10318"/>
    <cellStyle name="OffSheet 2 6 3 2 3 3 2" xfId="10319"/>
    <cellStyle name="OffSheet 2 6 3 2 3 4" xfId="10320"/>
    <cellStyle name="OffSheet 2 6 3 2 4" xfId="10321"/>
    <cellStyle name="OffSheet 2 6 3 2 4 2" xfId="10322"/>
    <cellStyle name="OffSheet 2 6 3 2 4 2 2" xfId="10323"/>
    <cellStyle name="OffSheet 2 6 3 2 4 2 2 2" xfId="10324"/>
    <cellStyle name="OffSheet 2 6 3 2 4 2 3" xfId="10325"/>
    <cellStyle name="OffSheet 2 6 3 2 4 3" xfId="10326"/>
    <cellStyle name="OffSheet 2 6 3 2 4 3 2" xfId="10327"/>
    <cellStyle name="OffSheet 2 6 3 2 4 4" xfId="10328"/>
    <cellStyle name="OffSheet 2 6 3 2 5" xfId="10329"/>
    <cellStyle name="OffSheet 2 6 3 2 5 2" xfId="10330"/>
    <cellStyle name="OffSheet 2 6 3 2 5 2 2" xfId="10331"/>
    <cellStyle name="OffSheet 2 6 3 2 5 3" xfId="10332"/>
    <cellStyle name="OffSheet 2 6 3 2 6" xfId="10333"/>
    <cellStyle name="OffSheet 2 6 3 2 6 2" xfId="10334"/>
    <cellStyle name="OffSheet 2 6 3 2 6 2 2" xfId="10335"/>
    <cellStyle name="OffSheet 2 6 3 2 6 3" xfId="10336"/>
    <cellStyle name="OffSheet 2 6 3 3" xfId="10337"/>
    <cellStyle name="OffSheet 2 6 3 3 2" xfId="10338"/>
    <cellStyle name="OffSheet 2 6 3 3 2 2" xfId="10339"/>
    <cellStyle name="OffSheet 2 6 3 3 2 2 2" xfId="10340"/>
    <cellStyle name="OffSheet 2 6 3 3 2 3" xfId="10341"/>
    <cellStyle name="OffSheet 2 6 3 3 3" xfId="10342"/>
    <cellStyle name="OffSheet 2 6 3 3 3 2" xfId="10343"/>
    <cellStyle name="OffSheet 2 6 3 3 4" xfId="10344"/>
    <cellStyle name="OffSheet 2 6 3 4" xfId="10345"/>
    <cellStyle name="OffSheet 2 6 3 4 2" xfId="10346"/>
    <cellStyle name="OffSheet 2 6 3 4 2 2" xfId="10347"/>
    <cellStyle name="OffSheet 2 6 3 4 2 2 2" xfId="10348"/>
    <cellStyle name="OffSheet 2 6 3 4 2 3" xfId="10349"/>
    <cellStyle name="OffSheet 2 6 3 4 3" xfId="10350"/>
    <cellStyle name="OffSheet 2 6 3 4 3 2" xfId="10351"/>
    <cellStyle name="OffSheet 2 6 3 4 4" xfId="10352"/>
    <cellStyle name="OffSheet 2 6 3 5" xfId="10353"/>
    <cellStyle name="OffSheet 2 6 3 5 2" xfId="10354"/>
    <cellStyle name="OffSheet 2 6 3 5 2 2" xfId="10355"/>
    <cellStyle name="OffSheet 2 6 3 5 2 2 2" xfId="10356"/>
    <cellStyle name="OffSheet 2 6 3 5 2 3" xfId="10357"/>
    <cellStyle name="OffSheet 2 6 3 5 3" xfId="10358"/>
    <cellStyle name="OffSheet 2 6 3 5 3 2" xfId="10359"/>
    <cellStyle name="OffSheet 2 6 3 5 3 2 2" xfId="10360"/>
    <cellStyle name="OffSheet 2 6 3 5 3 3" xfId="10361"/>
    <cellStyle name="OffSheet 2 6 3 5 4" xfId="10362"/>
    <cellStyle name="OffSheet 2 6 3 5 4 2" xfId="10363"/>
    <cellStyle name="OffSheet 2 6 3 5 5" xfId="10364"/>
    <cellStyle name="OffSheet 2 6 3 6" xfId="10365"/>
    <cellStyle name="OffSheet 2 6 3 6 2" xfId="10366"/>
    <cellStyle name="OffSheet 2 6 3 6 2 2" xfId="10367"/>
    <cellStyle name="OffSheet 2 6 3 6 3" xfId="10368"/>
    <cellStyle name="OffSheet 2 6 4" xfId="10369"/>
    <cellStyle name="OffSheet 2 6 4 2" xfId="10370"/>
    <cellStyle name="OffSheet 2 6 4 2 2" xfId="10371"/>
    <cellStyle name="OffSheet 2 6 4 3" xfId="10372"/>
    <cellStyle name="OffSheet 2 6 5" xfId="10373"/>
    <cellStyle name="OffSheet 2 6 5 2" xfId="10374"/>
    <cellStyle name="OffSheet 2 6 5 2 2" xfId="10375"/>
    <cellStyle name="OffSheet 2 6 5 3" xfId="10376"/>
    <cellStyle name="OffSheet 2 6_FundsFlow" xfId="10377"/>
    <cellStyle name="OffSheet 2 7" xfId="10378"/>
    <cellStyle name="OffSheet 2 7 2" xfId="10379"/>
    <cellStyle name="OffSheet 2 7 2 2" xfId="10380"/>
    <cellStyle name="OffSheet 2 7 2 2 2" xfId="10381"/>
    <cellStyle name="OffSheet 2 7 2 2 2 2" xfId="10382"/>
    <cellStyle name="OffSheet 2 7 2 2 2 2 2" xfId="10383"/>
    <cellStyle name="OffSheet 2 7 2 2 2 3" xfId="10384"/>
    <cellStyle name="OffSheet 2 7 2 2 3" xfId="10385"/>
    <cellStyle name="OffSheet 2 7 2 2 3 2" xfId="10386"/>
    <cellStyle name="OffSheet 2 7 2 2 3 2 2" xfId="10387"/>
    <cellStyle name="OffSheet 2 7 2 2 3 3" xfId="10388"/>
    <cellStyle name="OffSheet 2 7 2 3" xfId="10389"/>
    <cellStyle name="OffSheet 2 7 2 3 2" xfId="10390"/>
    <cellStyle name="OffSheet 2 7 2 3 2 2" xfId="10391"/>
    <cellStyle name="OffSheet 2 7 2 3 2 2 2" xfId="10392"/>
    <cellStyle name="OffSheet 2 7 2 3 2 3" xfId="10393"/>
    <cellStyle name="OffSheet 2 7 2 3 3" xfId="10394"/>
    <cellStyle name="OffSheet 2 7 2 3 3 2" xfId="10395"/>
    <cellStyle name="OffSheet 2 7 2 3 4" xfId="10396"/>
    <cellStyle name="OffSheet 2 7 2 4" xfId="10397"/>
    <cellStyle name="OffSheet 2 7 2 4 2" xfId="10398"/>
    <cellStyle name="OffSheet 2 7 2 4 2 2" xfId="10399"/>
    <cellStyle name="OffSheet 2 7 2 4 2 2 2" xfId="10400"/>
    <cellStyle name="OffSheet 2 7 2 4 2 3" xfId="10401"/>
    <cellStyle name="OffSheet 2 7 2 4 3" xfId="10402"/>
    <cellStyle name="OffSheet 2 7 2 4 3 2" xfId="10403"/>
    <cellStyle name="OffSheet 2 7 2 4 4" xfId="10404"/>
    <cellStyle name="OffSheet 2 7 2 5" xfId="10405"/>
    <cellStyle name="OffSheet 2 7 2 5 2" xfId="10406"/>
    <cellStyle name="OffSheet 2 7 2 5 2 2" xfId="10407"/>
    <cellStyle name="OffSheet 2 7 2 5 3" xfId="10408"/>
    <cellStyle name="OffSheet 2 7 2 6" xfId="10409"/>
    <cellStyle name="OffSheet 2 7 2 6 2" xfId="10410"/>
    <cellStyle name="OffSheet 2 7 2 6 2 2" xfId="10411"/>
    <cellStyle name="OffSheet 2 7 2 6 3" xfId="10412"/>
    <cellStyle name="OffSheet 2 7 3" xfId="10413"/>
    <cellStyle name="OffSheet 2 7 3 2" xfId="10414"/>
    <cellStyle name="OffSheet 2 7 3 2 2" xfId="10415"/>
    <cellStyle name="OffSheet 2 7 3 2 2 2" xfId="10416"/>
    <cellStyle name="OffSheet 2 7 3 2 3" xfId="10417"/>
    <cellStyle name="OffSheet 2 7 3 3" xfId="10418"/>
    <cellStyle name="OffSheet 2 7 3 3 2" xfId="10419"/>
    <cellStyle name="OffSheet 2 7 3 4" xfId="10420"/>
    <cellStyle name="OffSheet 2 7 4" xfId="10421"/>
    <cellStyle name="OffSheet 2 7 4 2" xfId="10422"/>
    <cellStyle name="OffSheet 2 7 4 2 2" xfId="10423"/>
    <cellStyle name="OffSheet 2 7 4 2 2 2" xfId="10424"/>
    <cellStyle name="OffSheet 2 7 4 2 3" xfId="10425"/>
    <cellStyle name="OffSheet 2 7 4 3" xfId="10426"/>
    <cellStyle name="OffSheet 2 7 4 3 2" xfId="10427"/>
    <cellStyle name="OffSheet 2 7 4 4" xfId="10428"/>
    <cellStyle name="OffSheet 2 7 5" xfId="10429"/>
    <cellStyle name="OffSheet 2 7 5 2" xfId="10430"/>
    <cellStyle name="OffSheet 2 7 5 2 2" xfId="10431"/>
    <cellStyle name="OffSheet 2 7 5 2 2 2" xfId="10432"/>
    <cellStyle name="OffSheet 2 7 5 2 3" xfId="10433"/>
    <cellStyle name="OffSheet 2 7 5 3" xfId="10434"/>
    <cellStyle name="OffSheet 2 7 5 3 2" xfId="10435"/>
    <cellStyle name="OffSheet 2 7 5 3 2 2" xfId="10436"/>
    <cellStyle name="OffSheet 2 7 5 3 3" xfId="10437"/>
    <cellStyle name="OffSheet 2 7 5 4" xfId="10438"/>
    <cellStyle name="OffSheet 2 7 5 4 2" xfId="10439"/>
    <cellStyle name="OffSheet 2 7 5 5" xfId="10440"/>
    <cellStyle name="OffSheet 2 7 6" xfId="10441"/>
    <cellStyle name="OffSheet 2 7 6 2" xfId="10442"/>
    <cellStyle name="OffSheet 2 7 6 2 2" xfId="10443"/>
    <cellStyle name="OffSheet 2 7 6 3" xfId="10444"/>
    <cellStyle name="OffSheet 2 7 7" xfId="10445"/>
    <cellStyle name="OffSheet 2 7 7 2" xfId="10446"/>
    <cellStyle name="OffSheet 2 7 7 2 2" xfId="10447"/>
    <cellStyle name="OffSheet 2 7 7 3" xfId="10448"/>
    <cellStyle name="OffSheet 2 8" xfId="10449"/>
    <cellStyle name="OffSheet 2 8 2" xfId="10450"/>
    <cellStyle name="OffSheet 2 8 2 2" xfId="10451"/>
    <cellStyle name="OffSheet 2 8 2 2 2" xfId="10452"/>
    <cellStyle name="OffSheet 2 8 2 2 2 2" xfId="10453"/>
    <cellStyle name="OffSheet 2 8 2 2 2 2 2" xfId="10454"/>
    <cellStyle name="OffSheet 2 8 2 2 2 3" xfId="10455"/>
    <cellStyle name="OffSheet 2 8 2 2 3" xfId="10456"/>
    <cellStyle name="OffSheet 2 8 2 2 3 2" xfId="10457"/>
    <cellStyle name="OffSheet 2 8 2 2 3 2 2" xfId="10458"/>
    <cellStyle name="OffSheet 2 8 2 2 3 3" xfId="10459"/>
    <cellStyle name="OffSheet 2 8 2 3" xfId="10460"/>
    <cellStyle name="OffSheet 2 8 2 3 2" xfId="10461"/>
    <cellStyle name="OffSheet 2 8 2 3 2 2" xfId="10462"/>
    <cellStyle name="OffSheet 2 8 2 3 2 2 2" xfId="10463"/>
    <cellStyle name="OffSheet 2 8 2 3 2 3" xfId="10464"/>
    <cellStyle name="OffSheet 2 8 2 3 3" xfId="10465"/>
    <cellStyle name="OffSheet 2 8 2 3 3 2" xfId="10466"/>
    <cellStyle name="OffSheet 2 8 2 3 4" xfId="10467"/>
    <cellStyle name="OffSheet 2 8 2 4" xfId="10468"/>
    <cellStyle name="OffSheet 2 8 2 4 2" xfId="10469"/>
    <cellStyle name="OffSheet 2 8 2 4 2 2" xfId="10470"/>
    <cellStyle name="OffSheet 2 8 2 4 2 2 2" xfId="10471"/>
    <cellStyle name="OffSheet 2 8 2 4 2 3" xfId="10472"/>
    <cellStyle name="OffSheet 2 8 2 4 3" xfId="10473"/>
    <cellStyle name="OffSheet 2 8 2 4 3 2" xfId="10474"/>
    <cellStyle name="OffSheet 2 8 2 4 4" xfId="10475"/>
    <cellStyle name="OffSheet 2 8 2 5" xfId="10476"/>
    <cellStyle name="OffSheet 2 8 2 5 2" xfId="10477"/>
    <cellStyle name="OffSheet 2 8 2 5 2 2" xfId="10478"/>
    <cellStyle name="OffSheet 2 8 2 5 3" xfId="10479"/>
    <cellStyle name="OffSheet 2 8 2 6" xfId="10480"/>
    <cellStyle name="OffSheet 2 8 2 6 2" xfId="10481"/>
    <cellStyle name="OffSheet 2 8 2 6 2 2" xfId="10482"/>
    <cellStyle name="OffSheet 2 8 2 6 3" xfId="10483"/>
    <cellStyle name="OffSheet 2 8 3" xfId="10484"/>
    <cellStyle name="OffSheet 2 8 3 2" xfId="10485"/>
    <cellStyle name="OffSheet 2 8 3 2 2" xfId="10486"/>
    <cellStyle name="OffSheet 2 8 3 2 2 2" xfId="10487"/>
    <cellStyle name="OffSheet 2 8 3 2 3" xfId="10488"/>
    <cellStyle name="OffSheet 2 8 3 3" xfId="10489"/>
    <cellStyle name="OffSheet 2 8 3 3 2" xfId="10490"/>
    <cellStyle name="OffSheet 2 8 3 4" xfId="10491"/>
    <cellStyle name="OffSheet 2 8 4" xfId="10492"/>
    <cellStyle name="OffSheet 2 8 4 2" xfId="10493"/>
    <cellStyle name="OffSheet 2 8 4 2 2" xfId="10494"/>
    <cellStyle name="OffSheet 2 8 4 2 2 2" xfId="10495"/>
    <cellStyle name="OffSheet 2 8 4 2 3" xfId="10496"/>
    <cellStyle name="OffSheet 2 8 4 3" xfId="10497"/>
    <cellStyle name="OffSheet 2 8 4 3 2" xfId="10498"/>
    <cellStyle name="OffSheet 2 8 4 4" xfId="10499"/>
    <cellStyle name="OffSheet 2 8 5" xfId="10500"/>
    <cellStyle name="OffSheet 2 8 5 2" xfId="10501"/>
    <cellStyle name="OffSheet 2 8 5 2 2" xfId="10502"/>
    <cellStyle name="OffSheet 2 8 5 2 2 2" xfId="10503"/>
    <cellStyle name="OffSheet 2 8 5 2 3" xfId="10504"/>
    <cellStyle name="OffSheet 2 8 5 3" xfId="10505"/>
    <cellStyle name="OffSheet 2 8 5 3 2" xfId="10506"/>
    <cellStyle name="OffSheet 2 8 5 3 2 2" xfId="10507"/>
    <cellStyle name="OffSheet 2 8 5 3 3" xfId="10508"/>
    <cellStyle name="OffSheet 2 8 5 4" xfId="10509"/>
    <cellStyle name="OffSheet 2 8 5 4 2" xfId="10510"/>
    <cellStyle name="OffSheet 2 8 5 5" xfId="10511"/>
    <cellStyle name="OffSheet 2 8 6" xfId="10512"/>
    <cellStyle name="OffSheet 2 8 6 2" xfId="10513"/>
    <cellStyle name="OffSheet 2 8 6 2 2" xfId="10514"/>
    <cellStyle name="OffSheet 2 8 6 3" xfId="10515"/>
    <cellStyle name="OffSheet 2 9" xfId="10516"/>
    <cellStyle name="OffSheet 2 9 2" xfId="10517"/>
    <cellStyle name="OffSheet 2 9 2 2" xfId="10518"/>
    <cellStyle name="OffSheet 2 9 3" xfId="10519"/>
    <cellStyle name="OffSheet 2_Development Costs to be paid" xfId="10520"/>
    <cellStyle name="OffSheet 3" xfId="10521"/>
    <cellStyle name="OffSheet 3 2" xfId="10522"/>
    <cellStyle name="OffSheet 3 2 2" xfId="10523"/>
    <cellStyle name="OffSheet 3 2 2 2" xfId="10524"/>
    <cellStyle name="OffSheet 3 2 2 2 2" xfId="10525"/>
    <cellStyle name="OffSheet 3 2 2 2 2 2" xfId="10526"/>
    <cellStyle name="OffSheet 3 2 2 2 2 2 2" xfId="10527"/>
    <cellStyle name="OffSheet 3 2 2 2 2 2 2 2" xfId="10528"/>
    <cellStyle name="OffSheet 3 2 2 2 2 2 3" xfId="10529"/>
    <cellStyle name="OffSheet 3 2 2 2 2 3" xfId="10530"/>
    <cellStyle name="OffSheet 3 2 2 2 2 3 2" xfId="10531"/>
    <cellStyle name="OffSheet 3 2 2 2 2 3 2 2" xfId="10532"/>
    <cellStyle name="OffSheet 3 2 2 2 2 3 3" xfId="10533"/>
    <cellStyle name="OffSheet 3 2 2 2 3" xfId="10534"/>
    <cellStyle name="OffSheet 3 2 2 2 3 2" xfId="10535"/>
    <cellStyle name="OffSheet 3 2 2 2 3 2 2" xfId="10536"/>
    <cellStyle name="OffSheet 3 2 2 2 3 2 2 2" xfId="10537"/>
    <cellStyle name="OffSheet 3 2 2 2 3 2 3" xfId="10538"/>
    <cellStyle name="OffSheet 3 2 2 2 3 3" xfId="10539"/>
    <cellStyle name="OffSheet 3 2 2 2 3 3 2" xfId="10540"/>
    <cellStyle name="OffSheet 3 2 2 2 3 4" xfId="10541"/>
    <cellStyle name="OffSheet 3 2 2 2 4" xfId="10542"/>
    <cellStyle name="OffSheet 3 2 2 2 4 2" xfId="10543"/>
    <cellStyle name="OffSheet 3 2 2 2 4 2 2" xfId="10544"/>
    <cellStyle name="OffSheet 3 2 2 2 4 2 2 2" xfId="10545"/>
    <cellStyle name="OffSheet 3 2 2 2 4 2 3" xfId="10546"/>
    <cellStyle name="OffSheet 3 2 2 2 4 3" xfId="10547"/>
    <cellStyle name="OffSheet 3 2 2 2 4 3 2" xfId="10548"/>
    <cellStyle name="OffSheet 3 2 2 2 4 4" xfId="10549"/>
    <cellStyle name="OffSheet 3 2 2 2 5" xfId="10550"/>
    <cellStyle name="OffSheet 3 2 2 2 5 2" xfId="10551"/>
    <cellStyle name="OffSheet 3 2 2 2 5 2 2" xfId="10552"/>
    <cellStyle name="OffSheet 3 2 2 2 5 3" xfId="10553"/>
    <cellStyle name="OffSheet 3 2 2 2 6" xfId="10554"/>
    <cellStyle name="OffSheet 3 2 2 2 6 2" xfId="10555"/>
    <cellStyle name="OffSheet 3 2 2 2 6 2 2" xfId="10556"/>
    <cellStyle name="OffSheet 3 2 2 2 6 3" xfId="10557"/>
    <cellStyle name="OffSheet 3 2 2 3" xfId="10558"/>
    <cellStyle name="OffSheet 3 2 2 3 2" xfId="10559"/>
    <cellStyle name="OffSheet 3 2 2 3 2 2" xfId="10560"/>
    <cellStyle name="OffSheet 3 2 2 3 2 2 2" xfId="10561"/>
    <cellStyle name="OffSheet 3 2 2 3 2 3" xfId="10562"/>
    <cellStyle name="OffSheet 3 2 2 3 3" xfId="10563"/>
    <cellStyle name="OffSheet 3 2 2 3 3 2" xfId="10564"/>
    <cellStyle name="OffSheet 3 2 2 3 4" xfId="10565"/>
    <cellStyle name="OffSheet 3 2 2 4" xfId="10566"/>
    <cellStyle name="OffSheet 3 2 2 4 2" xfId="10567"/>
    <cellStyle name="OffSheet 3 2 2 4 2 2" xfId="10568"/>
    <cellStyle name="OffSheet 3 2 2 4 2 2 2" xfId="10569"/>
    <cellStyle name="OffSheet 3 2 2 4 2 3" xfId="10570"/>
    <cellStyle name="OffSheet 3 2 2 4 3" xfId="10571"/>
    <cellStyle name="OffSheet 3 2 2 4 3 2" xfId="10572"/>
    <cellStyle name="OffSheet 3 2 2 4 4" xfId="10573"/>
    <cellStyle name="OffSheet 3 2 2 5" xfId="10574"/>
    <cellStyle name="OffSheet 3 2 2 5 2" xfId="10575"/>
    <cellStyle name="OffSheet 3 2 2 5 2 2" xfId="10576"/>
    <cellStyle name="OffSheet 3 2 2 5 2 2 2" xfId="10577"/>
    <cellStyle name="OffSheet 3 2 2 5 2 3" xfId="10578"/>
    <cellStyle name="OffSheet 3 2 2 5 3" xfId="10579"/>
    <cellStyle name="OffSheet 3 2 2 5 3 2" xfId="10580"/>
    <cellStyle name="OffSheet 3 2 2 5 3 2 2" xfId="10581"/>
    <cellStyle name="OffSheet 3 2 2 5 3 3" xfId="10582"/>
    <cellStyle name="OffSheet 3 2 2 5 4" xfId="10583"/>
    <cellStyle name="OffSheet 3 2 2 5 4 2" xfId="10584"/>
    <cellStyle name="OffSheet 3 2 2 5 5" xfId="10585"/>
    <cellStyle name="OffSheet 3 2 2 6" xfId="10586"/>
    <cellStyle name="OffSheet 3 2 2 6 2" xfId="10587"/>
    <cellStyle name="OffSheet 3 2 2 6 2 2" xfId="10588"/>
    <cellStyle name="OffSheet 3 2 2 6 3" xfId="10589"/>
    <cellStyle name="OffSheet 3 2 3" xfId="10590"/>
    <cellStyle name="OffSheet 3 2 3 2" xfId="10591"/>
    <cellStyle name="OffSheet 3 2 3 2 2" xfId="10592"/>
    <cellStyle name="OffSheet 3 2 3 2 2 2" xfId="10593"/>
    <cellStyle name="OffSheet 3 2 3 2 2 2 2" xfId="10594"/>
    <cellStyle name="OffSheet 3 2 3 2 2 2 2 2" xfId="10595"/>
    <cellStyle name="OffSheet 3 2 3 2 2 2 3" xfId="10596"/>
    <cellStyle name="OffSheet 3 2 3 2 2 3" xfId="10597"/>
    <cellStyle name="OffSheet 3 2 3 2 2 3 2" xfId="10598"/>
    <cellStyle name="OffSheet 3 2 3 2 2 3 2 2" xfId="10599"/>
    <cellStyle name="OffSheet 3 2 3 2 2 3 3" xfId="10600"/>
    <cellStyle name="OffSheet 3 2 3 2 3" xfId="10601"/>
    <cellStyle name="OffSheet 3 2 3 2 3 2" xfId="10602"/>
    <cellStyle name="OffSheet 3 2 3 2 3 2 2" xfId="10603"/>
    <cellStyle name="OffSheet 3 2 3 2 3 2 2 2" xfId="10604"/>
    <cellStyle name="OffSheet 3 2 3 2 3 2 3" xfId="10605"/>
    <cellStyle name="OffSheet 3 2 3 2 3 3" xfId="10606"/>
    <cellStyle name="OffSheet 3 2 3 2 3 3 2" xfId="10607"/>
    <cellStyle name="OffSheet 3 2 3 2 3 4" xfId="10608"/>
    <cellStyle name="OffSheet 3 2 3 2 4" xfId="10609"/>
    <cellStyle name="OffSheet 3 2 3 2 4 2" xfId="10610"/>
    <cellStyle name="OffSheet 3 2 3 2 4 2 2" xfId="10611"/>
    <cellStyle name="OffSheet 3 2 3 2 4 2 2 2" xfId="10612"/>
    <cellStyle name="OffSheet 3 2 3 2 4 2 3" xfId="10613"/>
    <cellStyle name="OffSheet 3 2 3 2 4 3" xfId="10614"/>
    <cellStyle name="OffSheet 3 2 3 2 4 3 2" xfId="10615"/>
    <cellStyle name="OffSheet 3 2 3 2 4 4" xfId="10616"/>
    <cellStyle name="OffSheet 3 2 3 2 5" xfId="10617"/>
    <cellStyle name="OffSheet 3 2 3 2 5 2" xfId="10618"/>
    <cellStyle name="OffSheet 3 2 3 2 5 2 2" xfId="10619"/>
    <cellStyle name="OffSheet 3 2 3 2 5 3" xfId="10620"/>
    <cellStyle name="OffSheet 3 2 3 2 6" xfId="10621"/>
    <cellStyle name="OffSheet 3 2 3 2 6 2" xfId="10622"/>
    <cellStyle name="OffSheet 3 2 3 2 6 2 2" xfId="10623"/>
    <cellStyle name="OffSheet 3 2 3 2 6 3" xfId="10624"/>
    <cellStyle name="OffSheet 3 2 3 3" xfId="10625"/>
    <cellStyle name="OffSheet 3 2 3 3 2" xfId="10626"/>
    <cellStyle name="OffSheet 3 2 3 3 2 2" xfId="10627"/>
    <cellStyle name="OffSheet 3 2 3 3 2 2 2" xfId="10628"/>
    <cellStyle name="OffSheet 3 2 3 3 2 3" xfId="10629"/>
    <cellStyle name="OffSheet 3 2 3 3 3" xfId="10630"/>
    <cellStyle name="OffSheet 3 2 3 3 3 2" xfId="10631"/>
    <cellStyle name="OffSheet 3 2 3 3 4" xfId="10632"/>
    <cellStyle name="OffSheet 3 2 3 4" xfId="10633"/>
    <cellStyle name="OffSheet 3 2 3 4 2" xfId="10634"/>
    <cellStyle name="OffSheet 3 2 3 4 2 2" xfId="10635"/>
    <cellStyle name="OffSheet 3 2 3 4 2 2 2" xfId="10636"/>
    <cellStyle name="OffSheet 3 2 3 4 2 3" xfId="10637"/>
    <cellStyle name="OffSheet 3 2 3 4 3" xfId="10638"/>
    <cellStyle name="OffSheet 3 2 3 4 3 2" xfId="10639"/>
    <cellStyle name="OffSheet 3 2 3 4 4" xfId="10640"/>
    <cellStyle name="OffSheet 3 2 3 5" xfId="10641"/>
    <cellStyle name="OffSheet 3 2 3 5 2" xfId="10642"/>
    <cellStyle name="OffSheet 3 2 3 5 2 2" xfId="10643"/>
    <cellStyle name="OffSheet 3 2 3 5 2 2 2" xfId="10644"/>
    <cellStyle name="OffSheet 3 2 3 5 2 3" xfId="10645"/>
    <cellStyle name="OffSheet 3 2 3 5 3" xfId="10646"/>
    <cellStyle name="OffSheet 3 2 3 5 3 2" xfId="10647"/>
    <cellStyle name="OffSheet 3 2 3 5 3 2 2" xfId="10648"/>
    <cellStyle name="OffSheet 3 2 3 5 3 3" xfId="10649"/>
    <cellStyle name="OffSheet 3 2 3 5 4" xfId="10650"/>
    <cellStyle name="OffSheet 3 2 3 5 4 2" xfId="10651"/>
    <cellStyle name="OffSheet 3 2 3 5 5" xfId="10652"/>
    <cellStyle name="OffSheet 3 2 3 6" xfId="10653"/>
    <cellStyle name="OffSheet 3 2 3 6 2" xfId="10654"/>
    <cellStyle name="OffSheet 3 2 3 6 2 2" xfId="10655"/>
    <cellStyle name="OffSheet 3 2 3 6 3" xfId="10656"/>
    <cellStyle name="OffSheet 3 2 4" xfId="10657"/>
    <cellStyle name="OffSheet 3 2 4 2" xfId="10658"/>
    <cellStyle name="OffSheet 3 2 4 2 2" xfId="10659"/>
    <cellStyle name="OffSheet 3 2 4 3" xfId="10660"/>
    <cellStyle name="OffSheet 3 2_FundsFlow" xfId="10661"/>
    <cellStyle name="OffSheet 3 3" xfId="10662"/>
    <cellStyle name="OffSheet 3 3 2" xfId="10663"/>
    <cellStyle name="OffSheet 3 3 2 2" xfId="10664"/>
    <cellStyle name="OffSheet 3 3 2 2 2" xfId="10665"/>
    <cellStyle name="OffSheet 3 3 2 2 2 2" xfId="10666"/>
    <cellStyle name="OffSheet 3 3 2 2 2 2 2" xfId="10667"/>
    <cellStyle name="OffSheet 3 3 2 2 2 2 2 2" xfId="10668"/>
    <cellStyle name="OffSheet 3 3 2 2 2 2 3" xfId="10669"/>
    <cellStyle name="OffSheet 3 3 2 2 2 3" xfId="10670"/>
    <cellStyle name="OffSheet 3 3 2 2 2 3 2" xfId="10671"/>
    <cellStyle name="OffSheet 3 3 2 2 2 3 2 2" xfId="10672"/>
    <cellStyle name="OffSheet 3 3 2 2 2 3 3" xfId="10673"/>
    <cellStyle name="OffSheet 3 3 2 2 3" xfId="10674"/>
    <cellStyle name="OffSheet 3 3 2 2 3 2" xfId="10675"/>
    <cellStyle name="OffSheet 3 3 2 2 3 2 2" xfId="10676"/>
    <cellStyle name="OffSheet 3 3 2 2 3 2 2 2" xfId="10677"/>
    <cellStyle name="OffSheet 3 3 2 2 3 2 3" xfId="10678"/>
    <cellStyle name="OffSheet 3 3 2 2 3 3" xfId="10679"/>
    <cellStyle name="OffSheet 3 3 2 2 3 3 2" xfId="10680"/>
    <cellStyle name="OffSheet 3 3 2 2 3 4" xfId="10681"/>
    <cellStyle name="OffSheet 3 3 2 2 4" xfId="10682"/>
    <cellStyle name="OffSheet 3 3 2 2 4 2" xfId="10683"/>
    <cellStyle name="OffSheet 3 3 2 2 4 2 2" xfId="10684"/>
    <cellStyle name="OffSheet 3 3 2 2 4 2 2 2" xfId="10685"/>
    <cellStyle name="OffSheet 3 3 2 2 4 2 3" xfId="10686"/>
    <cellStyle name="OffSheet 3 3 2 2 4 3" xfId="10687"/>
    <cellStyle name="OffSheet 3 3 2 2 4 3 2" xfId="10688"/>
    <cellStyle name="OffSheet 3 3 2 2 4 4" xfId="10689"/>
    <cellStyle name="OffSheet 3 3 2 2 5" xfId="10690"/>
    <cellStyle name="OffSheet 3 3 2 2 5 2" xfId="10691"/>
    <cellStyle name="OffSheet 3 3 2 2 5 2 2" xfId="10692"/>
    <cellStyle name="OffSheet 3 3 2 2 5 3" xfId="10693"/>
    <cellStyle name="OffSheet 3 3 2 2 6" xfId="10694"/>
    <cellStyle name="OffSheet 3 3 2 2 6 2" xfId="10695"/>
    <cellStyle name="OffSheet 3 3 2 2 6 2 2" xfId="10696"/>
    <cellStyle name="OffSheet 3 3 2 2 6 3" xfId="10697"/>
    <cellStyle name="OffSheet 3 3 2 3" xfId="10698"/>
    <cellStyle name="OffSheet 3 3 2 3 2" xfId="10699"/>
    <cellStyle name="OffSheet 3 3 2 3 2 2" xfId="10700"/>
    <cellStyle name="OffSheet 3 3 2 3 2 2 2" xfId="10701"/>
    <cellStyle name="OffSheet 3 3 2 3 2 3" xfId="10702"/>
    <cellStyle name="OffSheet 3 3 2 3 3" xfId="10703"/>
    <cellStyle name="OffSheet 3 3 2 3 3 2" xfId="10704"/>
    <cellStyle name="OffSheet 3 3 2 3 4" xfId="10705"/>
    <cellStyle name="OffSheet 3 3 2 4" xfId="10706"/>
    <cellStyle name="OffSheet 3 3 2 4 2" xfId="10707"/>
    <cellStyle name="OffSheet 3 3 2 4 2 2" xfId="10708"/>
    <cellStyle name="OffSheet 3 3 2 4 2 2 2" xfId="10709"/>
    <cellStyle name="OffSheet 3 3 2 4 2 3" xfId="10710"/>
    <cellStyle name="OffSheet 3 3 2 4 3" xfId="10711"/>
    <cellStyle name="OffSheet 3 3 2 4 3 2" xfId="10712"/>
    <cellStyle name="OffSheet 3 3 2 4 4" xfId="10713"/>
    <cellStyle name="OffSheet 3 3 2 5" xfId="10714"/>
    <cellStyle name="OffSheet 3 3 2 5 2" xfId="10715"/>
    <cellStyle name="OffSheet 3 3 2 5 2 2" xfId="10716"/>
    <cellStyle name="OffSheet 3 3 2 5 2 2 2" xfId="10717"/>
    <cellStyle name="OffSheet 3 3 2 5 2 3" xfId="10718"/>
    <cellStyle name="OffSheet 3 3 2 5 3" xfId="10719"/>
    <cellStyle name="OffSheet 3 3 2 5 3 2" xfId="10720"/>
    <cellStyle name="OffSheet 3 3 2 5 3 2 2" xfId="10721"/>
    <cellStyle name="OffSheet 3 3 2 5 3 3" xfId="10722"/>
    <cellStyle name="OffSheet 3 3 2 5 4" xfId="10723"/>
    <cellStyle name="OffSheet 3 3 2 5 4 2" xfId="10724"/>
    <cellStyle name="OffSheet 3 3 2 5 5" xfId="10725"/>
    <cellStyle name="OffSheet 3 3 2 6" xfId="10726"/>
    <cellStyle name="OffSheet 3 3 2 6 2" xfId="10727"/>
    <cellStyle name="OffSheet 3 3 2 6 2 2" xfId="10728"/>
    <cellStyle name="OffSheet 3 3 2 6 3" xfId="10729"/>
    <cellStyle name="OffSheet 3 3 3" xfId="10730"/>
    <cellStyle name="OffSheet 3 3 3 2" xfId="10731"/>
    <cellStyle name="OffSheet 3 3 3 2 2" xfId="10732"/>
    <cellStyle name="OffSheet 3 3 3 2 2 2" xfId="10733"/>
    <cellStyle name="OffSheet 3 3 3 2 2 2 2" xfId="10734"/>
    <cellStyle name="OffSheet 3 3 3 2 2 2 2 2" xfId="10735"/>
    <cellStyle name="OffSheet 3 3 3 2 2 2 3" xfId="10736"/>
    <cellStyle name="OffSheet 3 3 3 2 2 3" xfId="10737"/>
    <cellStyle name="OffSheet 3 3 3 2 2 3 2" xfId="10738"/>
    <cellStyle name="OffSheet 3 3 3 2 2 3 2 2" xfId="10739"/>
    <cellStyle name="OffSheet 3 3 3 2 2 3 3" xfId="10740"/>
    <cellStyle name="OffSheet 3 3 3 2 3" xfId="10741"/>
    <cellStyle name="OffSheet 3 3 3 2 3 2" xfId="10742"/>
    <cellStyle name="OffSheet 3 3 3 2 3 2 2" xfId="10743"/>
    <cellStyle name="OffSheet 3 3 3 2 3 2 2 2" xfId="10744"/>
    <cellStyle name="OffSheet 3 3 3 2 3 2 3" xfId="10745"/>
    <cellStyle name="OffSheet 3 3 3 2 3 3" xfId="10746"/>
    <cellStyle name="OffSheet 3 3 3 2 3 3 2" xfId="10747"/>
    <cellStyle name="OffSheet 3 3 3 2 3 4" xfId="10748"/>
    <cellStyle name="OffSheet 3 3 3 2 4" xfId="10749"/>
    <cellStyle name="OffSheet 3 3 3 2 4 2" xfId="10750"/>
    <cellStyle name="OffSheet 3 3 3 2 4 2 2" xfId="10751"/>
    <cellStyle name="OffSheet 3 3 3 2 4 2 2 2" xfId="10752"/>
    <cellStyle name="OffSheet 3 3 3 2 4 2 3" xfId="10753"/>
    <cellStyle name="OffSheet 3 3 3 2 4 3" xfId="10754"/>
    <cellStyle name="OffSheet 3 3 3 2 4 3 2" xfId="10755"/>
    <cellStyle name="OffSheet 3 3 3 2 4 4" xfId="10756"/>
    <cellStyle name="OffSheet 3 3 3 2 5" xfId="10757"/>
    <cellStyle name="OffSheet 3 3 3 2 5 2" xfId="10758"/>
    <cellStyle name="OffSheet 3 3 3 2 5 2 2" xfId="10759"/>
    <cellStyle name="OffSheet 3 3 3 2 5 3" xfId="10760"/>
    <cellStyle name="OffSheet 3 3 3 2 6" xfId="10761"/>
    <cellStyle name="OffSheet 3 3 3 2 6 2" xfId="10762"/>
    <cellStyle name="OffSheet 3 3 3 2 6 2 2" xfId="10763"/>
    <cellStyle name="OffSheet 3 3 3 2 6 3" xfId="10764"/>
    <cellStyle name="OffSheet 3 3 3 3" xfId="10765"/>
    <cellStyle name="OffSheet 3 3 3 3 2" xfId="10766"/>
    <cellStyle name="OffSheet 3 3 3 3 2 2" xfId="10767"/>
    <cellStyle name="OffSheet 3 3 3 3 2 2 2" xfId="10768"/>
    <cellStyle name="OffSheet 3 3 3 3 2 3" xfId="10769"/>
    <cellStyle name="OffSheet 3 3 3 3 3" xfId="10770"/>
    <cellStyle name="OffSheet 3 3 3 3 3 2" xfId="10771"/>
    <cellStyle name="OffSheet 3 3 3 3 4" xfId="10772"/>
    <cellStyle name="OffSheet 3 3 3 4" xfId="10773"/>
    <cellStyle name="OffSheet 3 3 3 4 2" xfId="10774"/>
    <cellStyle name="OffSheet 3 3 3 4 2 2" xfId="10775"/>
    <cellStyle name="OffSheet 3 3 3 4 2 2 2" xfId="10776"/>
    <cellStyle name="OffSheet 3 3 3 4 2 3" xfId="10777"/>
    <cellStyle name="OffSheet 3 3 3 4 3" xfId="10778"/>
    <cellStyle name="OffSheet 3 3 3 4 3 2" xfId="10779"/>
    <cellStyle name="OffSheet 3 3 3 4 4" xfId="10780"/>
    <cellStyle name="OffSheet 3 3 3 5" xfId="10781"/>
    <cellStyle name="OffSheet 3 3 3 5 2" xfId="10782"/>
    <cellStyle name="OffSheet 3 3 3 5 2 2" xfId="10783"/>
    <cellStyle name="OffSheet 3 3 3 5 2 2 2" xfId="10784"/>
    <cellStyle name="OffSheet 3 3 3 5 2 3" xfId="10785"/>
    <cellStyle name="OffSheet 3 3 3 5 3" xfId="10786"/>
    <cellStyle name="OffSheet 3 3 3 5 3 2" xfId="10787"/>
    <cellStyle name="OffSheet 3 3 3 5 3 2 2" xfId="10788"/>
    <cellStyle name="OffSheet 3 3 3 5 3 3" xfId="10789"/>
    <cellStyle name="OffSheet 3 3 3 5 4" xfId="10790"/>
    <cellStyle name="OffSheet 3 3 3 5 4 2" xfId="10791"/>
    <cellStyle name="OffSheet 3 3 3 5 5" xfId="10792"/>
    <cellStyle name="OffSheet 3 3 3 6" xfId="10793"/>
    <cellStyle name="OffSheet 3 3 3 6 2" xfId="10794"/>
    <cellStyle name="OffSheet 3 3 3 6 2 2" xfId="10795"/>
    <cellStyle name="OffSheet 3 3 3 6 3" xfId="10796"/>
    <cellStyle name="OffSheet 3 3 4" xfId="10797"/>
    <cellStyle name="OffSheet 3 3 4 2" xfId="10798"/>
    <cellStyle name="OffSheet 3 3 4 2 2" xfId="10799"/>
    <cellStyle name="OffSheet 3 3 4 3" xfId="10800"/>
    <cellStyle name="OffSheet 3 3_FundsFlow" xfId="10801"/>
    <cellStyle name="OffSheet 3 4" xfId="10802"/>
    <cellStyle name="OffSheet 3 4 2" xfId="10803"/>
    <cellStyle name="OffSheet 3 4 2 2" xfId="10804"/>
    <cellStyle name="OffSheet 3 4 2 2 2" xfId="10805"/>
    <cellStyle name="OffSheet 3 4 2 2 2 2" xfId="10806"/>
    <cellStyle name="OffSheet 3 4 2 2 2 2 2" xfId="10807"/>
    <cellStyle name="OffSheet 3 4 2 2 2 3" xfId="10808"/>
    <cellStyle name="OffSheet 3 4 2 2 3" xfId="10809"/>
    <cellStyle name="OffSheet 3 4 2 2 3 2" xfId="10810"/>
    <cellStyle name="OffSheet 3 4 2 2 3 2 2" xfId="10811"/>
    <cellStyle name="OffSheet 3 4 2 2 3 3" xfId="10812"/>
    <cellStyle name="OffSheet 3 4 2 3" xfId="10813"/>
    <cellStyle name="OffSheet 3 4 2 3 2" xfId="10814"/>
    <cellStyle name="OffSheet 3 4 2 3 2 2" xfId="10815"/>
    <cellStyle name="OffSheet 3 4 2 3 2 2 2" xfId="10816"/>
    <cellStyle name="OffSheet 3 4 2 3 2 3" xfId="10817"/>
    <cellStyle name="OffSheet 3 4 2 3 3" xfId="10818"/>
    <cellStyle name="OffSheet 3 4 2 3 3 2" xfId="10819"/>
    <cellStyle name="OffSheet 3 4 2 3 4" xfId="10820"/>
    <cellStyle name="OffSheet 3 4 2 4" xfId="10821"/>
    <cellStyle name="OffSheet 3 4 2 4 2" xfId="10822"/>
    <cellStyle name="OffSheet 3 4 2 4 2 2" xfId="10823"/>
    <cellStyle name="OffSheet 3 4 2 4 2 2 2" xfId="10824"/>
    <cellStyle name="OffSheet 3 4 2 4 2 3" xfId="10825"/>
    <cellStyle name="OffSheet 3 4 2 4 3" xfId="10826"/>
    <cellStyle name="OffSheet 3 4 2 4 3 2" xfId="10827"/>
    <cellStyle name="OffSheet 3 4 2 4 4" xfId="10828"/>
    <cellStyle name="OffSheet 3 4 2 5" xfId="10829"/>
    <cellStyle name="OffSheet 3 4 2 5 2" xfId="10830"/>
    <cellStyle name="OffSheet 3 4 2 5 2 2" xfId="10831"/>
    <cellStyle name="OffSheet 3 4 2 5 3" xfId="10832"/>
    <cellStyle name="OffSheet 3 4 2 6" xfId="10833"/>
    <cellStyle name="OffSheet 3 4 2 6 2" xfId="10834"/>
    <cellStyle name="OffSheet 3 4 2 6 2 2" xfId="10835"/>
    <cellStyle name="OffSheet 3 4 2 6 3" xfId="10836"/>
    <cellStyle name="OffSheet 3 4 3" xfId="10837"/>
    <cellStyle name="OffSheet 3 4 3 2" xfId="10838"/>
    <cellStyle name="OffSheet 3 4 3 2 2" xfId="10839"/>
    <cellStyle name="OffSheet 3 4 3 2 2 2" xfId="10840"/>
    <cellStyle name="OffSheet 3 4 3 2 3" xfId="10841"/>
    <cellStyle name="OffSheet 3 4 3 3" xfId="10842"/>
    <cellStyle name="OffSheet 3 4 3 3 2" xfId="10843"/>
    <cellStyle name="OffSheet 3 4 3 4" xfId="10844"/>
    <cellStyle name="OffSheet 3 4 4" xfId="10845"/>
    <cellStyle name="OffSheet 3 4 4 2" xfId="10846"/>
    <cellStyle name="OffSheet 3 4 4 2 2" xfId="10847"/>
    <cellStyle name="OffSheet 3 4 4 2 2 2" xfId="10848"/>
    <cellStyle name="OffSheet 3 4 4 2 3" xfId="10849"/>
    <cellStyle name="OffSheet 3 4 4 3" xfId="10850"/>
    <cellStyle name="OffSheet 3 4 4 3 2" xfId="10851"/>
    <cellStyle name="OffSheet 3 4 4 4" xfId="10852"/>
    <cellStyle name="OffSheet 3 4 5" xfId="10853"/>
    <cellStyle name="OffSheet 3 4 5 2" xfId="10854"/>
    <cellStyle name="OffSheet 3 4 5 2 2" xfId="10855"/>
    <cellStyle name="OffSheet 3 4 5 2 2 2" xfId="10856"/>
    <cellStyle name="OffSheet 3 4 5 2 3" xfId="10857"/>
    <cellStyle name="OffSheet 3 4 5 3" xfId="10858"/>
    <cellStyle name="OffSheet 3 4 5 3 2" xfId="10859"/>
    <cellStyle name="OffSheet 3 4 5 3 2 2" xfId="10860"/>
    <cellStyle name="OffSheet 3 4 5 3 3" xfId="10861"/>
    <cellStyle name="OffSheet 3 4 5 4" xfId="10862"/>
    <cellStyle name="OffSheet 3 4 5 4 2" xfId="10863"/>
    <cellStyle name="OffSheet 3 4 5 5" xfId="10864"/>
    <cellStyle name="OffSheet 3 4 6" xfId="10865"/>
    <cellStyle name="OffSheet 3 4 6 2" xfId="10866"/>
    <cellStyle name="OffSheet 3 4 6 2 2" xfId="10867"/>
    <cellStyle name="OffSheet 3 4 6 3" xfId="10868"/>
    <cellStyle name="OffSheet 3 5" xfId="10869"/>
    <cellStyle name="OffSheet 3 5 2" xfId="10870"/>
    <cellStyle name="OffSheet 3 5 2 2" xfId="10871"/>
    <cellStyle name="OffSheet 3 5 2 2 2" xfId="10872"/>
    <cellStyle name="OffSheet 3 5 2 2 2 2" xfId="10873"/>
    <cellStyle name="OffSheet 3 5 2 2 2 2 2" xfId="10874"/>
    <cellStyle name="OffSheet 3 5 2 2 2 3" xfId="10875"/>
    <cellStyle name="OffSheet 3 5 2 2 3" xfId="10876"/>
    <cellStyle name="OffSheet 3 5 2 2 3 2" xfId="10877"/>
    <cellStyle name="OffSheet 3 5 2 2 3 2 2" xfId="10878"/>
    <cellStyle name="OffSheet 3 5 2 2 3 3" xfId="10879"/>
    <cellStyle name="OffSheet 3 5 2 3" xfId="10880"/>
    <cellStyle name="OffSheet 3 5 2 3 2" xfId="10881"/>
    <cellStyle name="OffSheet 3 5 2 3 2 2" xfId="10882"/>
    <cellStyle name="OffSheet 3 5 2 3 2 2 2" xfId="10883"/>
    <cellStyle name="OffSheet 3 5 2 3 2 3" xfId="10884"/>
    <cellStyle name="OffSheet 3 5 2 3 3" xfId="10885"/>
    <cellStyle name="OffSheet 3 5 2 3 3 2" xfId="10886"/>
    <cellStyle name="OffSheet 3 5 2 3 4" xfId="10887"/>
    <cellStyle name="OffSheet 3 5 2 4" xfId="10888"/>
    <cellStyle name="OffSheet 3 5 2 4 2" xfId="10889"/>
    <cellStyle name="OffSheet 3 5 2 4 2 2" xfId="10890"/>
    <cellStyle name="OffSheet 3 5 2 4 2 2 2" xfId="10891"/>
    <cellStyle name="OffSheet 3 5 2 4 2 3" xfId="10892"/>
    <cellStyle name="OffSheet 3 5 2 4 3" xfId="10893"/>
    <cellStyle name="OffSheet 3 5 2 4 3 2" xfId="10894"/>
    <cellStyle name="OffSheet 3 5 2 4 4" xfId="10895"/>
    <cellStyle name="OffSheet 3 5 2 5" xfId="10896"/>
    <cellStyle name="OffSheet 3 5 2 5 2" xfId="10897"/>
    <cellStyle name="OffSheet 3 5 2 5 2 2" xfId="10898"/>
    <cellStyle name="OffSheet 3 5 2 5 3" xfId="10899"/>
    <cellStyle name="OffSheet 3 5 2 6" xfId="10900"/>
    <cellStyle name="OffSheet 3 5 2 6 2" xfId="10901"/>
    <cellStyle name="OffSheet 3 5 2 6 2 2" xfId="10902"/>
    <cellStyle name="OffSheet 3 5 2 6 3" xfId="10903"/>
    <cellStyle name="OffSheet 3 5 3" xfId="10904"/>
    <cellStyle name="OffSheet 3 5 3 2" xfId="10905"/>
    <cellStyle name="OffSheet 3 5 3 2 2" xfId="10906"/>
    <cellStyle name="OffSheet 3 5 3 2 2 2" xfId="10907"/>
    <cellStyle name="OffSheet 3 5 3 2 3" xfId="10908"/>
    <cellStyle name="OffSheet 3 5 3 3" xfId="10909"/>
    <cellStyle name="OffSheet 3 5 3 3 2" xfId="10910"/>
    <cellStyle name="OffSheet 3 5 3 4" xfId="10911"/>
    <cellStyle name="OffSheet 3 5 4" xfId="10912"/>
    <cellStyle name="OffSheet 3 5 4 2" xfId="10913"/>
    <cellStyle name="OffSheet 3 5 4 2 2" xfId="10914"/>
    <cellStyle name="OffSheet 3 5 4 2 2 2" xfId="10915"/>
    <cellStyle name="OffSheet 3 5 4 2 3" xfId="10916"/>
    <cellStyle name="OffSheet 3 5 4 3" xfId="10917"/>
    <cellStyle name="OffSheet 3 5 4 3 2" xfId="10918"/>
    <cellStyle name="OffSheet 3 5 4 4" xfId="10919"/>
    <cellStyle name="OffSheet 3 5 5" xfId="10920"/>
    <cellStyle name="OffSheet 3 5 5 2" xfId="10921"/>
    <cellStyle name="OffSheet 3 5 5 2 2" xfId="10922"/>
    <cellStyle name="OffSheet 3 5 5 2 2 2" xfId="10923"/>
    <cellStyle name="OffSheet 3 5 5 2 3" xfId="10924"/>
    <cellStyle name="OffSheet 3 5 5 3" xfId="10925"/>
    <cellStyle name="OffSheet 3 5 5 3 2" xfId="10926"/>
    <cellStyle name="OffSheet 3 5 5 3 2 2" xfId="10927"/>
    <cellStyle name="OffSheet 3 5 5 3 3" xfId="10928"/>
    <cellStyle name="OffSheet 3 5 5 4" xfId="10929"/>
    <cellStyle name="OffSheet 3 5 5 4 2" xfId="10930"/>
    <cellStyle name="OffSheet 3 5 5 5" xfId="10931"/>
    <cellStyle name="OffSheet 3 5 6" xfId="10932"/>
    <cellStyle name="OffSheet 3 5 6 2" xfId="10933"/>
    <cellStyle name="OffSheet 3 5 6 2 2" xfId="10934"/>
    <cellStyle name="OffSheet 3 5 6 3" xfId="10935"/>
    <cellStyle name="OffSheet 3 6" xfId="10936"/>
    <cellStyle name="OffSheet 3 6 2" xfId="10937"/>
    <cellStyle name="OffSheet 3 6 2 2" xfId="10938"/>
    <cellStyle name="OffSheet 3 6 3" xfId="10939"/>
    <cellStyle name="OffSheet 3_FundsFlow" xfId="10940"/>
    <cellStyle name="OffSheet 4" xfId="10941"/>
    <cellStyle name="OffSheet 4 2" xfId="10942"/>
    <cellStyle name="OffSheet 4 2 2" xfId="10943"/>
    <cellStyle name="OffSheet 4 2 2 2" xfId="10944"/>
    <cellStyle name="OffSheet 4 2 2 2 2" xfId="10945"/>
    <cellStyle name="OffSheet 4 2 2 2 2 2" xfId="10946"/>
    <cellStyle name="OffSheet 4 2 2 2 2 2 2" xfId="10947"/>
    <cellStyle name="OffSheet 4 2 2 2 2 3" xfId="10948"/>
    <cellStyle name="OffSheet 4 2 2 2 3" xfId="10949"/>
    <cellStyle name="OffSheet 4 2 2 2 3 2" xfId="10950"/>
    <cellStyle name="OffSheet 4 2 2 2 3 2 2" xfId="10951"/>
    <cellStyle name="OffSheet 4 2 2 2 3 3" xfId="10952"/>
    <cellStyle name="OffSheet 4 2 2 3" xfId="10953"/>
    <cellStyle name="OffSheet 4 2 2 3 2" xfId="10954"/>
    <cellStyle name="OffSheet 4 2 2 3 2 2" xfId="10955"/>
    <cellStyle name="OffSheet 4 2 2 3 2 2 2" xfId="10956"/>
    <cellStyle name="OffSheet 4 2 2 3 2 3" xfId="10957"/>
    <cellStyle name="OffSheet 4 2 2 3 3" xfId="10958"/>
    <cellStyle name="OffSheet 4 2 2 3 3 2" xfId="10959"/>
    <cellStyle name="OffSheet 4 2 2 3 4" xfId="10960"/>
    <cellStyle name="OffSheet 4 2 2 4" xfId="10961"/>
    <cellStyle name="OffSheet 4 2 2 4 2" xfId="10962"/>
    <cellStyle name="OffSheet 4 2 2 4 2 2" xfId="10963"/>
    <cellStyle name="OffSheet 4 2 2 4 2 2 2" xfId="10964"/>
    <cellStyle name="OffSheet 4 2 2 4 2 3" xfId="10965"/>
    <cellStyle name="OffSheet 4 2 2 4 3" xfId="10966"/>
    <cellStyle name="OffSheet 4 2 2 4 3 2" xfId="10967"/>
    <cellStyle name="OffSheet 4 2 2 4 4" xfId="10968"/>
    <cellStyle name="OffSheet 4 2 2 5" xfId="10969"/>
    <cellStyle name="OffSheet 4 2 2 5 2" xfId="10970"/>
    <cellStyle name="OffSheet 4 2 2 5 2 2" xfId="10971"/>
    <cellStyle name="OffSheet 4 2 2 5 3" xfId="10972"/>
    <cellStyle name="OffSheet 4 2 2 6" xfId="10973"/>
    <cellStyle name="OffSheet 4 2 2 6 2" xfId="10974"/>
    <cellStyle name="OffSheet 4 2 2 6 2 2" xfId="10975"/>
    <cellStyle name="OffSheet 4 2 2 6 3" xfId="10976"/>
    <cellStyle name="OffSheet 4 2 3" xfId="10977"/>
    <cellStyle name="OffSheet 4 2 3 2" xfId="10978"/>
    <cellStyle name="OffSheet 4 2 3 2 2" xfId="10979"/>
    <cellStyle name="OffSheet 4 2 3 2 2 2" xfId="10980"/>
    <cellStyle name="OffSheet 4 2 3 2 3" xfId="10981"/>
    <cellStyle name="OffSheet 4 2 3 3" xfId="10982"/>
    <cellStyle name="OffSheet 4 2 3 3 2" xfId="10983"/>
    <cellStyle name="OffSheet 4 2 3 4" xfId="10984"/>
    <cellStyle name="OffSheet 4 2 4" xfId="10985"/>
    <cellStyle name="OffSheet 4 2 4 2" xfId="10986"/>
    <cellStyle name="OffSheet 4 2 4 2 2" xfId="10987"/>
    <cellStyle name="OffSheet 4 2 4 2 2 2" xfId="10988"/>
    <cellStyle name="OffSheet 4 2 4 2 3" xfId="10989"/>
    <cellStyle name="OffSheet 4 2 4 3" xfId="10990"/>
    <cellStyle name="OffSheet 4 2 4 3 2" xfId="10991"/>
    <cellStyle name="OffSheet 4 2 4 4" xfId="10992"/>
    <cellStyle name="OffSheet 4 2 5" xfId="10993"/>
    <cellStyle name="OffSheet 4 2 5 2" xfId="10994"/>
    <cellStyle name="OffSheet 4 2 5 2 2" xfId="10995"/>
    <cellStyle name="OffSheet 4 2 5 2 2 2" xfId="10996"/>
    <cellStyle name="OffSheet 4 2 5 2 3" xfId="10997"/>
    <cellStyle name="OffSheet 4 2 5 3" xfId="10998"/>
    <cellStyle name="OffSheet 4 2 5 3 2" xfId="10999"/>
    <cellStyle name="OffSheet 4 2 5 3 2 2" xfId="11000"/>
    <cellStyle name="OffSheet 4 2 5 3 3" xfId="11001"/>
    <cellStyle name="OffSheet 4 2 5 4" xfId="11002"/>
    <cellStyle name="OffSheet 4 2 5 4 2" xfId="11003"/>
    <cellStyle name="OffSheet 4 2 5 5" xfId="11004"/>
    <cellStyle name="OffSheet 4 2 6" xfId="11005"/>
    <cellStyle name="OffSheet 4 2 6 2" xfId="11006"/>
    <cellStyle name="OffSheet 4 2 6 2 2" xfId="11007"/>
    <cellStyle name="OffSheet 4 2 6 3" xfId="11008"/>
    <cellStyle name="OffSheet 4 3" xfId="11009"/>
    <cellStyle name="OffSheet 4 3 2" xfId="11010"/>
    <cellStyle name="OffSheet 4 3 2 2" xfId="11011"/>
    <cellStyle name="OffSheet 4 3 2 2 2" xfId="11012"/>
    <cellStyle name="OffSheet 4 3 2 2 2 2" xfId="11013"/>
    <cellStyle name="OffSheet 4 3 2 2 2 2 2" xfId="11014"/>
    <cellStyle name="OffSheet 4 3 2 2 2 3" xfId="11015"/>
    <cellStyle name="OffSheet 4 3 2 2 3" xfId="11016"/>
    <cellStyle name="OffSheet 4 3 2 2 3 2" xfId="11017"/>
    <cellStyle name="OffSheet 4 3 2 2 3 2 2" xfId="11018"/>
    <cellStyle name="OffSheet 4 3 2 2 3 3" xfId="11019"/>
    <cellStyle name="OffSheet 4 3 2 3" xfId="11020"/>
    <cellStyle name="OffSheet 4 3 2 3 2" xfId="11021"/>
    <cellStyle name="OffSheet 4 3 2 3 2 2" xfId="11022"/>
    <cellStyle name="OffSheet 4 3 2 3 2 2 2" xfId="11023"/>
    <cellStyle name="OffSheet 4 3 2 3 2 3" xfId="11024"/>
    <cellStyle name="OffSheet 4 3 2 3 3" xfId="11025"/>
    <cellStyle name="OffSheet 4 3 2 3 3 2" xfId="11026"/>
    <cellStyle name="OffSheet 4 3 2 3 4" xfId="11027"/>
    <cellStyle name="OffSheet 4 3 2 4" xfId="11028"/>
    <cellStyle name="OffSheet 4 3 2 4 2" xfId="11029"/>
    <cellStyle name="OffSheet 4 3 2 4 2 2" xfId="11030"/>
    <cellStyle name="OffSheet 4 3 2 4 2 2 2" xfId="11031"/>
    <cellStyle name="OffSheet 4 3 2 4 2 3" xfId="11032"/>
    <cellStyle name="OffSheet 4 3 2 4 3" xfId="11033"/>
    <cellStyle name="OffSheet 4 3 2 4 3 2" xfId="11034"/>
    <cellStyle name="OffSheet 4 3 2 4 4" xfId="11035"/>
    <cellStyle name="OffSheet 4 3 2 5" xfId="11036"/>
    <cellStyle name="OffSheet 4 3 2 5 2" xfId="11037"/>
    <cellStyle name="OffSheet 4 3 2 5 2 2" xfId="11038"/>
    <cellStyle name="OffSheet 4 3 2 5 3" xfId="11039"/>
    <cellStyle name="OffSheet 4 3 2 6" xfId="11040"/>
    <cellStyle name="OffSheet 4 3 2 6 2" xfId="11041"/>
    <cellStyle name="OffSheet 4 3 2 6 2 2" xfId="11042"/>
    <cellStyle name="OffSheet 4 3 2 6 3" xfId="11043"/>
    <cellStyle name="OffSheet 4 3 3" xfId="11044"/>
    <cellStyle name="OffSheet 4 3 3 2" xfId="11045"/>
    <cellStyle name="OffSheet 4 3 3 2 2" xfId="11046"/>
    <cellStyle name="OffSheet 4 3 3 2 2 2" xfId="11047"/>
    <cellStyle name="OffSheet 4 3 3 2 3" xfId="11048"/>
    <cellStyle name="OffSheet 4 3 3 3" xfId="11049"/>
    <cellStyle name="OffSheet 4 3 3 3 2" xfId="11050"/>
    <cellStyle name="OffSheet 4 3 3 4" xfId="11051"/>
    <cellStyle name="OffSheet 4 3 4" xfId="11052"/>
    <cellStyle name="OffSheet 4 3 4 2" xfId="11053"/>
    <cellStyle name="OffSheet 4 3 4 2 2" xfId="11054"/>
    <cellStyle name="OffSheet 4 3 4 2 2 2" xfId="11055"/>
    <cellStyle name="OffSheet 4 3 4 2 3" xfId="11056"/>
    <cellStyle name="OffSheet 4 3 4 3" xfId="11057"/>
    <cellStyle name="OffSheet 4 3 4 3 2" xfId="11058"/>
    <cellStyle name="OffSheet 4 3 4 4" xfId="11059"/>
    <cellStyle name="OffSheet 4 3 5" xfId="11060"/>
    <cellStyle name="OffSheet 4 3 5 2" xfId="11061"/>
    <cellStyle name="OffSheet 4 3 5 2 2" xfId="11062"/>
    <cellStyle name="OffSheet 4 3 5 2 2 2" xfId="11063"/>
    <cellStyle name="OffSheet 4 3 5 2 3" xfId="11064"/>
    <cellStyle name="OffSheet 4 3 5 3" xfId="11065"/>
    <cellStyle name="OffSheet 4 3 5 3 2" xfId="11066"/>
    <cellStyle name="OffSheet 4 3 5 3 2 2" xfId="11067"/>
    <cellStyle name="OffSheet 4 3 5 3 3" xfId="11068"/>
    <cellStyle name="OffSheet 4 3 5 4" xfId="11069"/>
    <cellStyle name="OffSheet 4 3 5 4 2" xfId="11070"/>
    <cellStyle name="OffSheet 4 3 5 5" xfId="11071"/>
    <cellStyle name="OffSheet 4 3 6" xfId="11072"/>
    <cellStyle name="OffSheet 4 3 6 2" xfId="11073"/>
    <cellStyle name="OffSheet 4 3 6 2 2" xfId="11074"/>
    <cellStyle name="OffSheet 4 3 6 3" xfId="11075"/>
    <cellStyle name="OffSheet 4 4" xfId="11076"/>
    <cellStyle name="OffSheet 4 4 2" xfId="11077"/>
    <cellStyle name="OffSheet 4 4 2 2" xfId="11078"/>
    <cellStyle name="OffSheet 4 4 3" xfId="11079"/>
    <cellStyle name="OffSheet 4_FundsFlow" xfId="11080"/>
    <cellStyle name="OffSheet 5" xfId="11081"/>
    <cellStyle name="OffSheet 5 2" xfId="11082"/>
    <cellStyle name="OffSheet 5 2 2" xfId="11083"/>
    <cellStyle name="OffSheet 5 2 2 2" xfId="11084"/>
    <cellStyle name="OffSheet 5 2 2 2 2" xfId="11085"/>
    <cellStyle name="OffSheet 5 2 2 2 2 2" xfId="11086"/>
    <cellStyle name="OffSheet 5 2 2 2 2 2 2" xfId="11087"/>
    <cellStyle name="OffSheet 5 2 2 2 2 3" xfId="11088"/>
    <cellStyle name="OffSheet 5 2 2 2 3" xfId="11089"/>
    <cellStyle name="OffSheet 5 2 2 2 3 2" xfId="11090"/>
    <cellStyle name="OffSheet 5 2 2 2 3 2 2" xfId="11091"/>
    <cellStyle name="OffSheet 5 2 2 2 3 3" xfId="11092"/>
    <cellStyle name="OffSheet 5 2 2 3" xfId="11093"/>
    <cellStyle name="OffSheet 5 2 2 3 2" xfId="11094"/>
    <cellStyle name="OffSheet 5 2 2 3 2 2" xfId="11095"/>
    <cellStyle name="OffSheet 5 2 2 3 2 2 2" xfId="11096"/>
    <cellStyle name="OffSheet 5 2 2 3 2 3" xfId="11097"/>
    <cellStyle name="OffSheet 5 2 2 3 3" xfId="11098"/>
    <cellStyle name="OffSheet 5 2 2 3 3 2" xfId="11099"/>
    <cellStyle name="OffSheet 5 2 2 3 4" xfId="11100"/>
    <cellStyle name="OffSheet 5 2 2 4" xfId="11101"/>
    <cellStyle name="OffSheet 5 2 2 4 2" xfId="11102"/>
    <cellStyle name="OffSheet 5 2 2 4 2 2" xfId="11103"/>
    <cellStyle name="OffSheet 5 2 2 4 2 2 2" xfId="11104"/>
    <cellStyle name="OffSheet 5 2 2 4 2 3" xfId="11105"/>
    <cellStyle name="OffSheet 5 2 2 4 3" xfId="11106"/>
    <cellStyle name="OffSheet 5 2 2 4 3 2" xfId="11107"/>
    <cellStyle name="OffSheet 5 2 2 4 4" xfId="11108"/>
    <cellStyle name="OffSheet 5 2 2 5" xfId="11109"/>
    <cellStyle name="OffSheet 5 2 2 5 2" xfId="11110"/>
    <cellStyle name="OffSheet 5 2 2 5 2 2" xfId="11111"/>
    <cellStyle name="OffSheet 5 2 2 5 3" xfId="11112"/>
    <cellStyle name="OffSheet 5 2 2 6" xfId="11113"/>
    <cellStyle name="OffSheet 5 2 2 6 2" xfId="11114"/>
    <cellStyle name="OffSheet 5 2 2 6 2 2" xfId="11115"/>
    <cellStyle name="OffSheet 5 2 2 6 3" xfId="11116"/>
    <cellStyle name="OffSheet 5 2 3" xfId="11117"/>
    <cellStyle name="OffSheet 5 2 3 2" xfId="11118"/>
    <cellStyle name="OffSheet 5 2 3 2 2" xfId="11119"/>
    <cellStyle name="OffSheet 5 2 3 2 2 2" xfId="11120"/>
    <cellStyle name="OffSheet 5 2 3 2 3" xfId="11121"/>
    <cellStyle name="OffSheet 5 2 3 3" xfId="11122"/>
    <cellStyle name="OffSheet 5 2 3 3 2" xfId="11123"/>
    <cellStyle name="OffSheet 5 2 3 4" xfId="11124"/>
    <cellStyle name="OffSheet 5 2 4" xfId="11125"/>
    <cellStyle name="OffSheet 5 2 4 2" xfId="11126"/>
    <cellStyle name="OffSheet 5 2 4 2 2" xfId="11127"/>
    <cellStyle name="OffSheet 5 2 4 2 2 2" xfId="11128"/>
    <cellStyle name="OffSheet 5 2 4 2 3" xfId="11129"/>
    <cellStyle name="OffSheet 5 2 4 3" xfId="11130"/>
    <cellStyle name="OffSheet 5 2 4 3 2" xfId="11131"/>
    <cellStyle name="OffSheet 5 2 4 4" xfId="11132"/>
    <cellStyle name="OffSheet 5 2 5" xfId="11133"/>
    <cellStyle name="OffSheet 5 2 5 2" xfId="11134"/>
    <cellStyle name="OffSheet 5 2 5 2 2" xfId="11135"/>
    <cellStyle name="OffSheet 5 2 5 2 2 2" xfId="11136"/>
    <cellStyle name="OffSheet 5 2 5 2 3" xfId="11137"/>
    <cellStyle name="OffSheet 5 2 5 3" xfId="11138"/>
    <cellStyle name="OffSheet 5 2 5 3 2" xfId="11139"/>
    <cellStyle name="OffSheet 5 2 5 3 2 2" xfId="11140"/>
    <cellStyle name="OffSheet 5 2 5 3 3" xfId="11141"/>
    <cellStyle name="OffSheet 5 2 5 4" xfId="11142"/>
    <cellStyle name="OffSheet 5 2 5 4 2" xfId="11143"/>
    <cellStyle name="OffSheet 5 2 5 5" xfId="11144"/>
    <cellStyle name="OffSheet 5 2 6" xfId="11145"/>
    <cellStyle name="OffSheet 5 2 6 2" xfId="11146"/>
    <cellStyle name="OffSheet 5 2 6 2 2" xfId="11147"/>
    <cellStyle name="OffSheet 5 2 6 3" xfId="11148"/>
    <cellStyle name="OffSheet 5 3" xfId="11149"/>
    <cellStyle name="OffSheet 5 3 2" xfId="11150"/>
    <cellStyle name="OffSheet 5 3 2 2" xfId="11151"/>
    <cellStyle name="OffSheet 5 3 2 2 2" xfId="11152"/>
    <cellStyle name="OffSheet 5 3 2 2 2 2" xfId="11153"/>
    <cellStyle name="OffSheet 5 3 2 2 2 2 2" xfId="11154"/>
    <cellStyle name="OffSheet 5 3 2 2 2 3" xfId="11155"/>
    <cellStyle name="OffSheet 5 3 2 2 3" xfId="11156"/>
    <cellStyle name="OffSheet 5 3 2 2 3 2" xfId="11157"/>
    <cellStyle name="OffSheet 5 3 2 2 3 2 2" xfId="11158"/>
    <cellStyle name="OffSheet 5 3 2 2 3 3" xfId="11159"/>
    <cellStyle name="OffSheet 5 3 2 3" xfId="11160"/>
    <cellStyle name="OffSheet 5 3 2 3 2" xfId="11161"/>
    <cellStyle name="OffSheet 5 3 2 3 2 2" xfId="11162"/>
    <cellStyle name="OffSheet 5 3 2 3 2 2 2" xfId="11163"/>
    <cellStyle name="OffSheet 5 3 2 3 2 3" xfId="11164"/>
    <cellStyle name="OffSheet 5 3 2 3 3" xfId="11165"/>
    <cellStyle name="OffSheet 5 3 2 3 3 2" xfId="11166"/>
    <cellStyle name="OffSheet 5 3 2 3 4" xfId="11167"/>
    <cellStyle name="OffSheet 5 3 2 4" xfId="11168"/>
    <cellStyle name="OffSheet 5 3 2 4 2" xfId="11169"/>
    <cellStyle name="OffSheet 5 3 2 4 2 2" xfId="11170"/>
    <cellStyle name="OffSheet 5 3 2 4 2 2 2" xfId="11171"/>
    <cellStyle name="OffSheet 5 3 2 4 2 3" xfId="11172"/>
    <cellStyle name="OffSheet 5 3 2 4 3" xfId="11173"/>
    <cellStyle name="OffSheet 5 3 2 4 3 2" xfId="11174"/>
    <cellStyle name="OffSheet 5 3 2 4 4" xfId="11175"/>
    <cellStyle name="OffSheet 5 3 2 5" xfId="11176"/>
    <cellStyle name="OffSheet 5 3 2 5 2" xfId="11177"/>
    <cellStyle name="OffSheet 5 3 2 5 2 2" xfId="11178"/>
    <cellStyle name="OffSheet 5 3 2 5 3" xfId="11179"/>
    <cellStyle name="OffSheet 5 3 2 6" xfId="11180"/>
    <cellStyle name="OffSheet 5 3 2 6 2" xfId="11181"/>
    <cellStyle name="OffSheet 5 3 2 6 2 2" xfId="11182"/>
    <cellStyle name="OffSheet 5 3 2 6 3" xfId="11183"/>
    <cellStyle name="OffSheet 5 3 3" xfId="11184"/>
    <cellStyle name="OffSheet 5 3 3 2" xfId="11185"/>
    <cellStyle name="OffSheet 5 3 3 2 2" xfId="11186"/>
    <cellStyle name="OffSheet 5 3 3 2 2 2" xfId="11187"/>
    <cellStyle name="OffSheet 5 3 3 2 3" xfId="11188"/>
    <cellStyle name="OffSheet 5 3 3 3" xfId="11189"/>
    <cellStyle name="OffSheet 5 3 3 3 2" xfId="11190"/>
    <cellStyle name="OffSheet 5 3 3 4" xfId="11191"/>
    <cellStyle name="OffSheet 5 3 4" xfId="11192"/>
    <cellStyle name="OffSheet 5 3 4 2" xfId="11193"/>
    <cellStyle name="OffSheet 5 3 4 2 2" xfId="11194"/>
    <cellStyle name="OffSheet 5 3 4 2 2 2" xfId="11195"/>
    <cellStyle name="OffSheet 5 3 4 2 3" xfId="11196"/>
    <cellStyle name="OffSheet 5 3 4 3" xfId="11197"/>
    <cellStyle name="OffSheet 5 3 4 3 2" xfId="11198"/>
    <cellStyle name="OffSheet 5 3 4 4" xfId="11199"/>
    <cellStyle name="OffSheet 5 3 5" xfId="11200"/>
    <cellStyle name="OffSheet 5 3 5 2" xfId="11201"/>
    <cellStyle name="OffSheet 5 3 5 2 2" xfId="11202"/>
    <cellStyle name="OffSheet 5 3 5 2 2 2" xfId="11203"/>
    <cellStyle name="OffSheet 5 3 5 2 3" xfId="11204"/>
    <cellStyle name="OffSheet 5 3 5 3" xfId="11205"/>
    <cellStyle name="OffSheet 5 3 5 3 2" xfId="11206"/>
    <cellStyle name="OffSheet 5 3 5 3 2 2" xfId="11207"/>
    <cellStyle name="OffSheet 5 3 5 3 3" xfId="11208"/>
    <cellStyle name="OffSheet 5 3 5 4" xfId="11209"/>
    <cellStyle name="OffSheet 5 3 5 4 2" xfId="11210"/>
    <cellStyle name="OffSheet 5 3 5 5" xfId="11211"/>
    <cellStyle name="OffSheet 5 3 6" xfId="11212"/>
    <cellStyle name="OffSheet 5 3 6 2" xfId="11213"/>
    <cellStyle name="OffSheet 5 3 6 2 2" xfId="11214"/>
    <cellStyle name="OffSheet 5 3 6 3" xfId="11215"/>
    <cellStyle name="OffSheet 5 4" xfId="11216"/>
    <cellStyle name="OffSheet 5 4 2" xfId="11217"/>
    <cellStyle name="OffSheet 5 4 2 2" xfId="11218"/>
    <cellStyle name="OffSheet 5 4 3" xfId="11219"/>
    <cellStyle name="OffSheet 5_FundsFlow" xfId="11220"/>
    <cellStyle name="OffSheet 6" xfId="11221"/>
    <cellStyle name="OffSheet 6 2" xfId="11222"/>
    <cellStyle name="OffSheet 6 2 2" xfId="11223"/>
    <cellStyle name="OffSheet 6 2 2 2" xfId="11224"/>
    <cellStyle name="OffSheet 6 2 2 2 2" xfId="11225"/>
    <cellStyle name="OffSheet 6 2 2 2 2 2" xfId="11226"/>
    <cellStyle name="OffSheet 6 2 2 2 2 2 2" xfId="11227"/>
    <cellStyle name="OffSheet 6 2 2 2 2 3" xfId="11228"/>
    <cellStyle name="OffSheet 6 2 2 2 3" xfId="11229"/>
    <cellStyle name="OffSheet 6 2 2 2 3 2" xfId="11230"/>
    <cellStyle name="OffSheet 6 2 2 2 3 2 2" xfId="11231"/>
    <cellStyle name="OffSheet 6 2 2 2 3 3" xfId="11232"/>
    <cellStyle name="OffSheet 6 2 2 3" xfId="11233"/>
    <cellStyle name="OffSheet 6 2 2 3 2" xfId="11234"/>
    <cellStyle name="OffSheet 6 2 2 3 2 2" xfId="11235"/>
    <cellStyle name="OffSheet 6 2 2 3 2 2 2" xfId="11236"/>
    <cellStyle name="OffSheet 6 2 2 3 2 3" xfId="11237"/>
    <cellStyle name="OffSheet 6 2 2 3 3" xfId="11238"/>
    <cellStyle name="OffSheet 6 2 2 3 3 2" xfId="11239"/>
    <cellStyle name="OffSheet 6 2 2 3 4" xfId="11240"/>
    <cellStyle name="OffSheet 6 2 2 4" xfId="11241"/>
    <cellStyle name="OffSheet 6 2 2 4 2" xfId="11242"/>
    <cellStyle name="OffSheet 6 2 2 4 2 2" xfId="11243"/>
    <cellStyle name="OffSheet 6 2 2 4 2 2 2" xfId="11244"/>
    <cellStyle name="OffSheet 6 2 2 4 2 3" xfId="11245"/>
    <cellStyle name="OffSheet 6 2 2 4 3" xfId="11246"/>
    <cellStyle name="OffSheet 6 2 2 4 3 2" xfId="11247"/>
    <cellStyle name="OffSheet 6 2 2 4 4" xfId="11248"/>
    <cellStyle name="OffSheet 6 2 2 5" xfId="11249"/>
    <cellStyle name="OffSheet 6 2 2 5 2" xfId="11250"/>
    <cellStyle name="OffSheet 6 2 2 5 2 2" xfId="11251"/>
    <cellStyle name="OffSheet 6 2 2 5 3" xfId="11252"/>
    <cellStyle name="OffSheet 6 2 2 6" xfId="11253"/>
    <cellStyle name="OffSheet 6 2 2 6 2" xfId="11254"/>
    <cellStyle name="OffSheet 6 2 2 6 2 2" xfId="11255"/>
    <cellStyle name="OffSheet 6 2 2 6 3" xfId="11256"/>
    <cellStyle name="OffSheet 6 2 3" xfId="11257"/>
    <cellStyle name="OffSheet 6 2 3 2" xfId="11258"/>
    <cellStyle name="OffSheet 6 2 3 2 2" xfId="11259"/>
    <cellStyle name="OffSheet 6 2 3 2 2 2" xfId="11260"/>
    <cellStyle name="OffSheet 6 2 3 2 3" xfId="11261"/>
    <cellStyle name="OffSheet 6 2 3 3" xfId="11262"/>
    <cellStyle name="OffSheet 6 2 3 3 2" xfId="11263"/>
    <cellStyle name="OffSheet 6 2 3 4" xfId="11264"/>
    <cellStyle name="OffSheet 6 2 4" xfId="11265"/>
    <cellStyle name="OffSheet 6 2 4 2" xfId="11266"/>
    <cellStyle name="OffSheet 6 2 4 2 2" xfId="11267"/>
    <cellStyle name="OffSheet 6 2 4 2 2 2" xfId="11268"/>
    <cellStyle name="OffSheet 6 2 4 2 3" xfId="11269"/>
    <cellStyle name="OffSheet 6 2 4 3" xfId="11270"/>
    <cellStyle name="OffSheet 6 2 4 3 2" xfId="11271"/>
    <cellStyle name="OffSheet 6 2 4 4" xfId="11272"/>
    <cellStyle name="OffSheet 6 2 5" xfId="11273"/>
    <cellStyle name="OffSheet 6 2 5 2" xfId="11274"/>
    <cellStyle name="OffSheet 6 2 5 2 2" xfId="11275"/>
    <cellStyle name="OffSheet 6 2 5 2 2 2" xfId="11276"/>
    <cellStyle name="OffSheet 6 2 5 2 3" xfId="11277"/>
    <cellStyle name="OffSheet 6 2 5 3" xfId="11278"/>
    <cellStyle name="OffSheet 6 2 5 3 2" xfId="11279"/>
    <cellStyle name="OffSheet 6 2 5 3 2 2" xfId="11280"/>
    <cellStyle name="OffSheet 6 2 5 3 3" xfId="11281"/>
    <cellStyle name="OffSheet 6 2 5 4" xfId="11282"/>
    <cellStyle name="OffSheet 6 2 5 4 2" xfId="11283"/>
    <cellStyle name="OffSheet 6 2 5 5" xfId="11284"/>
    <cellStyle name="OffSheet 6 2 6" xfId="11285"/>
    <cellStyle name="OffSheet 6 2 6 2" xfId="11286"/>
    <cellStyle name="OffSheet 6 2 6 2 2" xfId="11287"/>
    <cellStyle name="OffSheet 6 2 6 3" xfId="11288"/>
    <cellStyle name="OffSheet 6 3" xfId="11289"/>
    <cellStyle name="OffSheet 6 3 2" xfId="11290"/>
    <cellStyle name="OffSheet 6 3 2 2" xfId="11291"/>
    <cellStyle name="OffSheet 6 3 2 2 2" xfId="11292"/>
    <cellStyle name="OffSheet 6 3 2 2 2 2" xfId="11293"/>
    <cellStyle name="OffSheet 6 3 2 2 2 2 2" xfId="11294"/>
    <cellStyle name="OffSheet 6 3 2 2 2 3" xfId="11295"/>
    <cellStyle name="OffSheet 6 3 2 2 3" xfId="11296"/>
    <cellStyle name="OffSheet 6 3 2 2 3 2" xfId="11297"/>
    <cellStyle name="OffSheet 6 3 2 2 3 2 2" xfId="11298"/>
    <cellStyle name="OffSheet 6 3 2 2 3 3" xfId="11299"/>
    <cellStyle name="OffSheet 6 3 2 3" xfId="11300"/>
    <cellStyle name="OffSheet 6 3 2 3 2" xfId="11301"/>
    <cellStyle name="OffSheet 6 3 2 3 2 2" xfId="11302"/>
    <cellStyle name="OffSheet 6 3 2 3 2 2 2" xfId="11303"/>
    <cellStyle name="OffSheet 6 3 2 3 2 3" xfId="11304"/>
    <cellStyle name="OffSheet 6 3 2 3 3" xfId="11305"/>
    <cellStyle name="OffSheet 6 3 2 3 3 2" xfId="11306"/>
    <cellStyle name="OffSheet 6 3 2 3 4" xfId="11307"/>
    <cellStyle name="OffSheet 6 3 2 4" xfId="11308"/>
    <cellStyle name="OffSheet 6 3 2 4 2" xfId="11309"/>
    <cellStyle name="OffSheet 6 3 2 4 2 2" xfId="11310"/>
    <cellStyle name="OffSheet 6 3 2 4 2 2 2" xfId="11311"/>
    <cellStyle name="OffSheet 6 3 2 4 2 3" xfId="11312"/>
    <cellStyle name="OffSheet 6 3 2 4 3" xfId="11313"/>
    <cellStyle name="OffSheet 6 3 2 4 3 2" xfId="11314"/>
    <cellStyle name="OffSheet 6 3 2 4 4" xfId="11315"/>
    <cellStyle name="OffSheet 6 3 2 5" xfId="11316"/>
    <cellStyle name="OffSheet 6 3 2 5 2" xfId="11317"/>
    <cellStyle name="OffSheet 6 3 2 5 2 2" xfId="11318"/>
    <cellStyle name="OffSheet 6 3 2 5 3" xfId="11319"/>
    <cellStyle name="OffSheet 6 3 2 6" xfId="11320"/>
    <cellStyle name="OffSheet 6 3 2 6 2" xfId="11321"/>
    <cellStyle name="OffSheet 6 3 2 6 2 2" xfId="11322"/>
    <cellStyle name="OffSheet 6 3 2 6 3" xfId="11323"/>
    <cellStyle name="OffSheet 6 3 3" xfId="11324"/>
    <cellStyle name="OffSheet 6 3 3 2" xfId="11325"/>
    <cellStyle name="OffSheet 6 3 3 2 2" xfId="11326"/>
    <cellStyle name="OffSheet 6 3 3 2 2 2" xfId="11327"/>
    <cellStyle name="OffSheet 6 3 3 2 3" xfId="11328"/>
    <cellStyle name="OffSheet 6 3 3 3" xfId="11329"/>
    <cellStyle name="OffSheet 6 3 3 3 2" xfId="11330"/>
    <cellStyle name="OffSheet 6 3 3 4" xfId="11331"/>
    <cellStyle name="OffSheet 6 3 4" xfId="11332"/>
    <cellStyle name="OffSheet 6 3 4 2" xfId="11333"/>
    <cellStyle name="OffSheet 6 3 4 2 2" xfId="11334"/>
    <cellStyle name="OffSheet 6 3 4 2 2 2" xfId="11335"/>
    <cellStyle name="OffSheet 6 3 4 2 3" xfId="11336"/>
    <cellStyle name="OffSheet 6 3 4 3" xfId="11337"/>
    <cellStyle name="OffSheet 6 3 4 3 2" xfId="11338"/>
    <cellStyle name="OffSheet 6 3 4 4" xfId="11339"/>
    <cellStyle name="OffSheet 6 3 5" xfId="11340"/>
    <cellStyle name="OffSheet 6 3 5 2" xfId="11341"/>
    <cellStyle name="OffSheet 6 3 5 2 2" xfId="11342"/>
    <cellStyle name="OffSheet 6 3 5 2 2 2" xfId="11343"/>
    <cellStyle name="OffSheet 6 3 5 2 3" xfId="11344"/>
    <cellStyle name="OffSheet 6 3 5 3" xfId="11345"/>
    <cellStyle name="OffSheet 6 3 5 3 2" xfId="11346"/>
    <cellStyle name="OffSheet 6 3 5 3 2 2" xfId="11347"/>
    <cellStyle name="OffSheet 6 3 5 3 3" xfId="11348"/>
    <cellStyle name="OffSheet 6 3 5 4" xfId="11349"/>
    <cellStyle name="OffSheet 6 3 5 4 2" xfId="11350"/>
    <cellStyle name="OffSheet 6 3 5 5" xfId="11351"/>
    <cellStyle name="OffSheet 6 3 6" xfId="11352"/>
    <cellStyle name="OffSheet 6 3 6 2" xfId="11353"/>
    <cellStyle name="OffSheet 6 3 6 2 2" xfId="11354"/>
    <cellStyle name="OffSheet 6 3 6 3" xfId="11355"/>
    <cellStyle name="OffSheet 6 4" xfId="11356"/>
    <cellStyle name="OffSheet 6 4 2" xfId="11357"/>
    <cellStyle name="OffSheet 6 4 2 2" xfId="11358"/>
    <cellStyle name="OffSheet 6 4 3" xfId="11359"/>
    <cellStyle name="OffSheet 6_FundsFlow" xfId="11360"/>
    <cellStyle name="OffSheet 7" xfId="11361"/>
    <cellStyle name="OffSheet 7 2" xfId="11362"/>
    <cellStyle name="OffSheet 7 2 2" xfId="11363"/>
    <cellStyle name="OffSheet 7 2 2 2" xfId="11364"/>
    <cellStyle name="OffSheet 7 2 2 2 2" xfId="11365"/>
    <cellStyle name="OffSheet 7 2 2 2 2 2" xfId="11366"/>
    <cellStyle name="OffSheet 7 2 2 2 2 2 2" xfId="11367"/>
    <cellStyle name="OffSheet 7 2 2 2 2 3" xfId="11368"/>
    <cellStyle name="OffSheet 7 2 2 2 3" xfId="11369"/>
    <cellStyle name="OffSheet 7 2 2 2 3 2" xfId="11370"/>
    <cellStyle name="OffSheet 7 2 2 2 3 2 2" xfId="11371"/>
    <cellStyle name="OffSheet 7 2 2 2 3 3" xfId="11372"/>
    <cellStyle name="OffSheet 7 2 2 3" xfId="11373"/>
    <cellStyle name="OffSheet 7 2 2 3 2" xfId="11374"/>
    <cellStyle name="OffSheet 7 2 2 3 2 2" xfId="11375"/>
    <cellStyle name="OffSheet 7 2 2 3 2 2 2" xfId="11376"/>
    <cellStyle name="OffSheet 7 2 2 3 2 3" xfId="11377"/>
    <cellStyle name="OffSheet 7 2 2 3 3" xfId="11378"/>
    <cellStyle name="OffSheet 7 2 2 3 3 2" xfId="11379"/>
    <cellStyle name="OffSheet 7 2 2 3 4" xfId="11380"/>
    <cellStyle name="OffSheet 7 2 2 4" xfId="11381"/>
    <cellStyle name="OffSheet 7 2 2 4 2" xfId="11382"/>
    <cellStyle name="OffSheet 7 2 2 4 2 2" xfId="11383"/>
    <cellStyle name="OffSheet 7 2 2 4 2 2 2" xfId="11384"/>
    <cellStyle name="OffSheet 7 2 2 4 2 3" xfId="11385"/>
    <cellStyle name="OffSheet 7 2 2 4 3" xfId="11386"/>
    <cellStyle name="OffSheet 7 2 2 4 3 2" xfId="11387"/>
    <cellStyle name="OffSheet 7 2 2 4 4" xfId="11388"/>
    <cellStyle name="OffSheet 7 2 2 5" xfId="11389"/>
    <cellStyle name="OffSheet 7 2 2 5 2" xfId="11390"/>
    <cellStyle name="OffSheet 7 2 2 5 2 2" xfId="11391"/>
    <cellStyle name="OffSheet 7 2 2 5 3" xfId="11392"/>
    <cellStyle name="OffSheet 7 2 2 6" xfId="11393"/>
    <cellStyle name="OffSheet 7 2 2 6 2" xfId="11394"/>
    <cellStyle name="OffSheet 7 2 2 6 2 2" xfId="11395"/>
    <cellStyle name="OffSheet 7 2 2 6 3" xfId="11396"/>
    <cellStyle name="OffSheet 7 2 3" xfId="11397"/>
    <cellStyle name="OffSheet 7 2 3 2" xfId="11398"/>
    <cellStyle name="OffSheet 7 2 3 2 2" xfId="11399"/>
    <cellStyle name="OffSheet 7 2 3 2 2 2" xfId="11400"/>
    <cellStyle name="OffSheet 7 2 3 2 3" xfId="11401"/>
    <cellStyle name="OffSheet 7 2 3 3" xfId="11402"/>
    <cellStyle name="OffSheet 7 2 3 3 2" xfId="11403"/>
    <cellStyle name="OffSheet 7 2 3 4" xfId="11404"/>
    <cellStyle name="OffSheet 7 2 4" xfId="11405"/>
    <cellStyle name="OffSheet 7 2 4 2" xfId="11406"/>
    <cellStyle name="OffSheet 7 2 4 2 2" xfId="11407"/>
    <cellStyle name="OffSheet 7 2 4 2 2 2" xfId="11408"/>
    <cellStyle name="OffSheet 7 2 4 2 3" xfId="11409"/>
    <cellStyle name="OffSheet 7 2 4 3" xfId="11410"/>
    <cellStyle name="OffSheet 7 2 4 3 2" xfId="11411"/>
    <cellStyle name="OffSheet 7 2 4 4" xfId="11412"/>
    <cellStyle name="OffSheet 7 2 5" xfId="11413"/>
    <cellStyle name="OffSheet 7 2 5 2" xfId="11414"/>
    <cellStyle name="OffSheet 7 2 5 2 2" xfId="11415"/>
    <cellStyle name="OffSheet 7 2 5 2 2 2" xfId="11416"/>
    <cellStyle name="OffSheet 7 2 5 2 3" xfId="11417"/>
    <cellStyle name="OffSheet 7 2 5 3" xfId="11418"/>
    <cellStyle name="OffSheet 7 2 5 3 2" xfId="11419"/>
    <cellStyle name="OffSheet 7 2 5 3 2 2" xfId="11420"/>
    <cellStyle name="OffSheet 7 2 5 3 3" xfId="11421"/>
    <cellStyle name="OffSheet 7 2 5 4" xfId="11422"/>
    <cellStyle name="OffSheet 7 2 5 4 2" xfId="11423"/>
    <cellStyle name="OffSheet 7 2 5 5" xfId="11424"/>
    <cellStyle name="OffSheet 7 2 6" xfId="11425"/>
    <cellStyle name="OffSheet 7 2 6 2" xfId="11426"/>
    <cellStyle name="OffSheet 7 2 6 2 2" xfId="11427"/>
    <cellStyle name="OffSheet 7 2 6 3" xfId="11428"/>
    <cellStyle name="OffSheet 7 3" xfId="11429"/>
    <cellStyle name="OffSheet 7 3 2" xfId="11430"/>
    <cellStyle name="OffSheet 7 3 2 2" xfId="11431"/>
    <cellStyle name="OffSheet 7 3 2 2 2" xfId="11432"/>
    <cellStyle name="OffSheet 7 3 2 2 2 2" xfId="11433"/>
    <cellStyle name="OffSheet 7 3 2 2 2 2 2" xfId="11434"/>
    <cellStyle name="OffSheet 7 3 2 2 2 3" xfId="11435"/>
    <cellStyle name="OffSheet 7 3 2 2 3" xfId="11436"/>
    <cellStyle name="OffSheet 7 3 2 2 3 2" xfId="11437"/>
    <cellStyle name="OffSheet 7 3 2 2 3 2 2" xfId="11438"/>
    <cellStyle name="OffSheet 7 3 2 2 3 3" xfId="11439"/>
    <cellStyle name="OffSheet 7 3 2 3" xfId="11440"/>
    <cellStyle name="OffSheet 7 3 2 3 2" xfId="11441"/>
    <cellStyle name="OffSheet 7 3 2 3 2 2" xfId="11442"/>
    <cellStyle name="OffSheet 7 3 2 3 2 2 2" xfId="11443"/>
    <cellStyle name="OffSheet 7 3 2 3 2 3" xfId="11444"/>
    <cellStyle name="OffSheet 7 3 2 3 3" xfId="11445"/>
    <cellStyle name="OffSheet 7 3 2 3 3 2" xfId="11446"/>
    <cellStyle name="OffSheet 7 3 2 3 4" xfId="11447"/>
    <cellStyle name="OffSheet 7 3 2 4" xfId="11448"/>
    <cellStyle name="OffSheet 7 3 2 4 2" xfId="11449"/>
    <cellStyle name="OffSheet 7 3 2 4 2 2" xfId="11450"/>
    <cellStyle name="OffSheet 7 3 2 4 2 2 2" xfId="11451"/>
    <cellStyle name="OffSheet 7 3 2 4 2 3" xfId="11452"/>
    <cellStyle name="OffSheet 7 3 2 4 3" xfId="11453"/>
    <cellStyle name="OffSheet 7 3 2 4 3 2" xfId="11454"/>
    <cellStyle name="OffSheet 7 3 2 4 4" xfId="11455"/>
    <cellStyle name="OffSheet 7 3 2 5" xfId="11456"/>
    <cellStyle name="OffSheet 7 3 2 5 2" xfId="11457"/>
    <cellStyle name="OffSheet 7 3 2 5 2 2" xfId="11458"/>
    <cellStyle name="OffSheet 7 3 2 5 3" xfId="11459"/>
    <cellStyle name="OffSheet 7 3 2 6" xfId="11460"/>
    <cellStyle name="OffSheet 7 3 2 6 2" xfId="11461"/>
    <cellStyle name="OffSheet 7 3 2 6 2 2" xfId="11462"/>
    <cellStyle name="OffSheet 7 3 2 6 3" xfId="11463"/>
    <cellStyle name="OffSheet 7 3 3" xfId="11464"/>
    <cellStyle name="OffSheet 7 3 3 2" xfId="11465"/>
    <cellStyle name="OffSheet 7 3 3 2 2" xfId="11466"/>
    <cellStyle name="OffSheet 7 3 3 2 2 2" xfId="11467"/>
    <cellStyle name="OffSheet 7 3 3 2 3" xfId="11468"/>
    <cellStyle name="OffSheet 7 3 3 3" xfId="11469"/>
    <cellStyle name="OffSheet 7 3 3 3 2" xfId="11470"/>
    <cellStyle name="OffSheet 7 3 3 4" xfId="11471"/>
    <cellStyle name="OffSheet 7 3 4" xfId="11472"/>
    <cellStyle name="OffSheet 7 3 4 2" xfId="11473"/>
    <cellStyle name="OffSheet 7 3 4 2 2" xfId="11474"/>
    <cellStyle name="OffSheet 7 3 4 2 2 2" xfId="11475"/>
    <cellStyle name="OffSheet 7 3 4 2 3" xfId="11476"/>
    <cellStyle name="OffSheet 7 3 4 3" xfId="11477"/>
    <cellStyle name="OffSheet 7 3 4 3 2" xfId="11478"/>
    <cellStyle name="OffSheet 7 3 4 4" xfId="11479"/>
    <cellStyle name="OffSheet 7 3 5" xfId="11480"/>
    <cellStyle name="OffSheet 7 3 5 2" xfId="11481"/>
    <cellStyle name="OffSheet 7 3 5 2 2" xfId="11482"/>
    <cellStyle name="OffSheet 7 3 5 2 2 2" xfId="11483"/>
    <cellStyle name="OffSheet 7 3 5 2 3" xfId="11484"/>
    <cellStyle name="OffSheet 7 3 5 3" xfId="11485"/>
    <cellStyle name="OffSheet 7 3 5 3 2" xfId="11486"/>
    <cellStyle name="OffSheet 7 3 5 3 2 2" xfId="11487"/>
    <cellStyle name="OffSheet 7 3 5 3 3" xfId="11488"/>
    <cellStyle name="OffSheet 7 3 5 4" xfId="11489"/>
    <cellStyle name="OffSheet 7 3 5 4 2" xfId="11490"/>
    <cellStyle name="OffSheet 7 3 5 5" xfId="11491"/>
    <cellStyle name="OffSheet 7 3 6" xfId="11492"/>
    <cellStyle name="OffSheet 7 3 6 2" xfId="11493"/>
    <cellStyle name="OffSheet 7 3 6 2 2" xfId="11494"/>
    <cellStyle name="OffSheet 7 3 6 3" xfId="11495"/>
    <cellStyle name="OffSheet 7 4" xfId="11496"/>
    <cellStyle name="OffSheet 7 4 2" xfId="11497"/>
    <cellStyle name="OffSheet 7 4 2 2" xfId="11498"/>
    <cellStyle name="OffSheet 7 4 3" xfId="11499"/>
    <cellStyle name="OffSheet 7_FundsFlow" xfId="11500"/>
    <cellStyle name="OffSheet 8" xfId="11501"/>
    <cellStyle name="OffSheet 8 2" xfId="11502"/>
    <cellStyle name="OffSheet 8 2 2" xfId="11503"/>
    <cellStyle name="OffSheet 8 2 2 2" xfId="11504"/>
    <cellStyle name="OffSheet 8 2 2 2 2" xfId="11505"/>
    <cellStyle name="OffSheet 8 2 2 2 2 2" xfId="11506"/>
    <cellStyle name="OffSheet 8 2 2 2 2 2 2" xfId="11507"/>
    <cellStyle name="OffSheet 8 2 2 2 2 3" xfId="11508"/>
    <cellStyle name="OffSheet 8 2 2 2 3" xfId="11509"/>
    <cellStyle name="OffSheet 8 2 2 2 3 2" xfId="11510"/>
    <cellStyle name="OffSheet 8 2 2 2 3 2 2" xfId="11511"/>
    <cellStyle name="OffSheet 8 2 2 2 3 3" xfId="11512"/>
    <cellStyle name="OffSheet 8 2 2 3" xfId="11513"/>
    <cellStyle name="OffSheet 8 2 2 3 2" xfId="11514"/>
    <cellStyle name="OffSheet 8 2 2 3 2 2" xfId="11515"/>
    <cellStyle name="OffSheet 8 2 2 3 2 2 2" xfId="11516"/>
    <cellStyle name="OffSheet 8 2 2 3 2 3" xfId="11517"/>
    <cellStyle name="OffSheet 8 2 2 3 3" xfId="11518"/>
    <cellStyle name="OffSheet 8 2 2 3 3 2" xfId="11519"/>
    <cellStyle name="OffSheet 8 2 2 3 4" xfId="11520"/>
    <cellStyle name="OffSheet 8 2 2 4" xfId="11521"/>
    <cellStyle name="OffSheet 8 2 2 4 2" xfId="11522"/>
    <cellStyle name="OffSheet 8 2 2 4 2 2" xfId="11523"/>
    <cellStyle name="OffSheet 8 2 2 4 2 2 2" xfId="11524"/>
    <cellStyle name="OffSheet 8 2 2 4 2 3" xfId="11525"/>
    <cellStyle name="OffSheet 8 2 2 4 3" xfId="11526"/>
    <cellStyle name="OffSheet 8 2 2 4 3 2" xfId="11527"/>
    <cellStyle name="OffSheet 8 2 2 4 4" xfId="11528"/>
    <cellStyle name="OffSheet 8 2 2 5" xfId="11529"/>
    <cellStyle name="OffSheet 8 2 2 5 2" xfId="11530"/>
    <cellStyle name="OffSheet 8 2 2 5 2 2" xfId="11531"/>
    <cellStyle name="OffSheet 8 2 2 5 3" xfId="11532"/>
    <cellStyle name="OffSheet 8 2 2 6" xfId="11533"/>
    <cellStyle name="OffSheet 8 2 2 6 2" xfId="11534"/>
    <cellStyle name="OffSheet 8 2 2 6 2 2" xfId="11535"/>
    <cellStyle name="OffSheet 8 2 2 6 3" xfId="11536"/>
    <cellStyle name="OffSheet 8 2 3" xfId="11537"/>
    <cellStyle name="OffSheet 8 2 3 2" xfId="11538"/>
    <cellStyle name="OffSheet 8 2 3 2 2" xfId="11539"/>
    <cellStyle name="OffSheet 8 2 3 2 2 2" xfId="11540"/>
    <cellStyle name="OffSheet 8 2 3 2 3" xfId="11541"/>
    <cellStyle name="OffSheet 8 2 3 3" xfId="11542"/>
    <cellStyle name="OffSheet 8 2 3 3 2" xfId="11543"/>
    <cellStyle name="OffSheet 8 2 3 4" xfId="11544"/>
    <cellStyle name="OffSheet 8 2 4" xfId="11545"/>
    <cellStyle name="OffSheet 8 2 4 2" xfId="11546"/>
    <cellStyle name="OffSheet 8 2 4 2 2" xfId="11547"/>
    <cellStyle name="OffSheet 8 2 4 2 2 2" xfId="11548"/>
    <cellStyle name="OffSheet 8 2 4 2 3" xfId="11549"/>
    <cellStyle name="OffSheet 8 2 4 3" xfId="11550"/>
    <cellStyle name="OffSheet 8 2 4 3 2" xfId="11551"/>
    <cellStyle name="OffSheet 8 2 4 4" xfId="11552"/>
    <cellStyle name="OffSheet 8 2 5" xfId="11553"/>
    <cellStyle name="OffSheet 8 2 5 2" xfId="11554"/>
    <cellStyle name="OffSheet 8 2 5 2 2" xfId="11555"/>
    <cellStyle name="OffSheet 8 2 5 2 2 2" xfId="11556"/>
    <cellStyle name="OffSheet 8 2 5 2 3" xfId="11557"/>
    <cellStyle name="OffSheet 8 2 5 3" xfId="11558"/>
    <cellStyle name="OffSheet 8 2 5 3 2" xfId="11559"/>
    <cellStyle name="OffSheet 8 2 5 3 2 2" xfId="11560"/>
    <cellStyle name="OffSheet 8 2 5 3 3" xfId="11561"/>
    <cellStyle name="OffSheet 8 2 5 4" xfId="11562"/>
    <cellStyle name="OffSheet 8 2 5 4 2" xfId="11563"/>
    <cellStyle name="OffSheet 8 2 5 5" xfId="11564"/>
    <cellStyle name="OffSheet 8 2 6" xfId="11565"/>
    <cellStyle name="OffSheet 8 2 6 2" xfId="11566"/>
    <cellStyle name="OffSheet 8 2 6 2 2" xfId="11567"/>
    <cellStyle name="OffSheet 8 2 6 3" xfId="11568"/>
    <cellStyle name="OffSheet 8 3" xfId="11569"/>
    <cellStyle name="OffSheet 8 3 2" xfId="11570"/>
    <cellStyle name="OffSheet 8 3 2 2" xfId="11571"/>
    <cellStyle name="OffSheet 8 3 2 2 2" xfId="11572"/>
    <cellStyle name="OffSheet 8 3 2 2 2 2" xfId="11573"/>
    <cellStyle name="OffSheet 8 3 2 2 2 2 2" xfId="11574"/>
    <cellStyle name="OffSheet 8 3 2 2 2 3" xfId="11575"/>
    <cellStyle name="OffSheet 8 3 2 2 3" xfId="11576"/>
    <cellStyle name="OffSheet 8 3 2 2 3 2" xfId="11577"/>
    <cellStyle name="OffSheet 8 3 2 2 3 2 2" xfId="11578"/>
    <cellStyle name="OffSheet 8 3 2 2 3 3" xfId="11579"/>
    <cellStyle name="OffSheet 8 3 2 3" xfId="11580"/>
    <cellStyle name="OffSheet 8 3 2 3 2" xfId="11581"/>
    <cellStyle name="OffSheet 8 3 2 3 2 2" xfId="11582"/>
    <cellStyle name="OffSheet 8 3 2 3 2 2 2" xfId="11583"/>
    <cellStyle name="OffSheet 8 3 2 3 2 3" xfId="11584"/>
    <cellStyle name="OffSheet 8 3 2 3 3" xfId="11585"/>
    <cellStyle name="OffSheet 8 3 2 3 3 2" xfId="11586"/>
    <cellStyle name="OffSheet 8 3 2 3 4" xfId="11587"/>
    <cellStyle name="OffSheet 8 3 2 4" xfId="11588"/>
    <cellStyle name="OffSheet 8 3 2 4 2" xfId="11589"/>
    <cellStyle name="OffSheet 8 3 2 4 2 2" xfId="11590"/>
    <cellStyle name="OffSheet 8 3 2 4 2 2 2" xfId="11591"/>
    <cellStyle name="OffSheet 8 3 2 4 2 3" xfId="11592"/>
    <cellStyle name="OffSheet 8 3 2 4 3" xfId="11593"/>
    <cellStyle name="OffSheet 8 3 2 4 3 2" xfId="11594"/>
    <cellStyle name="OffSheet 8 3 2 4 4" xfId="11595"/>
    <cellStyle name="OffSheet 8 3 2 5" xfId="11596"/>
    <cellStyle name="OffSheet 8 3 2 5 2" xfId="11597"/>
    <cellStyle name="OffSheet 8 3 2 5 2 2" xfId="11598"/>
    <cellStyle name="OffSheet 8 3 2 5 3" xfId="11599"/>
    <cellStyle name="OffSheet 8 3 2 6" xfId="11600"/>
    <cellStyle name="OffSheet 8 3 2 6 2" xfId="11601"/>
    <cellStyle name="OffSheet 8 3 2 6 2 2" xfId="11602"/>
    <cellStyle name="OffSheet 8 3 2 6 3" xfId="11603"/>
    <cellStyle name="OffSheet 8 3 3" xfId="11604"/>
    <cellStyle name="OffSheet 8 3 3 2" xfId="11605"/>
    <cellStyle name="OffSheet 8 3 3 2 2" xfId="11606"/>
    <cellStyle name="OffSheet 8 3 3 2 2 2" xfId="11607"/>
    <cellStyle name="OffSheet 8 3 3 2 3" xfId="11608"/>
    <cellStyle name="OffSheet 8 3 3 3" xfId="11609"/>
    <cellStyle name="OffSheet 8 3 3 3 2" xfId="11610"/>
    <cellStyle name="OffSheet 8 3 3 4" xfId="11611"/>
    <cellStyle name="OffSheet 8 3 4" xfId="11612"/>
    <cellStyle name="OffSheet 8 3 4 2" xfId="11613"/>
    <cellStyle name="OffSheet 8 3 4 2 2" xfId="11614"/>
    <cellStyle name="OffSheet 8 3 4 2 2 2" xfId="11615"/>
    <cellStyle name="OffSheet 8 3 4 2 3" xfId="11616"/>
    <cellStyle name="OffSheet 8 3 4 3" xfId="11617"/>
    <cellStyle name="OffSheet 8 3 4 3 2" xfId="11618"/>
    <cellStyle name="OffSheet 8 3 4 4" xfId="11619"/>
    <cellStyle name="OffSheet 8 3 5" xfId="11620"/>
    <cellStyle name="OffSheet 8 3 5 2" xfId="11621"/>
    <cellStyle name="OffSheet 8 3 5 2 2" xfId="11622"/>
    <cellStyle name="OffSheet 8 3 5 2 2 2" xfId="11623"/>
    <cellStyle name="OffSheet 8 3 5 2 3" xfId="11624"/>
    <cellStyle name="OffSheet 8 3 5 3" xfId="11625"/>
    <cellStyle name="OffSheet 8 3 5 3 2" xfId="11626"/>
    <cellStyle name="OffSheet 8 3 5 3 2 2" xfId="11627"/>
    <cellStyle name="OffSheet 8 3 5 3 3" xfId="11628"/>
    <cellStyle name="OffSheet 8 3 5 4" xfId="11629"/>
    <cellStyle name="OffSheet 8 3 5 4 2" xfId="11630"/>
    <cellStyle name="OffSheet 8 3 5 5" xfId="11631"/>
    <cellStyle name="OffSheet 8 3 6" xfId="11632"/>
    <cellStyle name="OffSheet 8 3 6 2" xfId="11633"/>
    <cellStyle name="OffSheet 8 3 6 2 2" xfId="11634"/>
    <cellStyle name="OffSheet 8 3 6 3" xfId="11635"/>
    <cellStyle name="OffSheet 8 4" xfId="11636"/>
    <cellStyle name="OffSheet 8 4 2" xfId="11637"/>
    <cellStyle name="OffSheet 8 4 2 2" xfId="11638"/>
    <cellStyle name="OffSheet 8 4 3" xfId="11639"/>
    <cellStyle name="OffSheet 8_FundsFlow" xfId="11640"/>
    <cellStyle name="OffSheet 9" xfId="11641"/>
    <cellStyle name="OffSheet 9 2" xfId="11642"/>
    <cellStyle name="OffSheet 9 2 2" xfId="11643"/>
    <cellStyle name="OffSheet 9 2 2 2" xfId="11644"/>
    <cellStyle name="OffSheet 9 2 2 2 2" xfId="11645"/>
    <cellStyle name="OffSheet 9 2 2 2 2 2" xfId="11646"/>
    <cellStyle name="OffSheet 9 2 2 2 3" xfId="11647"/>
    <cellStyle name="OffSheet 9 2 2 3" xfId="11648"/>
    <cellStyle name="OffSheet 9 2 2 3 2" xfId="11649"/>
    <cellStyle name="OffSheet 9 2 2 3 2 2" xfId="11650"/>
    <cellStyle name="OffSheet 9 2 2 3 3" xfId="11651"/>
    <cellStyle name="OffSheet 9 2 3" xfId="11652"/>
    <cellStyle name="OffSheet 9 2 3 2" xfId="11653"/>
    <cellStyle name="OffSheet 9 2 3 2 2" xfId="11654"/>
    <cellStyle name="OffSheet 9 2 3 2 2 2" xfId="11655"/>
    <cellStyle name="OffSheet 9 2 3 2 3" xfId="11656"/>
    <cellStyle name="OffSheet 9 2 3 3" xfId="11657"/>
    <cellStyle name="OffSheet 9 2 3 3 2" xfId="11658"/>
    <cellStyle name="OffSheet 9 2 3 4" xfId="11659"/>
    <cellStyle name="OffSheet 9 2 4" xfId="11660"/>
    <cellStyle name="OffSheet 9 2 4 2" xfId="11661"/>
    <cellStyle name="OffSheet 9 2 4 2 2" xfId="11662"/>
    <cellStyle name="OffSheet 9 2 4 2 2 2" xfId="11663"/>
    <cellStyle name="OffSheet 9 2 4 2 3" xfId="11664"/>
    <cellStyle name="OffSheet 9 2 4 3" xfId="11665"/>
    <cellStyle name="OffSheet 9 2 4 3 2" xfId="11666"/>
    <cellStyle name="OffSheet 9 2 4 4" xfId="11667"/>
    <cellStyle name="OffSheet 9 2 5" xfId="11668"/>
    <cellStyle name="OffSheet 9 2 5 2" xfId="11669"/>
    <cellStyle name="OffSheet 9 2 5 2 2" xfId="11670"/>
    <cellStyle name="OffSheet 9 2 5 3" xfId="11671"/>
    <cellStyle name="OffSheet 9 2 6" xfId="11672"/>
    <cellStyle name="OffSheet 9 2 6 2" xfId="11673"/>
    <cellStyle name="OffSheet 9 2 6 2 2" xfId="11674"/>
    <cellStyle name="OffSheet 9 2 6 3" xfId="11675"/>
    <cellStyle name="OffSheet 9 3" xfId="11676"/>
    <cellStyle name="OffSheet 9 3 2" xfId="11677"/>
    <cellStyle name="OffSheet 9 3 2 2" xfId="11678"/>
    <cellStyle name="OffSheet 9 3 2 2 2" xfId="11679"/>
    <cellStyle name="OffSheet 9 3 2 3" xfId="11680"/>
    <cellStyle name="OffSheet 9 3 3" xfId="11681"/>
    <cellStyle name="OffSheet 9 3 3 2" xfId="11682"/>
    <cellStyle name="OffSheet 9 3 4" xfId="11683"/>
    <cellStyle name="OffSheet 9 4" xfId="11684"/>
    <cellStyle name="OffSheet 9 4 2" xfId="11685"/>
    <cellStyle name="OffSheet 9 4 2 2" xfId="11686"/>
    <cellStyle name="OffSheet 9 4 2 2 2" xfId="11687"/>
    <cellStyle name="OffSheet 9 4 2 3" xfId="11688"/>
    <cellStyle name="OffSheet 9 4 3" xfId="11689"/>
    <cellStyle name="OffSheet 9 4 3 2" xfId="11690"/>
    <cellStyle name="OffSheet 9 4 4" xfId="11691"/>
    <cellStyle name="OffSheet 9 5" xfId="11692"/>
    <cellStyle name="OffSheet 9 5 2" xfId="11693"/>
    <cellStyle name="OffSheet 9 5 2 2" xfId="11694"/>
    <cellStyle name="OffSheet 9 5 2 2 2" xfId="11695"/>
    <cellStyle name="OffSheet 9 5 2 3" xfId="11696"/>
    <cellStyle name="OffSheet 9 5 3" xfId="11697"/>
    <cellStyle name="OffSheet 9 5 3 2" xfId="11698"/>
    <cellStyle name="OffSheet 9 5 3 2 2" xfId="11699"/>
    <cellStyle name="OffSheet 9 5 3 3" xfId="11700"/>
    <cellStyle name="OffSheet 9 5 4" xfId="11701"/>
    <cellStyle name="OffSheet 9 5 4 2" xfId="11702"/>
    <cellStyle name="OffSheet 9 5 5" xfId="11703"/>
    <cellStyle name="OffSheet 9 6" xfId="11704"/>
    <cellStyle name="OffSheet 9 6 2" xfId="11705"/>
    <cellStyle name="OffSheet 9 6 2 2" xfId="11706"/>
    <cellStyle name="OffSheet 9 6 3" xfId="11707"/>
    <cellStyle name="OffSheet_Development Costs to be paid" xfId="11708"/>
    <cellStyle name="Output" xfId="6" builtinId="21"/>
    <cellStyle name="Output 2" xfId="11709"/>
    <cellStyle name="Output 2 2" xfId="11710"/>
    <cellStyle name="Output 2 3" xfId="11711"/>
    <cellStyle name="Output 2 3 2" xfId="11712"/>
    <cellStyle name="Output 2 3 2 2" xfId="11713"/>
    <cellStyle name="Output 2 3 3" xfId="11714"/>
    <cellStyle name="Output 2 3 3 2" xfId="11715"/>
    <cellStyle name="Output 2 3 4" xfId="11716"/>
    <cellStyle name="Output 2 4" xfId="11717"/>
    <cellStyle name="Output 2 4 2" xfId="11718"/>
    <cellStyle name="Output 2 4 2 2" xfId="11719"/>
    <cellStyle name="Output 2 4 3" xfId="11720"/>
    <cellStyle name="Output 2 5" xfId="11721"/>
    <cellStyle name="Output 2 5 2" xfId="11722"/>
    <cellStyle name="Output 2 6" xfId="11723"/>
    <cellStyle name="Output 2 6 2" xfId="11724"/>
    <cellStyle name="Output 2 7" xfId="11725"/>
    <cellStyle name="Output 3" xfId="11726"/>
    <cellStyle name="Output 4" xfId="11727"/>
    <cellStyle name="Output 4 2" xfId="11728"/>
    <cellStyle name="Output 4 2 2" xfId="11729"/>
    <cellStyle name="Output 4 2 2 2" xfId="11730"/>
    <cellStyle name="Output 4 2 3" xfId="11731"/>
    <cellStyle name="Output 4 2 3 2" xfId="11732"/>
    <cellStyle name="Output 4 2 4" xfId="11733"/>
    <cellStyle name="Output 4 3" xfId="11734"/>
    <cellStyle name="Output 4 3 2" xfId="11735"/>
    <cellStyle name="Output 4 3 2 2" xfId="11736"/>
    <cellStyle name="Output 4 3 3" xfId="11737"/>
    <cellStyle name="Output 4 4" xfId="11738"/>
    <cellStyle name="Output 4 4 2" xfId="11739"/>
    <cellStyle name="Output 4 5" xfId="11740"/>
    <cellStyle name="Output 4 5 2" xfId="11741"/>
    <cellStyle name="Output 4 6" xfId="11742"/>
    <cellStyle name="Output 5" xfId="11743"/>
    <cellStyle name="Output 5 2" xfId="11744"/>
    <cellStyle name="Output 5 2 2" xfId="11745"/>
    <cellStyle name="Output 5 3" xfId="11746"/>
    <cellStyle name="Output 5 3 2" xfId="11747"/>
    <cellStyle name="Output 5 4" xfId="11748"/>
    <cellStyle name="Output 6" xfId="11749"/>
    <cellStyle name="Output 6 2" xfId="11750"/>
    <cellStyle name="Output 6 2 2" xfId="11751"/>
    <cellStyle name="Output 6 3" xfId="11752"/>
    <cellStyle name="Output 7" xfId="11753"/>
    <cellStyle name="Output 7 2" xfId="11754"/>
    <cellStyle name="Output 8" xfId="11755"/>
    <cellStyle name="Output 8 2" xfId="11756"/>
    <cellStyle name="Output 9" xfId="11757"/>
    <cellStyle name="Output 9 2" xfId="11758"/>
    <cellStyle name="Percent [0]" xfId="11759"/>
    <cellStyle name="Percent 10" xfId="11760"/>
    <cellStyle name="Percent 11" xfId="11761"/>
    <cellStyle name="Percent 12" xfId="11762"/>
    <cellStyle name="Percent 13" xfId="11763"/>
    <cellStyle name="Percent 14" xfId="11764"/>
    <cellStyle name="Percent 15" xfId="11765"/>
    <cellStyle name="Percent 16" xfId="11766"/>
    <cellStyle name="Percent 17" xfId="11767"/>
    <cellStyle name="Percent 18" xfId="11768"/>
    <cellStyle name="Percent 19" xfId="11769"/>
    <cellStyle name="Percent 2" xfId="11770"/>
    <cellStyle name="Percent 2 2" xfId="11771"/>
    <cellStyle name="Percent 2 2 2" xfId="11772"/>
    <cellStyle name="Percent 2 2 3" xfId="11773"/>
    <cellStyle name="Percent 2 2 4" xfId="11774"/>
    <cellStyle name="Percent 2 3" xfId="11775"/>
    <cellStyle name="Percent 20" xfId="11776"/>
    <cellStyle name="Percent 21" xfId="11777"/>
    <cellStyle name="Percent 22" xfId="11778"/>
    <cellStyle name="Percent 23" xfId="11779"/>
    <cellStyle name="Percent 24" xfId="11780"/>
    <cellStyle name="Percent 25" xfId="11781"/>
    <cellStyle name="Percent 26" xfId="11782"/>
    <cellStyle name="Percent 27" xfId="11783"/>
    <cellStyle name="Percent 28" xfId="11784"/>
    <cellStyle name="Percent 3" xfId="11785"/>
    <cellStyle name="Percent 3 2" xfId="11786"/>
    <cellStyle name="Percent 3 3" xfId="11787"/>
    <cellStyle name="Percent 3 4" xfId="11788"/>
    <cellStyle name="Percent 4" xfId="11789"/>
    <cellStyle name="Percent 4 2" xfId="11790"/>
    <cellStyle name="Percent 5" xfId="11791"/>
    <cellStyle name="Percent 6" xfId="11792"/>
    <cellStyle name="Percent 7" xfId="11793"/>
    <cellStyle name="Percent 8" xfId="11794"/>
    <cellStyle name="Percent 9" xfId="11795"/>
    <cellStyle name="Percentuale 2" xfId="11796"/>
    <cellStyle name="Percentuale 2 2" xfId="11797"/>
    <cellStyle name="Percentuale 2 3" xfId="11798"/>
    <cellStyle name="Percentuale 2 4" xfId="11799"/>
    <cellStyle name="Percentuale 3" xfId="11800"/>
    <cellStyle name="Percentuale 3 2" xfId="11801"/>
    <cellStyle name="Percentuale 3 3" xfId="11802"/>
    <cellStyle name="Porcentual 2" xfId="11803"/>
    <cellStyle name="Porcentual 3" xfId="11804"/>
    <cellStyle name="Porcentual 4" xfId="11805"/>
    <cellStyle name="PSChar" xfId="11806"/>
    <cellStyle name="PSDec" xfId="11807"/>
    <cellStyle name="Query" xfId="11808"/>
    <cellStyle name="Ratio" xfId="11809"/>
    <cellStyle name="Res Items" xfId="11810"/>
    <cellStyle name="Salida 2" xfId="11811"/>
    <cellStyle name="Salida 2 10" xfId="11812"/>
    <cellStyle name="Salida 2 10 2" xfId="11813"/>
    <cellStyle name="Salida 2 11" xfId="11814"/>
    <cellStyle name="Salida 2 11 2" xfId="11815"/>
    <cellStyle name="Salida 2 12" xfId="11816"/>
    <cellStyle name="Salida 2 2" xfId="11817"/>
    <cellStyle name="Salida 2 2 10" xfId="11818"/>
    <cellStyle name="Salida 2 2 10 2" xfId="11819"/>
    <cellStyle name="Salida 2 2 11" xfId="11820"/>
    <cellStyle name="Salida 2 2 2" xfId="11821"/>
    <cellStyle name="Salida 2 2 2 2" xfId="11822"/>
    <cellStyle name="Salida 2 2 2 2 2" xfId="11823"/>
    <cellStyle name="Salida 2 2 2 2 2 2" xfId="11824"/>
    <cellStyle name="Salida 2 2 2 2 2 2 2" xfId="11825"/>
    <cellStyle name="Salida 2 2 2 2 2 2 2 2" xfId="11826"/>
    <cellStyle name="Salida 2 2 2 2 2 2 3" xfId="11827"/>
    <cellStyle name="Salida 2 2 2 2 2 3" xfId="11828"/>
    <cellStyle name="Salida 2 2 2 2 2 3 2" xfId="11829"/>
    <cellStyle name="Salida 2 2 2 2 2 4" xfId="11830"/>
    <cellStyle name="Salida 2 2 2 2 3" xfId="11831"/>
    <cellStyle name="Salida 2 2 2 2 3 2" xfId="11832"/>
    <cellStyle name="Salida 2 2 2 2 3 2 2" xfId="11833"/>
    <cellStyle name="Salida 2 2 2 2 3 2 2 2" xfId="11834"/>
    <cellStyle name="Salida 2 2 2 2 3 2 3" xfId="11835"/>
    <cellStyle name="Salida 2 2 2 2 3 3" xfId="11836"/>
    <cellStyle name="Salida 2 2 2 2 3 3 2" xfId="11837"/>
    <cellStyle name="Salida 2 2 2 2 3 4" xfId="11838"/>
    <cellStyle name="Salida 2 2 2 2 4" xfId="11839"/>
    <cellStyle name="Salida 2 2 2 2 4 2" xfId="11840"/>
    <cellStyle name="Salida 2 2 2 2 4 2 2" xfId="11841"/>
    <cellStyle name="Salida 2 2 2 2 4 2 2 2" xfId="11842"/>
    <cellStyle name="Salida 2 2 2 2 4 2 3" xfId="11843"/>
    <cellStyle name="Salida 2 2 2 2 4 3" xfId="11844"/>
    <cellStyle name="Salida 2 2 2 2 4 3 2" xfId="11845"/>
    <cellStyle name="Salida 2 2 2 2 4 3 2 2" xfId="11846"/>
    <cellStyle name="Salida 2 2 2 2 4 3 3" xfId="11847"/>
    <cellStyle name="Salida 2 2 2 2 4 4" xfId="11848"/>
    <cellStyle name="Salida 2 2 2 2 4 4 2" xfId="11849"/>
    <cellStyle name="Salida 2 2 2 2 4 5" xfId="11850"/>
    <cellStyle name="Salida 2 2 2 2 5" xfId="11851"/>
    <cellStyle name="Salida 2 2 2 2 5 2" xfId="11852"/>
    <cellStyle name="Salida 2 2 2 2 6" xfId="11853"/>
    <cellStyle name="Salida 2 2 2 2 6 2" xfId="11854"/>
    <cellStyle name="Salida 2 2 2 2 7" xfId="11855"/>
    <cellStyle name="Salida 2 2 2 3" xfId="11856"/>
    <cellStyle name="Salida 2 2 2 3 2" xfId="11857"/>
    <cellStyle name="Salida 2 2 2 3 2 2" xfId="11858"/>
    <cellStyle name="Salida 2 2 2 3 2 2 2" xfId="11859"/>
    <cellStyle name="Salida 2 2 2 3 2 3" xfId="11860"/>
    <cellStyle name="Salida 2 2 2 3 3" xfId="11861"/>
    <cellStyle name="Salida 2 2 2 3 3 2" xfId="11862"/>
    <cellStyle name="Salida 2 2 2 3 4" xfId="11863"/>
    <cellStyle name="Salida 2 2 2 4" xfId="11864"/>
    <cellStyle name="Salida 2 2 2 4 2" xfId="11865"/>
    <cellStyle name="Salida 2 2 2 4 2 2" xfId="11866"/>
    <cellStyle name="Salida 2 2 2 4 2 2 2" xfId="11867"/>
    <cellStyle name="Salida 2 2 2 4 2 3" xfId="11868"/>
    <cellStyle name="Salida 2 2 2 4 3" xfId="11869"/>
    <cellStyle name="Salida 2 2 2 4 3 2" xfId="11870"/>
    <cellStyle name="Salida 2 2 2 4 4" xfId="11871"/>
    <cellStyle name="Salida 2 2 2 5" xfId="11872"/>
    <cellStyle name="Salida 2 2 2 5 2" xfId="11873"/>
    <cellStyle name="Salida 2 2 2 5 2 2" xfId="11874"/>
    <cellStyle name="Salida 2 2 2 5 2 2 2" xfId="11875"/>
    <cellStyle name="Salida 2 2 2 5 2 3" xfId="11876"/>
    <cellStyle name="Salida 2 2 2 5 3" xfId="11877"/>
    <cellStyle name="Salida 2 2 2 5 3 2" xfId="11878"/>
    <cellStyle name="Salida 2 2 2 5 3 2 2" xfId="11879"/>
    <cellStyle name="Salida 2 2 2 5 3 3" xfId="11880"/>
    <cellStyle name="Salida 2 2 2 5 4" xfId="11881"/>
    <cellStyle name="Salida 2 2 2 5 4 2" xfId="11882"/>
    <cellStyle name="Salida 2 2 2 5 5" xfId="11883"/>
    <cellStyle name="Salida 2 2 2 6" xfId="11884"/>
    <cellStyle name="Salida 2 2 2 6 2" xfId="11885"/>
    <cellStyle name="Salida 2 2 2 7" xfId="11886"/>
    <cellStyle name="Salida 2 2 2 7 2" xfId="11887"/>
    <cellStyle name="Salida 2 2 2 8" xfId="11888"/>
    <cellStyle name="Salida 2 2 3" xfId="11889"/>
    <cellStyle name="Salida 2 2 3 2" xfId="11890"/>
    <cellStyle name="Salida 2 2 3 2 2" xfId="11891"/>
    <cellStyle name="Salida 2 2 3 2 2 2" xfId="11892"/>
    <cellStyle name="Salida 2 2 3 2 2 2 2" xfId="11893"/>
    <cellStyle name="Salida 2 2 3 2 2 2 2 2" xfId="11894"/>
    <cellStyle name="Salida 2 2 3 2 2 2 3" xfId="11895"/>
    <cellStyle name="Salida 2 2 3 2 2 3" xfId="11896"/>
    <cellStyle name="Salida 2 2 3 2 2 3 2" xfId="11897"/>
    <cellStyle name="Salida 2 2 3 2 2 4" xfId="11898"/>
    <cellStyle name="Salida 2 2 3 2 3" xfId="11899"/>
    <cellStyle name="Salida 2 2 3 2 3 2" xfId="11900"/>
    <cellStyle name="Salida 2 2 3 2 3 2 2" xfId="11901"/>
    <cellStyle name="Salida 2 2 3 2 3 2 2 2" xfId="11902"/>
    <cellStyle name="Salida 2 2 3 2 3 2 3" xfId="11903"/>
    <cellStyle name="Salida 2 2 3 2 3 3" xfId="11904"/>
    <cellStyle name="Salida 2 2 3 2 3 3 2" xfId="11905"/>
    <cellStyle name="Salida 2 2 3 2 3 4" xfId="11906"/>
    <cellStyle name="Salida 2 2 3 2 4" xfId="11907"/>
    <cellStyle name="Salida 2 2 3 2 4 2" xfId="11908"/>
    <cellStyle name="Salida 2 2 3 2 4 2 2" xfId="11909"/>
    <cellStyle name="Salida 2 2 3 2 4 2 2 2" xfId="11910"/>
    <cellStyle name="Salida 2 2 3 2 4 2 3" xfId="11911"/>
    <cellStyle name="Salida 2 2 3 2 4 3" xfId="11912"/>
    <cellStyle name="Salida 2 2 3 2 4 3 2" xfId="11913"/>
    <cellStyle name="Salida 2 2 3 2 4 3 2 2" xfId="11914"/>
    <cellStyle name="Salida 2 2 3 2 4 3 3" xfId="11915"/>
    <cellStyle name="Salida 2 2 3 2 4 4" xfId="11916"/>
    <cellStyle name="Salida 2 2 3 2 4 4 2" xfId="11917"/>
    <cellStyle name="Salida 2 2 3 2 4 5" xfId="11918"/>
    <cellStyle name="Salida 2 2 3 2 5" xfId="11919"/>
    <cellStyle name="Salida 2 2 3 2 5 2" xfId="11920"/>
    <cellStyle name="Salida 2 2 3 2 6" xfId="11921"/>
    <cellStyle name="Salida 2 2 3 2 6 2" xfId="11922"/>
    <cellStyle name="Salida 2 2 3 2 7" xfId="11923"/>
    <cellStyle name="Salida 2 2 3 3" xfId="11924"/>
    <cellStyle name="Salida 2 2 3 3 2" xfId="11925"/>
    <cellStyle name="Salida 2 2 3 3 2 2" xfId="11926"/>
    <cellStyle name="Salida 2 2 3 3 2 2 2" xfId="11927"/>
    <cellStyle name="Salida 2 2 3 3 2 3" xfId="11928"/>
    <cellStyle name="Salida 2 2 3 3 3" xfId="11929"/>
    <cellStyle name="Salida 2 2 3 3 3 2" xfId="11930"/>
    <cellStyle name="Salida 2 2 3 3 4" xfId="11931"/>
    <cellStyle name="Salida 2 2 3 4" xfId="11932"/>
    <cellStyle name="Salida 2 2 3 4 2" xfId="11933"/>
    <cellStyle name="Salida 2 2 3 4 2 2" xfId="11934"/>
    <cellStyle name="Salida 2 2 3 4 2 2 2" xfId="11935"/>
    <cellStyle name="Salida 2 2 3 4 2 3" xfId="11936"/>
    <cellStyle name="Salida 2 2 3 4 3" xfId="11937"/>
    <cellStyle name="Salida 2 2 3 4 3 2" xfId="11938"/>
    <cellStyle name="Salida 2 2 3 4 4" xfId="11939"/>
    <cellStyle name="Salida 2 2 3 5" xfId="11940"/>
    <cellStyle name="Salida 2 2 3 5 2" xfId="11941"/>
    <cellStyle name="Salida 2 2 3 5 2 2" xfId="11942"/>
    <cellStyle name="Salida 2 2 3 5 2 2 2" xfId="11943"/>
    <cellStyle name="Salida 2 2 3 5 2 3" xfId="11944"/>
    <cellStyle name="Salida 2 2 3 5 3" xfId="11945"/>
    <cellStyle name="Salida 2 2 3 5 3 2" xfId="11946"/>
    <cellStyle name="Salida 2 2 3 5 3 2 2" xfId="11947"/>
    <cellStyle name="Salida 2 2 3 5 3 3" xfId="11948"/>
    <cellStyle name="Salida 2 2 3 5 4" xfId="11949"/>
    <cellStyle name="Salida 2 2 3 5 4 2" xfId="11950"/>
    <cellStyle name="Salida 2 2 3 5 5" xfId="11951"/>
    <cellStyle name="Salida 2 2 3 6" xfId="11952"/>
    <cellStyle name="Salida 2 2 3 6 2" xfId="11953"/>
    <cellStyle name="Salida 2 2 3 7" xfId="11954"/>
    <cellStyle name="Salida 2 2 3 7 2" xfId="11955"/>
    <cellStyle name="Salida 2 2 3 8" xfId="11956"/>
    <cellStyle name="Salida 2 2 4" xfId="11957"/>
    <cellStyle name="Salida 2 2 4 2" xfId="11958"/>
    <cellStyle name="Salida 2 2 4 2 2" xfId="11959"/>
    <cellStyle name="Salida 2 2 4 2 2 2" xfId="11960"/>
    <cellStyle name="Salida 2 2 4 2 2 2 2" xfId="11961"/>
    <cellStyle name="Salida 2 2 4 2 2 3" xfId="11962"/>
    <cellStyle name="Salida 2 2 4 2 3" xfId="11963"/>
    <cellStyle name="Salida 2 2 4 2 3 2" xfId="11964"/>
    <cellStyle name="Salida 2 2 4 2 4" xfId="11965"/>
    <cellStyle name="Salida 2 2 4 3" xfId="11966"/>
    <cellStyle name="Salida 2 2 4 3 2" xfId="11967"/>
    <cellStyle name="Salida 2 2 4 3 2 2" xfId="11968"/>
    <cellStyle name="Salida 2 2 4 3 2 2 2" xfId="11969"/>
    <cellStyle name="Salida 2 2 4 3 2 3" xfId="11970"/>
    <cellStyle name="Salida 2 2 4 3 3" xfId="11971"/>
    <cellStyle name="Salida 2 2 4 3 3 2" xfId="11972"/>
    <cellStyle name="Salida 2 2 4 3 4" xfId="11973"/>
    <cellStyle name="Salida 2 2 4 4" xfId="11974"/>
    <cellStyle name="Salida 2 2 4 4 2" xfId="11975"/>
    <cellStyle name="Salida 2 2 4 4 2 2" xfId="11976"/>
    <cellStyle name="Salida 2 2 4 4 2 2 2" xfId="11977"/>
    <cellStyle name="Salida 2 2 4 4 2 3" xfId="11978"/>
    <cellStyle name="Salida 2 2 4 4 3" xfId="11979"/>
    <cellStyle name="Salida 2 2 4 4 3 2" xfId="11980"/>
    <cellStyle name="Salida 2 2 4 4 3 2 2" xfId="11981"/>
    <cellStyle name="Salida 2 2 4 4 3 3" xfId="11982"/>
    <cellStyle name="Salida 2 2 4 4 4" xfId="11983"/>
    <cellStyle name="Salida 2 2 4 4 4 2" xfId="11984"/>
    <cellStyle name="Salida 2 2 4 4 5" xfId="11985"/>
    <cellStyle name="Salida 2 2 4 5" xfId="11986"/>
    <cellStyle name="Salida 2 2 4 5 2" xfId="11987"/>
    <cellStyle name="Salida 2 2 4 6" xfId="11988"/>
    <cellStyle name="Salida 2 2 4 6 2" xfId="11989"/>
    <cellStyle name="Salida 2 2 4 7" xfId="11990"/>
    <cellStyle name="Salida 2 2 5" xfId="11991"/>
    <cellStyle name="Salida 2 2 5 2" xfId="11992"/>
    <cellStyle name="Salida 2 2 5 2 2" xfId="11993"/>
    <cellStyle name="Salida 2 2 5 2 2 2" xfId="11994"/>
    <cellStyle name="Salida 2 2 5 2 2 2 2" xfId="11995"/>
    <cellStyle name="Salida 2 2 5 2 2 2 2 2" xfId="11996"/>
    <cellStyle name="Salida 2 2 5 2 2 2 3" xfId="11997"/>
    <cellStyle name="Salida 2 2 5 2 2 3" xfId="11998"/>
    <cellStyle name="Salida 2 2 5 2 2 3 2" xfId="11999"/>
    <cellStyle name="Salida 2 2 5 2 2 4" xfId="12000"/>
    <cellStyle name="Salida 2 2 5 2 3" xfId="12001"/>
    <cellStyle name="Salida 2 2 5 2 3 2" xfId="12002"/>
    <cellStyle name="Salida 2 2 5 2 3 2 2" xfId="12003"/>
    <cellStyle name="Salida 2 2 5 2 3 2 2 2" xfId="12004"/>
    <cellStyle name="Salida 2 2 5 2 3 2 3" xfId="12005"/>
    <cellStyle name="Salida 2 2 5 2 3 3" xfId="12006"/>
    <cellStyle name="Salida 2 2 5 2 3 3 2" xfId="12007"/>
    <cellStyle name="Salida 2 2 5 2 3 4" xfId="12008"/>
    <cellStyle name="Salida 2 2 5 2 4" xfId="12009"/>
    <cellStyle name="Salida 2 2 5 2 4 2" xfId="12010"/>
    <cellStyle name="Salida 2 2 5 2 4 2 2" xfId="12011"/>
    <cellStyle name="Salida 2 2 5 2 4 2 2 2" xfId="12012"/>
    <cellStyle name="Salida 2 2 5 2 4 2 3" xfId="12013"/>
    <cellStyle name="Salida 2 2 5 2 4 3" xfId="12014"/>
    <cellStyle name="Salida 2 2 5 2 4 3 2" xfId="12015"/>
    <cellStyle name="Salida 2 2 5 2 4 3 2 2" xfId="12016"/>
    <cellStyle name="Salida 2 2 5 2 4 3 3" xfId="12017"/>
    <cellStyle name="Salida 2 2 5 2 4 4" xfId="12018"/>
    <cellStyle name="Salida 2 2 5 2 4 4 2" xfId="12019"/>
    <cellStyle name="Salida 2 2 5 2 4 5" xfId="12020"/>
    <cellStyle name="Salida 2 2 5 2 5" xfId="12021"/>
    <cellStyle name="Salida 2 2 5 2 5 2" xfId="12022"/>
    <cellStyle name="Salida 2 2 5 2 6" xfId="12023"/>
    <cellStyle name="Salida 2 2 5 2 6 2" xfId="12024"/>
    <cellStyle name="Salida 2 2 5 2 7" xfId="12025"/>
    <cellStyle name="Salida 2 2 5 3" xfId="12026"/>
    <cellStyle name="Salida 2 2 5 3 2" xfId="12027"/>
    <cellStyle name="Salida 2 2 5 3 2 2" xfId="12028"/>
    <cellStyle name="Salida 2 2 5 3 2 2 2" xfId="12029"/>
    <cellStyle name="Salida 2 2 5 3 2 3" xfId="12030"/>
    <cellStyle name="Salida 2 2 5 3 3" xfId="12031"/>
    <cellStyle name="Salida 2 2 5 3 3 2" xfId="12032"/>
    <cellStyle name="Salida 2 2 5 3 4" xfId="12033"/>
    <cellStyle name="Salida 2 2 5 4" xfId="12034"/>
    <cellStyle name="Salida 2 2 5 4 2" xfId="12035"/>
    <cellStyle name="Salida 2 2 5 4 2 2" xfId="12036"/>
    <cellStyle name="Salida 2 2 5 4 2 2 2" xfId="12037"/>
    <cellStyle name="Salida 2 2 5 4 2 3" xfId="12038"/>
    <cellStyle name="Salida 2 2 5 4 3" xfId="12039"/>
    <cellStyle name="Salida 2 2 5 4 3 2" xfId="12040"/>
    <cellStyle name="Salida 2 2 5 4 4" xfId="12041"/>
    <cellStyle name="Salida 2 2 5 5" xfId="12042"/>
    <cellStyle name="Salida 2 2 5 5 2" xfId="12043"/>
    <cellStyle name="Salida 2 2 5 5 2 2" xfId="12044"/>
    <cellStyle name="Salida 2 2 5 5 2 2 2" xfId="12045"/>
    <cellStyle name="Salida 2 2 5 5 2 3" xfId="12046"/>
    <cellStyle name="Salida 2 2 5 5 3" xfId="12047"/>
    <cellStyle name="Salida 2 2 5 5 3 2" xfId="12048"/>
    <cellStyle name="Salida 2 2 5 5 3 2 2" xfId="12049"/>
    <cellStyle name="Salida 2 2 5 5 3 3" xfId="12050"/>
    <cellStyle name="Salida 2 2 5 5 4" xfId="12051"/>
    <cellStyle name="Salida 2 2 5 5 4 2" xfId="12052"/>
    <cellStyle name="Salida 2 2 5 5 5" xfId="12053"/>
    <cellStyle name="Salida 2 2 5 6" xfId="12054"/>
    <cellStyle name="Salida 2 2 5 6 2" xfId="12055"/>
    <cellStyle name="Salida 2 2 5 7" xfId="12056"/>
    <cellStyle name="Salida 2 2 5 7 2" xfId="12057"/>
    <cellStyle name="Salida 2 2 5 8" xfId="12058"/>
    <cellStyle name="Salida 2 2 6" xfId="12059"/>
    <cellStyle name="Salida 2 2 6 2" xfId="12060"/>
    <cellStyle name="Salida 2 2 6 2 2" xfId="12061"/>
    <cellStyle name="Salida 2 2 6 2 2 2" xfId="12062"/>
    <cellStyle name="Salida 2 2 6 2 3" xfId="12063"/>
    <cellStyle name="Salida 2 2 6 3" xfId="12064"/>
    <cellStyle name="Salida 2 2 6 3 2" xfId="12065"/>
    <cellStyle name="Salida 2 2 6 4" xfId="12066"/>
    <cellStyle name="Salida 2 2 7" xfId="12067"/>
    <cellStyle name="Salida 2 2 7 2" xfId="12068"/>
    <cellStyle name="Salida 2 2 7 2 2" xfId="12069"/>
    <cellStyle name="Salida 2 2 7 2 2 2" xfId="12070"/>
    <cellStyle name="Salida 2 2 7 2 3" xfId="12071"/>
    <cellStyle name="Salida 2 2 7 3" xfId="12072"/>
    <cellStyle name="Salida 2 2 7 3 2" xfId="12073"/>
    <cellStyle name="Salida 2 2 7 4" xfId="12074"/>
    <cellStyle name="Salida 2 2 8" xfId="12075"/>
    <cellStyle name="Salida 2 2 8 2" xfId="12076"/>
    <cellStyle name="Salida 2 2 8 2 2" xfId="12077"/>
    <cellStyle name="Salida 2 2 8 2 2 2" xfId="12078"/>
    <cellStyle name="Salida 2 2 8 2 3" xfId="12079"/>
    <cellStyle name="Salida 2 2 8 3" xfId="12080"/>
    <cellStyle name="Salida 2 2 8 3 2" xfId="12081"/>
    <cellStyle name="Salida 2 2 8 3 2 2" xfId="12082"/>
    <cellStyle name="Salida 2 2 8 3 3" xfId="12083"/>
    <cellStyle name="Salida 2 2 8 4" xfId="12084"/>
    <cellStyle name="Salida 2 2 8 4 2" xfId="12085"/>
    <cellStyle name="Salida 2 2 8 5" xfId="12086"/>
    <cellStyle name="Salida 2 2 9" xfId="12087"/>
    <cellStyle name="Salida 2 2 9 2" xfId="12088"/>
    <cellStyle name="Salida 2 2_FundsFlow" xfId="12089"/>
    <cellStyle name="Salida 2 3" xfId="12090"/>
    <cellStyle name="Salida 2 3 2" xfId="12091"/>
    <cellStyle name="Salida 2 3 2 2" xfId="12092"/>
    <cellStyle name="Salida 2 3 2 2 2" xfId="12093"/>
    <cellStyle name="Salida 2 3 2 2 2 2" xfId="12094"/>
    <cellStyle name="Salida 2 3 2 2 2 2 2" xfId="12095"/>
    <cellStyle name="Salida 2 3 2 2 2 3" xfId="12096"/>
    <cellStyle name="Salida 2 3 2 2 3" xfId="12097"/>
    <cellStyle name="Salida 2 3 2 2 3 2" xfId="12098"/>
    <cellStyle name="Salida 2 3 2 2 4" xfId="12099"/>
    <cellStyle name="Salida 2 3 2 3" xfId="12100"/>
    <cellStyle name="Salida 2 3 2 3 2" xfId="12101"/>
    <cellStyle name="Salida 2 3 2 3 2 2" xfId="12102"/>
    <cellStyle name="Salida 2 3 2 3 2 2 2" xfId="12103"/>
    <cellStyle name="Salida 2 3 2 3 2 3" xfId="12104"/>
    <cellStyle name="Salida 2 3 2 3 3" xfId="12105"/>
    <cellStyle name="Salida 2 3 2 3 3 2" xfId="12106"/>
    <cellStyle name="Salida 2 3 2 3 4" xfId="12107"/>
    <cellStyle name="Salida 2 3 2 4" xfId="12108"/>
    <cellStyle name="Salida 2 3 2 4 2" xfId="12109"/>
    <cellStyle name="Salida 2 3 2 4 2 2" xfId="12110"/>
    <cellStyle name="Salida 2 3 2 4 2 2 2" xfId="12111"/>
    <cellStyle name="Salida 2 3 2 4 2 3" xfId="12112"/>
    <cellStyle name="Salida 2 3 2 4 3" xfId="12113"/>
    <cellStyle name="Salida 2 3 2 4 3 2" xfId="12114"/>
    <cellStyle name="Salida 2 3 2 4 3 2 2" xfId="12115"/>
    <cellStyle name="Salida 2 3 2 4 3 3" xfId="12116"/>
    <cellStyle name="Salida 2 3 2 4 4" xfId="12117"/>
    <cellStyle name="Salida 2 3 2 4 4 2" xfId="12118"/>
    <cellStyle name="Salida 2 3 2 4 5" xfId="12119"/>
    <cellStyle name="Salida 2 3 2 5" xfId="12120"/>
    <cellStyle name="Salida 2 3 2 5 2" xfId="12121"/>
    <cellStyle name="Salida 2 3 2 6" xfId="12122"/>
    <cellStyle name="Salida 2 3 2 6 2" xfId="12123"/>
    <cellStyle name="Salida 2 3 2 7" xfId="12124"/>
    <cellStyle name="Salida 2 3 3" xfId="12125"/>
    <cellStyle name="Salida 2 3 3 2" xfId="12126"/>
    <cellStyle name="Salida 2 3 3 2 2" xfId="12127"/>
    <cellStyle name="Salida 2 3 3 2 2 2" xfId="12128"/>
    <cellStyle name="Salida 2 3 3 2 3" xfId="12129"/>
    <cellStyle name="Salida 2 3 3 3" xfId="12130"/>
    <cellStyle name="Salida 2 3 3 3 2" xfId="12131"/>
    <cellStyle name="Salida 2 3 3 4" xfId="12132"/>
    <cellStyle name="Salida 2 3 4" xfId="12133"/>
    <cellStyle name="Salida 2 3 4 2" xfId="12134"/>
    <cellStyle name="Salida 2 3 4 2 2" xfId="12135"/>
    <cellStyle name="Salida 2 3 4 2 2 2" xfId="12136"/>
    <cellStyle name="Salida 2 3 4 2 3" xfId="12137"/>
    <cellStyle name="Salida 2 3 4 3" xfId="12138"/>
    <cellStyle name="Salida 2 3 4 3 2" xfId="12139"/>
    <cellStyle name="Salida 2 3 4 4" xfId="12140"/>
    <cellStyle name="Salida 2 3 5" xfId="12141"/>
    <cellStyle name="Salida 2 3 5 2" xfId="12142"/>
    <cellStyle name="Salida 2 3 5 2 2" xfId="12143"/>
    <cellStyle name="Salida 2 3 5 2 2 2" xfId="12144"/>
    <cellStyle name="Salida 2 3 5 2 3" xfId="12145"/>
    <cellStyle name="Salida 2 3 5 3" xfId="12146"/>
    <cellStyle name="Salida 2 3 5 3 2" xfId="12147"/>
    <cellStyle name="Salida 2 3 5 3 2 2" xfId="12148"/>
    <cellStyle name="Salida 2 3 5 3 3" xfId="12149"/>
    <cellStyle name="Salida 2 3 5 4" xfId="12150"/>
    <cellStyle name="Salida 2 3 5 4 2" xfId="12151"/>
    <cellStyle name="Salida 2 3 5 5" xfId="12152"/>
    <cellStyle name="Salida 2 3 6" xfId="12153"/>
    <cellStyle name="Salida 2 3 6 2" xfId="12154"/>
    <cellStyle name="Salida 2 3 7" xfId="12155"/>
    <cellStyle name="Salida 2 3 7 2" xfId="12156"/>
    <cellStyle name="Salida 2 3 8" xfId="12157"/>
    <cellStyle name="Salida 2 4" xfId="12158"/>
    <cellStyle name="Salida 2 4 2" xfId="12159"/>
    <cellStyle name="Salida 2 4 2 2" xfId="12160"/>
    <cellStyle name="Salida 2 4 2 2 2" xfId="12161"/>
    <cellStyle name="Salida 2 4 2 2 2 2" xfId="12162"/>
    <cellStyle name="Salida 2 4 2 2 2 2 2" xfId="12163"/>
    <cellStyle name="Salida 2 4 2 2 2 3" xfId="12164"/>
    <cellStyle name="Salida 2 4 2 2 3" xfId="12165"/>
    <cellStyle name="Salida 2 4 2 2 3 2" xfId="12166"/>
    <cellStyle name="Salida 2 4 2 2 4" xfId="12167"/>
    <cellStyle name="Salida 2 4 2 3" xfId="12168"/>
    <cellStyle name="Salida 2 4 2 3 2" xfId="12169"/>
    <cellStyle name="Salida 2 4 2 3 2 2" xfId="12170"/>
    <cellStyle name="Salida 2 4 2 3 2 2 2" xfId="12171"/>
    <cellStyle name="Salida 2 4 2 3 2 3" xfId="12172"/>
    <cellStyle name="Salida 2 4 2 3 3" xfId="12173"/>
    <cellStyle name="Salida 2 4 2 3 3 2" xfId="12174"/>
    <cellStyle name="Salida 2 4 2 3 4" xfId="12175"/>
    <cellStyle name="Salida 2 4 2 4" xfId="12176"/>
    <cellStyle name="Salida 2 4 2 4 2" xfId="12177"/>
    <cellStyle name="Salida 2 4 2 4 2 2" xfId="12178"/>
    <cellStyle name="Salida 2 4 2 4 2 2 2" xfId="12179"/>
    <cellStyle name="Salida 2 4 2 4 2 3" xfId="12180"/>
    <cellStyle name="Salida 2 4 2 4 3" xfId="12181"/>
    <cellStyle name="Salida 2 4 2 4 3 2" xfId="12182"/>
    <cellStyle name="Salida 2 4 2 4 3 2 2" xfId="12183"/>
    <cellStyle name="Salida 2 4 2 4 3 3" xfId="12184"/>
    <cellStyle name="Salida 2 4 2 4 4" xfId="12185"/>
    <cellStyle name="Salida 2 4 2 4 4 2" xfId="12186"/>
    <cellStyle name="Salida 2 4 2 4 5" xfId="12187"/>
    <cellStyle name="Salida 2 4 2 5" xfId="12188"/>
    <cellStyle name="Salida 2 4 2 5 2" xfId="12189"/>
    <cellStyle name="Salida 2 4 2 6" xfId="12190"/>
    <cellStyle name="Salida 2 4 2 6 2" xfId="12191"/>
    <cellStyle name="Salida 2 4 2 7" xfId="12192"/>
    <cellStyle name="Salida 2 4 3" xfId="12193"/>
    <cellStyle name="Salida 2 4 3 2" xfId="12194"/>
    <cellStyle name="Salida 2 4 3 2 2" xfId="12195"/>
    <cellStyle name="Salida 2 4 3 2 2 2" xfId="12196"/>
    <cellStyle name="Salida 2 4 3 2 3" xfId="12197"/>
    <cellStyle name="Salida 2 4 3 3" xfId="12198"/>
    <cellStyle name="Salida 2 4 3 3 2" xfId="12199"/>
    <cellStyle name="Salida 2 4 3 4" xfId="12200"/>
    <cellStyle name="Salida 2 4 4" xfId="12201"/>
    <cellStyle name="Salida 2 4 4 2" xfId="12202"/>
    <cellStyle name="Salida 2 4 4 2 2" xfId="12203"/>
    <cellStyle name="Salida 2 4 4 2 2 2" xfId="12204"/>
    <cellStyle name="Salida 2 4 4 2 3" xfId="12205"/>
    <cellStyle name="Salida 2 4 4 3" xfId="12206"/>
    <cellStyle name="Salida 2 4 4 3 2" xfId="12207"/>
    <cellStyle name="Salida 2 4 4 4" xfId="12208"/>
    <cellStyle name="Salida 2 4 5" xfId="12209"/>
    <cellStyle name="Salida 2 4 5 2" xfId="12210"/>
    <cellStyle name="Salida 2 4 5 2 2" xfId="12211"/>
    <cellStyle name="Salida 2 4 5 2 2 2" xfId="12212"/>
    <cellStyle name="Salida 2 4 5 2 3" xfId="12213"/>
    <cellStyle name="Salida 2 4 5 3" xfId="12214"/>
    <cellStyle name="Salida 2 4 5 3 2" xfId="12215"/>
    <cellStyle name="Salida 2 4 5 3 2 2" xfId="12216"/>
    <cellStyle name="Salida 2 4 5 3 3" xfId="12217"/>
    <cellStyle name="Salida 2 4 5 4" xfId="12218"/>
    <cellStyle name="Salida 2 4 5 4 2" xfId="12219"/>
    <cellStyle name="Salida 2 4 5 5" xfId="12220"/>
    <cellStyle name="Salida 2 4 6" xfId="12221"/>
    <cellStyle name="Salida 2 4 6 2" xfId="12222"/>
    <cellStyle name="Salida 2 4 7" xfId="12223"/>
    <cellStyle name="Salida 2 4 7 2" xfId="12224"/>
    <cellStyle name="Salida 2 4 8" xfId="12225"/>
    <cellStyle name="Salida 2 5" xfId="12226"/>
    <cellStyle name="Salida 2 5 2" xfId="12227"/>
    <cellStyle name="Salida 2 5 2 2" xfId="12228"/>
    <cellStyle name="Salida 2 5 2 2 2" xfId="12229"/>
    <cellStyle name="Salida 2 5 2 2 2 2" xfId="12230"/>
    <cellStyle name="Salida 2 5 2 2 3" xfId="12231"/>
    <cellStyle name="Salida 2 5 2 3" xfId="12232"/>
    <cellStyle name="Salida 2 5 2 3 2" xfId="12233"/>
    <cellStyle name="Salida 2 5 2 4" xfId="12234"/>
    <cellStyle name="Salida 2 5 3" xfId="12235"/>
    <cellStyle name="Salida 2 5 3 2" xfId="12236"/>
    <cellStyle name="Salida 2 5 3 2 2" xfId="12237"/>
    <cellStyle name="Salida 2 5 3 2 2 2" xfId="12238"/>
    <cellStyle name="Salida 2 5 3 2 3" xfId="12239"/>
    <cellStyle name="Salida 2 5 3 3" xfId="12240"/>
    <cellStyle name="Salida 2 5 3 3 2" xfId="12241"/>
    <cellStyle name="Salida 2 5 3 4" xfId="12242"/>
    <cellStyle name="Salida 2 5 4" xfId="12243"/>
    <cellStyle name="Salida 2 5 4 2" xfId="12244"/>
    <cellStyle name="Salida 2 5 4 2 2" xfId="12245"/>
    <cellStyle name="Salida 2 5 4 2 2 2" xfId="12246"/>
    <cellStyle name="Salida 2 5 4 2 3" xfId="12247"/>
    <cellStyle name="Salida 2 5 4 3" xfId="12248"/>
    <cellStyle name="Salida 2 5 4 3 2" xfId="12249"/>
    <cellStyle name="Salida 2 5 4 3 2 2" xfId="12250"/>
    <cellStyle name="Salida 2 5 4 3 3" xfId="12251"/>
    <cellStyle name="Salida 2 5 4 4" xfId="12252"/>
    <cellStyle name="Salida 2 5 4 4 2" xfId="12253"/>
    <cellStyle name="Salida 2 5 4 5" xfId="12254"/>
    <cellStyle name="Salida 2 5 5" xfId="12255"/>
    <cellStyle name="Salida 2 5 5 2" xfId="12256"/>
    <cellStyle name="Salida 2 5 6" xfId="12257"/>
    <cellStyle name="Salida 2 5 6 2" xfId="12258"/>
    <cellStyle name="Salida 2 5 7" xfId="12259"/>
    <cellStyle name="Salida 2 6" xfId="12260"/>
    <cellStyle name="Salida 2 6 2" xfId="12261"/>
    <cellStyle name="Salida 2 6 2 2" xfId="12262"/>
    <cellStyle name="Salida 2 6 2 2 2" xfId="12263"/>
    <cellStyle name="Salida 2 6 2 2 2 2" xfId="12264"/>
    <cellStyle name="Salida 2 6 2 2 2 2 2" xfId="12265"/>
    <cellStyle name="Salida 2 6 2 2 2 3" xfId="12266"/>
    <cellStyle name="Salida 2 6 2 2 3" xfId="12267"/>
    <cellStyle name="Salida 2 6 2 2 3 2" xfId="12268"/>
    <cellStyle name="Salida 2 6 2 2 4" xfId="12269"/>
    <cellStyle name="Salida 2 6 2 3" xfId="12270"/>
    <cellStyle name="Salida 2 6 2 3 2" xfId="12271"/>
    <cellStyle name="Salida 2 6 2 3 2 2" xfId="12272"/>
    <cellStyle name="Salida 2 6 2 3 2 2 2" xfId="12273"/>
    <cellStyle name="Salida 2 6 2 3 2 3" xfId="12274"/>
    <cellStyle name="Salida 2 6 2 3 3" xfId="12275"/>
    <cellStyle name="Salida 2 6 2 3 3 2" xfId="12276"/>
    <cellStyle name="Salida 2 6 2 3 4" xfId="12277"/>
    <cellStyle name="Salida 2 6 2 4" xfId="12278"/>
    <cellStyle name="Salida 2 6 2 4 2" xfId="12279"/>
    <cellStyle name="Salida 2 6 2 4 2 2" xfId="12280"/>
    <cellStyle name="Salida 2 6 2 4 2 2 2" xfId="12281"/>
    <cellStyle name="Salida 2 6 2 4 2 3" xfId="12282"/>
    <cellStyle name="Salida 2 6 2 4 3" xfId="12283"/>
    <cellStyle name="Salida 2 6 2 4 3 2" xfId="12284"/>
    <cellStyle name="Salida 2 6 2 4 3 2 2" xfId="12285"/>
    <cellStyle name="Salida 2 6 2 4 3 3" xfId="12286"/>
    <cellStyle name="Salida 2 6 2 4 4" xfId="12287"/>
    <cellStyle name="Salida 2 6 2 4 4 2" xfId="12288"/>
    <cellStyle name="Salida 2 6 2 4 5" xfId="12289"/>
    <cellStyle name="Salida 2 6 2 5" xfId="12290"/>
    <cellStyle name="Salida 2 6 2 5 2" xfId="12291"/>
    <cellStyle name="Salida 2 6 2 6" xfId="12292"/>
    <cellStyle name="Salida 2 6 2 6 2" xfId="12293"/>
    <cellStyle name="Salida 2 6 2 7" xfId="12294"/>
    <cellStyle name="Salida 2 6 3" xfId="12295"/>
    <cellStyle name="Salida 2 6 3 2" xfId="12296"/>
    <cellStyle name="Salida 2 6 3 2 2" xfId="12297"/>
    <cellStyle name="Salida 2 6 3 2 2 2" xfId="12298"/>
    <cellStyle name="Salida 2 6 3 2 3" xfId="12299"/>
    <cellStyle name="Salida 2 6 3 3" xfId="12300"/>
    <cellStyle name="Salida 2 6 3 3 2" xfId="12301"/>
    <cellStyle name="Salida 2 6 3 4" xfId="12302"/>
    <cellStyle name="Salida 2 6 4" xfId="12303"/>
    <cellStyle name="Salida 2 6 4 2" xfId="12304"/>
    <cellStyle name="Salida 2 6 4 2 2" xfId="12305"/>
    <cellStyle name="Salida 2 6 4 2 2 2" xfId="12306"/>
    <cellStyle name="Salida 2 6 4 2 3" xfId="12307"/>
    <cellStyle name="Salida 2 6 4 3" xfId="12308"/>
    <cellStyle name="Salida 2 6 4 3 2" xfId="12309"/>
    <cellStyle name="Salida 2 6 4 4" xfId="12310"/>
    <cellStyle name="Salida 2 6 5" xfId="12311"/>
    <cellStyle name="Salida 2 6 5 2" xfId="12312"/>
    <cellStyle name="Salida 2 6 5 2 2" xfId="12313"/>
    <cellStyle name="Salida 2 6 5 2 2 2" xfId="12314"/>
    <cellStyle name="Salida 2 6 5 2 3" xfId="12315"/>
    <cellStyle name="Salida 2 6 5 3" xfId="12316"/>
    <cellStyle name="Salida 2 6 5 3 2" xfId="12317"/>
    <cellStyle name="Salida 2 6 5 3 2 2" xfId="12318"/>
    <cellStyle name="Salida 2 6 5 3 3" xfId="12319"/>
    <cellStyle name="Salida 2 6 5 4" xfId="12320"/>
    <cellStyle name="Salida 2 6 5 4 2" xfId="12321"/>
    <cellStyle name="Salida 2 6 5 5" xfId="12322"/>
    <cellStyle name="Salida 2 6 6" xfId="12323"/>
    <cellStyle name="Salida 2 6 6 2" xfId="12324"/>
    <cellStyle name="Salida 2 6 7" xfId="12325"/>
    <cellStyle name="Salida 2 6 7 2" xfId="12326"/>
    <cellStyle name="Salida 2 6 8" xfId="12327"/>
    <cellStyle name="Salida 2 7" xfId="12328"/>
    <cellStyle name="Salida 2 7 2" xfId="12329"/>
    <cellStyle name="Salida 2 7 2 2" xfId="12330"/>
    <cellStyle name="Salida 2 7 2 2 2" xfId="12331"/>
    <cellStyle name="Salida 2 7 2 3" xfId="12332"/>
    <cellStyle name="Salida 2 7 3" xfId="12333"/>
    <cellStyle name="Salida 2 7 3 2" xfId="12334"/>
    <cellStyle name="Salida 2 7 4" xfId="12335"/>
    <cellStyle name="Salida 2 8" xfId="12336"/>
    <cellStyle name="Salida 2 8 2" xfId="12337"/>
    <cellStyle name="Salida 2 8 2 2" xfId="12338"/>
    <cellStyle name="Salida 2 8 2 2 2" xfId="12339"/>
    <cellStyle name="Salida 2 8 2 3" xfId="12340"/>
    <cellStyle name="Salida 2 8 3" xfId="12341"/>
    <cellStyle name="Salida 2 8 3 2" xfId="12342"/>
    <cellStyle name="Salida 2 8 4" xfId="12343"/>
    <cellStyle name="Salida 2 9" xfId="12344"/>
    <cellStyle name="Salida 2 9 2" xfId="12345"/>
    <cellStyle name="Salida 2 9 2 2" xfId="12346"/>
    <cellStyle name="Salida 2 9 2 2 2" xfId="12347"/>
    <cellStyle name="Salida 2 9 2 3" xfId="12348"/>
    <cellStyle name="Salida 2 9 3" xfId="12349"/>
    <cellStyle name="Salida 2 9 3 2" xfId="12350"/>
    <cellStyle name="Salida 2 9 3 2 2" xfId="12351"/>
    <cellStyle name="Salida 2 9 3 3" xfId="12352"/>
    <cellStyle name="Salida 2 9 4" xfId="12353"/>
    <cellStyle name="Salida 2 9 4 2" xfId="12354"/>
    <cellStyle name="Salida 2 9 5" xfId="12355"/>
    <cellStyle name="Salida 2_FundsFlow" xfId="12356"/>
    <cellStyle name="SAPBEXHLevel3" xfId="12357"/>
    <cellStyle name="SAPBEXHLevel3 10" xfId="12358"/>
    <cellStyle name="SAPBEXHLevel3 10 2" xfId="12359"/>
    <cellStyle name="SAPBEXHLevel3 10 2 2" xfId="12360"/>
    <cellStyle name="SAPBEXHLevel3 10 2 2 2" xfId="12361"/>
    <cellStyle name="SAPBEXHLevel3 10 2 3" xfId="12362"/>
    <cellStyle name="SAPBEXHLevel3 10 3" xfId="12363"/>
    <cellStyle name="SAPBEXHLevel3 10 3 2" xfId="12364"/>
    <cellStyle name="SAPBEXHLevel3 10 3 2 2" xfId="12365"/>
    <cellStyle name="SAPBEXHLevel3 10 3 3" xfId="12366"/>
    <cellStyle name="SAPBEXHLevel3 10 4" xfId="12367"/>
    <cellStyle name="SAPBEXHLevel3 10 4 2" xfId="12368"/>
    <cellStyle name="SAPBEXHLevel3 10 5" xfId="12369"/>
    <cellStyle name="SAPBEXHLevel3 11" xfId="12370"/>
    <cellStyle name="SAPBEXHLevel3 11 2" xfId="12371"/>
    <cellStyle name="SAPBEXHLevel3 11 2 2" xfId="12372"/>
    <cellStyle name="SAPBEXHLevel3 11 3" xfId="12373"/>
    <cellStyle name="SAPBEXHLevel3 12" xfId="12374"/>
    <cellStyle name="SAPBEXHLevel3 12 2" xfId="12375"/>
    <cellStyle name="SAPBEXHLevel3 13" xfId="12376"/>
    <cellStyle name="SAPBEXHLevel3 13 2" xfId="12377"/>
    <cellStyle name="SAPBEXHLevel3 14" xfId="12378"/>
    <cellStyle name="SAPBEXHLevel3 2" xfId="12379"/>
    <cellStyle name="SAPBEXHLevel3 2 10" xfId="12380"/>
    <cellStyle name="SAPBEXHLevel3 2 10 2" xfId="12381"/>
    <cellStyle name="SAPBEXHLevel3 2 10 2 2" xfId="12382"/>
    <cellStyle name="SAPBEXHLevel3 2 10 3" xfId="12383"/>
    <cellStyle name="SAPBEXHLevel3 2 11" xfId="12384"/>
    <cellStyle name="SAPBEXHLevel3 2 11 2" xfId="12385"/>
    <cellStyle name="SAPBEXHLevel3 2 12" xfId="12386"/>
    <cellStyle name="SAPBEXHLevel3 2 12 2" xfId="12387"/>
    <cellStyle name="SAPBEXHLevel3 2 13" xfId="12388"/>
    <cellStyle name="SAPBEXHLevel3 2 2" xfId="12389"/>
    <cellStyle name="SAPBEXHLevel3 2 2 2" xfId="12390"/>
    <cellStyle name="SAPBEXHLevel3 2 2 2 2" xfId="12391"/>
    <cellStyle name="SAPBEXHLevel3 2 2 2 2 2" xfId="12392"/>
    <cellStyle name="SAPBEXHLevel3 2 2 2 2 2 2" xfId="12393"/>
    <cellStyle name="SAPBEXHLevel3 2 2 2 2 2 2 2" xfId="12394"/>
    <cellStyle name="SAPBEXHLevel3 2 2 2 2 2 3" xfId="12395"/>
    <cellStyle name="SAPBEXHLevel3 2 2 2 2 3" xfId="12396"/>
    <cellStyle name="SAPBEXHLevel3 2 2 2 2 3 2" xfId="12397"/>
    <cellStyle name="SAPBEXHLevel3 2 2 2 2 4" xfId="12398"/>
    <cellStyle name="SAPBEXHLevel3 2 2 2 3" xfId="12399"/>
    <cellStyle name="SAPBEXHLevel3 2 2 2 3 2" xfId="12400"/>
    <cellStyle name="SAPBEXHLevel3 2 2 2 3 2 2" xfId="12401"/>
    <cellStyle name="SAPBEXHLevel3 2 2 2 3 2 2 2" xfId="12402"/>
    <cellStyle name="SAPBEXHLevel3 2 2 2 3 2 3" xfId="12403"/>
    <cellStyle name="SAPBEXHLevel3 2 2 2 3 3" xfId="12404"/>
    <cellStyle name="SAPBEXHLevel3 2 2 2 3 3 2" xfId="12405"/>
    <cellStyle name="SAPBEXHLevel3 2 2 2 3 4" xfId="12406"/>
    <cellStyle name="SAPBEXHLevel3 2 2 2 4" xfId="12407"/>
    <cellStyle name="SAPBEXHLevel3 2 2 2 4 2" xfId="12408"/>
    <cellStyle name="SAPBEXHLevel3 2 2 2 4 2 2" xfId="12409"/>
    <cellStyle name="SAPBEXHLevel3 2 2 2 4 2 2 2" xfId="12410"/>
    <cellStyle name="SAPBEXHLevel3 2 2 2 4 2 3" xfId="12411"/>
    <cellStyle name="SAPBEXHLevel3 2 2 2 4 3" xfId="12412"/>
    <cellStyle name="SAPBEXHLevel3 2 2 2 4 3 2" xfId="12413"/>
    <cellStyle name="SAPBEXHLevel3 2 2 2 4 3 2 2" xfId="12414"/>
    <cellStyle name="SAPBEXHLevel3 2 2 2 4 3 3" xfId="12415"/>
    <cellStyle name="SAPBEXHLevel3 2 2 2 4 4" xfId="12416"/>
    <cellStyle name="SAPBEXHLevel3 2 2 2 4 4 2" xfId="12417"/>
    <cellStyle name="SAPBEXHLevel3 2 2 2 4 5" xfId="12418"/>
    <cellStyle name="SAPBEXHLevel3 2 2 2 5" xfId="12419"/>
    <cellStyle name="SAPBEXHLevel3 2 2 2 5 2" xfId="12420"/>
    <cellStyle name="SAPBEXHLevel3 2 2 2 5 2 2" xfId="12421"/>
    <cellStyle name="SAPBEXHLevel3 2 2 2 5 3" xfId="12422"/>
    <cellStyle name="SAPBEXHLevel3 2 2 2 6" xfId="12423"/>
    <cellStyle name="SAPBEXHLevel3 2 2 2 6 2" xfId="12424"/>
    <cellStyle name="SAPBEXHLevel3 2 2 2 7" xfId="12425"/>
    <cellStyle name="SAPBEXHLevel3 2 2 2 7 2" xfId="12426"/>
    <cellStyle name="SAPBEXHLevel3 2 2 2 8" xfId="12427"/>
    <cellStyle name="SAPBEXHLevel3 2 2 3" xfId="12428"/>
    <cellStyle name="SAPBEXHLevel3 2 2 3 2" xfId="12429"/>
    <cellStyle name="SAPBEXHLevel3 2 2 3 2 2" xfId="12430"/>
    <cellStyle name="SAPBEXHLevel3 2 2 3 2 2 2" xfId="12431"/>
    <cellStyle name="SAPBEXHLevel3 2 2 3 2 3" xfId="12432"/>
    <cellStyle name="SAPBEXHLevel3 2 2 3 3" xfId="12433"/>
    <cellStyle name="SAPBEXHLevel3 2 2 3 3 2" xfId="12434"/>
    <cellStyle name="SAPBEXHLevel3 2 2 3 4" xfId="12435"/>
    <cellStyle name="SAPBEXHLevel3 2 2 4" xfId="12436"/>
    <cellStyle name="SAPBEXHLevel3 2 2 4 2" xfId="12437"/>
    <cellStyle name="SAPBEXHLevel3 2 2 4 2 2" xfId="12438"/>
    <cellStyle name="SAPBEXHLevel3 2 2 4 2 2 2" xfId="12439"/>
    <cellStyle name="SAPBEXHLevel3 2 2 4 2 3" xfId="12440"/>
    <cellStyle name="SAPBEXHLevel3 2 2 4 3" xfId="12441"/>
    <cellStyle name="SAPBEXHLevel3 2 2 4 3 2" xfId="12442"/>
    <cellStyle name="SAPBEXHLevel3 2 2 4 4" xfId="12443"/>
    <cellStyle name="SAPBEXHLevel3 2 2 5" xfId="12444"/>
    <cellStyle name="SAPBEXHLevel3 2 2 5 2" xfId="12445"/>
    <cellStyle name="SAPBEXHLevel3 2 2 5 2 2" xfId="12446"/>
    <cellStyle name="SAPBEXHLevel3 2 2 5 2 2 2" xfId="12447"/>
    <cellStyle name="SAPBEXHLevel3 2 2 5 2 3" xfId="12448"/>
    <cellStyle name="SAPBEXHLevel3 2 2 5 3" xfId="12449"/>
    <cellStyle name="SAPBEXHLevel3 2 2 5 3 2" xfId="12450"/>
    <cellStyle name="SAPBEXHLevel3 2 2 5 3 2 2" xfId="12451"/>
    <cellStyle name="SAPBEXHLevel3 2 2 5 3 3" xfId="12452"/>
    <cellStyle name="SAPBEXHLevel3 2 2 5 4" xfId="12453"/>
    <cellStyle name="SAPBEXHLevel3 2 2 5 4 2" xfId="12454"/>
    <cellStyle name="SAPBEXHLevel3 2 2 5 5" xfId="12455"/>
    <cellStyle name="SAPBEXHLevel3 2 2 6" xfId="12456"/>
    <cellStyle name="SAPBEXHLevel3 2 2 6 2" xfId="12457"/>
    <cellStyle name="SAPBEXHLevel3 2 2 6 2 2" xfId="12458"/>
    <cellStyle name="SAPBEXHLevel3 2 2 6 3" xfId="12459"/>
    <cellStyle name="SAPBEXHLevel3 2 2 7" xfId="12460"/>
    <cellStyle name="SAPBEXHLevel3 2 2 7 2" xfId="12461"/>
    <cellStyle name="SAPBEXHLevel3 2 2 8" xfId="12462"/>
    <cellStyle name="SAPBEXHLevel3 2 2 8 2" xfId="12463"/>
    <cellStyle name="SAPBEXHLevel3 2 2 9" xfId="12464"/>
    <cellStyle name="SAPBEXHLevel3 2 3" xfId="12465"/>
    <cellStyle name="SAPBEXHLevel3 2 3 2" xfId="12466"/>
    <cellStyle name="SAPBEXHLevel3 2 3 2 2" xfId="12467"/>
    <cellStyle name="SAPBEXHLevel3 2 3 2 2 2" xfId="12468"/>
    <cellStyle name="SAPBEXHLevel3 2 3 2 2 2 2" xfId="12469"/>
    <cellStyle name="SAPBEXHLevel3 2 3 2 2 2 2 2" xfId="12470"/>
    <cellStyle name="SAPBEXHLevel3 2 3 2 2 2 3" xfId="12471"/>
    <cellStyle name="SAPBEXHLevel3 2 3 2 2 3" xfId="12472"/>
    <cellStyle name="SAPBEXHLevel3 2 3 2 2 3 2" xfId="12473"/>
    <cellStyle name="SAPBEXHLevel3 2 3 2 2 4" xfId="12474"/>
    <cellStyle name="SAPBEXHLevel3 2 3 2 3" xfId="12475"/>
    <cellStyle name="SAPBEXHLevel3 2 3 2 3 2" xfId="12476"/>
    <cellStyle name="SAPBEXHLevel3 2 3 2 3 2 2" xfId="12477"/>
    <cellStyle name="SAPBEXHLevel3 2 3 2 3 2 2 2" xfId="12478"/>
    <cellStyle name="SAPBEXHLevel3 2 3 2 3 2 3" xfId="12479"/>
    <cellStyle name="SAPBEXHLevel3 2 3 2 3 3" xfId="12480"/>
    <cellStyle name="SAPBEXHLevel3 2 3 2 3 3 2" xfId="12481"/>
    <cellStyle name="SAPBEXHLevel3 2 3 2 3 4" xfId="12482"/>
    <cellStyle name="SAPBEXHLevel3 2 3 2 4" xfId="12483"/>
    <cellStyle name="SAPBEXHLevel3 2 3 2 4 2" xfId="12484"/>
    <cellStyle name="SAPBEXHLevel3 2 3 2 4 2 2" xfId="12485"/>
    <cellStyle name="SAPBEXHLevel3 2 3 2 4 2 2 2" xfId="12486"/>
    <cellStyle name="SAPBEXHLevel3 2 3 2 4 2 3" xfId="12487"/>
    <cellStyle name="SAPBEXHLevel3 2 3 2 4 3" xfId="12488"/>
    <cellStyle name="SAPBEXHLevel3 2 3 2 4 3 2" xfId="12489"/>
    <cellStyle name="SAPBEXHLevel3 2 3 2 4 3 2 2" xfId="12490"/>
    <cellStyle name="SAPBEXHLevel3 2 3 2 4 3 3" xfId="12491"/>
    <cellStyle name="SAPBEXHLevel3 2 3 2 4 4" xfId="12492"/>
    <cellStyle name="SAPBEXHLevel3 2 3 2 4 4 2" xfId="12493"/>
    <cellStyle name="SAPBEXHLevel3 2 3 2 4 5" xfId="12494"/>
    <cellStyle name="SAPBEXHLevel3 2 3 2 5" xfId="12495"/>
    <cellStyle name="SAPBEXHLevel3 2 3 2 5 2" xfId="12496"/>
    <cellStyle name="SAPBEXHLevel3 2 3 2 5 2 2" xfId="12497"/>
    <cellStyle name="SAPBEXHLevel3 2 3 2 5 3" xfId="12498"/>
    <cellStyle name="SAPBEXHLevel3 2 3 2 6" xfId="12499"/>
    <cellStyle name="SAPBEXHLevel3 2 3 2 6 2" xfId="12500"/>
    <cellStyle name="SAPBEXHLevel3 2 3 2 7" xfId="12501"/>
    <cellStyle name="SAPBEXHLevel3 2 3 2 7 2" xfId="12502"/>
    <cellStyle name="SAPBEXHLevel3 2 3 2 8" xfId="12503"/>
    <cellStyle name="SAPBEXHLevel3 2 3 3" xfId="12504"/>
    <cellStyle name="SAPBEXHLevel3 2 3 3 2" xfId="12505"/>
    <cellStyle name="SAPBEXHLevel3 2 3 3 2 2" xfId="12506"/>
    <cellStyle name="SAPBEXHLevel3 2 3 3 2 2 2" xfId="12507"/>
    <cellStyle name="SAPBEXHLevel3 2 3 3 2 3" xfId="12508"/>
    <cellStyle name="SAPBEXHLevel3 2 3 3 3" xfId="12509"/>
    <cellStyle name="SAPBEXHLevel3 2 3 3 3 2" xfId="12510"/>
    <cellStyle name="SAPBEXHLevel3 2 3 3 4" xfId="12511"/>
    <cellStyle name="SAPBEXHLevel3 2 3 4" xfId="12512"/>
    <cellStyle name="SAPBEXHLevel3 2 3 4 2" xfId="12513"/>
    <cellStyle name="SAPBEXHLevel3 2 3 4 2 2" xfId="12514"/>
    <cellStyle name="SAPBEXHLevel3 2 3 4 2 2 2" xfId="12515"/>
    <cellStyle name="SAPBEXHLevel3 2 3 4 2 3" xfId="12516"/>
    <cellStyle name="SAPBEXHLevel3 2 3 4 3" xfId="12517"/>
    <cellStyle name="SAPBEXHLevel3 2 3 4 3 2" xfId="12518"/>
    <cellStyle name="SAPBEXHLevel3 2 3 4 4" xfId="12519"/>
    <cellStyle name="SAPBEXHLevel3 2 3 5" xfId="12520"/>
    <cellStyle name="SAPBEXHLevel3 2 3 5 2" xfId="12521"/>
    <cellStyle name="SAPBEXHLevel3 2 3 5 2 2" xfId="12522"/>
    <cellStyle name="SAPBEXHLevel3 2 3 5 2 2 2" xfId="12523"/>
    <cellStyle name="SAPBEXHLevel3 2 3 5 2 3" xfId="12524"/>
    <cellStyle name="SAPBEXHLevel3 2 3 5 3" xfId="12525"/>
    <cellStyle name="SAPBEXHLevel3 2 3 5 3 2" xfId="12526"/>
    <cellStyle name="SAPBEXHLevel3 2 3 5 3 2 2" xfId="12527"/>
    <cellStyle name="SAPBEXHLevel3 2 3 5 3 3" xfId="12528"/>
    <cellStyle name="SAPBEXHLevel3 2 3 5 4" xfId="12529"/>
    <cellStyle name="SAPBEXHLevel3 2 3 5 4 2" xfId="12530"/>
    <cellStyle name="SAPBEXHLevel3 2 3 5 5" xfId="12531"/>
    <cellStyle name="SAPBEXHLevel3 2 3 6" xfId="12532"/>
    <cellStyle name="SAPBEXHLevel3 2 3 6 2" xfId="12533"/>
    <cellStyle name="SAPBEXHLevel3 2 3 6 2 2" xfId="12534"/>
    <cellStyle name="SAPBEXHLevel3 2 3 6 3" xfId="12535"/>
    <cellStyle name="SAPBEXHLevel3 2 3 7" xfId="12536"/>
    <cellStyle name="SAPBEXHLevel3 2 3 7 2" xfId="12537"/>
    <cellStyle name="SAPBEXHLevel3 2 3 8" xfId="12538"/>
    <cellStyle name="SAPBEXHLevel3 2 3 8 2" xfId="12539"/>
    <cellStyle name="SAPBEXHLevel3 2 3 9" xfId="12540"/>
    <cellStyle name="SAPBEXHLevel3 2 4" xfId="12541"/>
    <cellStyle name="SAPBEXHLevel3 2 4 2" xfId="12542"/>
    <cellStyle name="SAPBEXHLevel3 2 4 2 2" xfId="12543"/>
    <cellStyle name="SAPBEXHLevel3 2 4 2 2 2" xfId="12544"/>
    <cellStyle name="SAPBEXHLevel3 2 4 2 2 2 2" xfId="12545"/>
    <cellStyle name="SAPBEXHLevel3 2 4 2 2 2 2 2" xfId="12546"/>
    <cellStyle name="SAPBEXHLevel3 2 4 2 2 2 3" xfId="12547"/>
    <cellStyle name="SAPBEXHLevel3 2 4 2 2 3" xfId="12548"/>
    <cellStyle name="SAPBEXHLevel3 2 4 2 2 3 2" xfId="12549"/>
    <cellStyle name="SAPBEXHLevel3 2 4 2 2 4" xfId="12550"/>
    <cellStyle name="SAPBEXHLevel3 2 4 2 3" xfId="12551"/>
    <cellStyle name="SAPBEXHLevel3 2 4 2 3 2" xfId="12552"/>
    <cellStyle name="SAPBEXHLevel3 2 4 2 3 2 2" xfId="12553"/>
    <cellStyle name="SAPBEXHLevel3 2 4 2 3 2 2 2" xfId="12554"/>
    <cellStyle name="SAPBEXHLevel3 2 4 2 3 2 3" xfId="12555"/>
    <cellStyle name="SAPBEXHLevel3 2 4 2 3 3" xfId="12556"/>
    <cellStyle name="SAPBEXHLevel3 2 4 2 3 3 2" xfId="12557"/>
    <cellStyle name="SAPBEXHLevel3 2 4 2 3 4" xfId="12558"/>
    <cellStyle name="SAPBEXHLevel3 2 4 2 4" xfId="12559"/>
    <cellStyle name="SAPBEXHLevel3 2 4 2 4 2" xfId="12560"/>
    <cellStyle name="SAPBEXHLevel3 2 4 2 4 2 2" xfId="12561"/>
    <cellStyle name="SAPBEXHLevel3 2 4 2 4 2 2 2" xfId="12562"/>
    <cellStyle name="SAPBEXHLevel3 2 4 2 4 2 3" xfId="12563"/>
    <cellStyle name="SAPBEXHLevel3 2 4 2 4 3" xfId="12564"/>
    <cellStyle name="SAPBEXHLevel3 2 4 2 4 3 2" xfId="12565"/>
    <cellStyle name="SAPBEXHLevel3 2 4 2 4 3 2 2" xfId="12566"/>
    <cellStyle name="SAPBEXHLevel3 2 4 2 4 3 3" xfId="12567"/>
    <cellStyle name="SAPBEXHLevel3 2 4 2 4 4" xfId="12568"/>
    <cellStyle name="SAPBEXHLevel3 2 4 2 4 4 2" xfId="12569"/>
    <cellStyle name="SAPBEXHLevel3 2 4 2 4 5" xfId="12570"/>
    <cellStyle name="SAPBEXHLevel3 2 4 2 5" xfId="12571"/>
    <cellStyle name="SAPBEXHLevel3 2 4 2 5 2" xfId="12572"/>
    <cellStyle name="SAPBEXHLevel3 2 4 2 5 2 2" xfId="12573"/>
    <cellStyle name="SAPBEXHLevel3 2 4 2 5 3" xfId="12574"/>
    <cellStyle name="SAPBEXHLevel3 2 4 2 6" xfId="12575"/>
    <cellStyle name="SAPBEXHLevel3 2 4 2 6 2" xfId="12576"/>
    <cellStyle name="SAPBEXHLevel3 2 4 2 7" xfId="12577"/>
    <cellStyle name="SAPBEXHLevel3 2 4 2 7 2" xfId="12578"/>
    <cellStyle name="SAPBEXHLevel3 2 4 2 8" xfId="12579"/>
    <cellStyle name="SAPBEXHLevel3 2 4 3" xfId="12580"/>
    <cellStyle name="SAPBEXHLevel3 2 4 3 2" xfId="12581"/>
    <cellStyle name="SAPBEXHLevel3 2 4 3 2 2" xfId="12582"/>
    <cellStyle name="SAPBEXHLevel3 2 4 3 2 2 2" xfId="12583"/>
    <cellStyle name="SAPBEXHLevel3 2 4 3 2 3" xfId="12584"/>
    <cellStyle name="SAPBEXHLevel3 2 4 3 3" xfId="12585"/>
    <cellStyle name="SAPBEXHLevel3 2 4 3 3 2" xfId="12586"/>
    <cellStyle name="SAPBEXHLevel3 2 4 3 4" xfId="12587"/>
    <cellStyle name="SAPBEXHLevel3 2 4 4" xfId="12588"/>
    <cellStyle name="SAPBEXHLevel3 2 4 4 2" xfId="12589"/>
    <cellStyle name="SAPBEXHLevel3 2 4 4 2 2" xfId="12590"/>
    <cellStyle name="SAPBEXHLevel3 2 4 4 2 2 2" xfId="12591"/>
    <cellStyle name="SAPBEXHLevel3 2 4 4 2 3" xfId="12592"/>
    <cellStyle name="SAPBEXHLevel3 2 4 4 3" xfId="12593"/>
    <cellStyle name="SAPBEXHLevel3 2 4 4 3 2" xfId="12594"/>
    <cellStyle name="SAPBEXHLevel3 2 4 4 4" xfId="12595"/>
    <cellStyle name="SAPBEXHLevel3 2 4 5" xfId="12596"/>
    <cellStyle name="SAPBEXHLevel3 2 4 5 2" xfId="12597"/>
    <cellStyle name="SAPBEXHLevel3 2 4 5 2 2" xfId="12598"/>
    <cellStyle name="SAPBEXHLevel3 2 4 5 2 2 2" xfId="12599"/>
    <cellStyle name="SAPBEXHLevel3 2 4 5 2 3" xfId="12600"/>
    <cellStyle name="SAPBEXHLevel3 2 4 5 3" xfId="12601"/>
    <cellStyle name="SAPBEXHLevel3 2 4 5 3 2" xfId="12602"/>
    <cellStyle name="SAPBEXHLevel3 2 4 5 3 2 2" xfId="12603"/>
    <cellStyle name="SAPBEXHLevel3 2 4 5 3 3" xfId="12604"/>
    <cellStyle name="SAPBEXHLevel3 2 4 5 4" xfId="12605"/>
    <cellStyle name="SAPBEXHLevel3 2 4 5 4 2" xfId="12606"/>
    <cellStyle name="SAPBEXHLevel3 2 4 5 5" xfId="12607"/>
    <cellStyle name="SAPBEXHLevel3 2 4 6" xfId="12608"/>
    <cellStyle name="SAPBEXHLevel3 2 4 6 2" xfId="12609"/>
    <cellStyle name="SAPBEXHLevel3 2 4 6 2 2" xfId="12610"/>
    <cellStyle name="SAPBEXHLevel3 2 4 6 3" xfId="12611"/>
    <cellStyle name="SAPBEXHLevel3 2 4 7" xfId="12612"/>
    <cellStyle name="SAPBEXHLevel3 2 4 7 2" xfId="12613"/>
    <cellStyle name="SAPBEXHLevel3 2 4 8" xfId="12614"/>
    <cellStyle name="SAPBEXHLevel3 2 4 8 2" xfId="12615"/>
    <cellStyle name="SAPBEXHLevel3 2 4 9" xfId="12616"/>
    <cellStyle name="SAPBEXHLevel3 2 5" xfId="12617"/>
    <cellStyle name="SAPBEXHLevel3 2 5 2" xfId="12618"/>
    <cellStyle name="SAPBEXHLevel3 2 5 2 2" xfId="12619"/>
    <cellStyle name="SAPBEXHLevel3 2 5 2 2 2" xfId="12620"/>
    <cellStyle name="SAPBEXHLevel3 2 5 2 2 2 2" xfId="12621"/>
    <cellStyle name="SAPBEXHLevel3 2 5 2 2 3" xfId="12622"/>
    <cellStyle name="SAPBEXHLevel3 2 5 2 3" xfId="12623"/>
    <cellStyle name="SAPBEXHLevel3 2 5 2 3 2" xfId="12624"/>
    <cellStyle name="SAPBEXHLevel3 2 5 2 4" xfId="12625"/>
    <cellStyle name="SAPBEXHLevel3 2 5 3" xfId="12626"/>
    <cellStyle name="SAPBEXHLevel3 2 5 3 2" xfId="12627"/>
    <cellStyle name="SAPBEXHLevel3 2 5 3 2 2" xfId="12628"/>
    <cellStyle name="SAPBEXHLevel3 2 5 3 2 2 2" xfId="12629"/>
    <cellStyle name="SAPBEXHLevel3 2 5 3 2 3" xfId="12630"/>
    <cellStyle name="SAPBEXHLevel3 2 5 3 3" xfId="12631"/>
    <cellStyle name="SAPBEXHLevel3 2 5 3 3 2" xfId="12632"/>
    <cellStyle name="SAPBEXHLevel3 2 5 3 4" xfId="12633"/>
    <cellStyle name="SAPBEXHLevel3 2 5 4" xfId="12634"/>
    <cellStyle name="SAPBEXHLevel3 2 5 4 2" xfId="12635"/>
    <cellStyle name="SAPBEXHLevel3 2 5 4 2 2" xfId="12636"/>
    <cellStyle name="SAPBEXHLevel3 2 5 4 2 2 2" xfId="12637"/>
    <cellStyle name="SAPBEXHLevel3 2 5 4 2 3" xfId="12638"/>
    <cellStyle name="SAPBEXHLevel3 2 5 4 3" xfId="12639"/>
    <cellStyle name="SAPBEXHLevel3 2 5 4 3 2" xfId="12640"/>
    <cellStyle name="SAPBEXHLevel3 2 5 4 3 2 2" xfId="12641"/>
    <cellStyle name="SAPBEXHLevel3 2 5 4 3 3" xfId="12642"/>
    <cellStyle name="SAPBEXHLevel3 2 5 4 4" xfId="12643"/>
    <cellStyle name="SAPBEXHLevel3 2 5 4 4 2" xfId="12644"/>
    <cellStyle name="SAPBEXHLevel3 2 5 4 5" xfId="12645"/>
    <cellStyle name="SAPBEXHLevel3 2 5 5" xfId="12646"/>
    <cellStyle name="SAPBEXHLevel3 2 5 5 2" xfId="12647"/>
    <cellStyle name="SAPBEXHLevel3 2 5 5 2 2" xfId="12648"/>
    <cellStyle name="SAPBEXHLevel3 2 5 5 3" xfId="12649"/>
    <cellStyle name="SAPBEXHLevel3 2 5 6" xfId="12650"/>
    <cellStyle name="SAPBEXHLevel3 2 5 6 2" xfId="12651"/>
    <cellStyle name="SAPBEXHLevel3 2 5 7" xfId="12652"/>
    <cellStyle name="SAPBEXHLevel3 2 5 7 2" xfId="12653"/>
    <cellStyle name="SAPBEXHLevel3 2 5 8" xfId="12654"/>
    <cellStyle name="SAPBEXHLevel3 2 6" xfId="12655"/>
    <cellStyle name="SAPBEXHLevel3 2 6 2" xfId="12656"/>
    <cellStyle name="SAPBEXHLevel3 2 6 2 2" xfId="12657"/>
    <cellStyle name="SAPBEXHLevel3 2 6 2 2 2" xfId="12658"/>
    <cellStyle name="SAPBEXHLevel3 2 6 2 2 2 2" xfId="12659"/>
    <cellStyle name="SAPBEXHLevel3 2 6 2 2 2 2 2" xfId="12660"/>
    <cellStyle name="SAPBEXHLevel3 2 6 2 2 2 3" xfId="12661"/>
    <cellStyle name="SAPBEXHLevel3 2 6 2 2 3" xfId="12662"/>
    <cellStyle name="SAPBEXHLevel3 2 6 2 2 3 2" xfId="12663"/>
    <cellStyle name="SAPBEXHLevel3 2 6 2 2 4" xfId="12664"/>
    <cellStyle name="SAPBEXHLevel3 2 6 2 3" xfId="12665"/>
    <cellStyle name="SAPBEXHLevel3 2 6 2 3 2" xfId="12666"/>
    <cellStyle name="SAPBEXHLevel3 2 6 2 3 2 2" xfId="12667"/>
    <cellStyle name="SAPBEXHLevel3 2 6 2 3 2 2 2" xfId="12668"/>
    <cellStyle name="SAPBEXHLevel3 2 6 2 3 2 3" xfId="12669"/>
    <cellStyle name="SAPBEXHLevel3 2 6 2 3 3" xfId="12670"/>
    <cellStyle name="SAPBEXHLevel3 2 6 2 3 3 2" xfId="12671"/>
    <cellStyle name="SAPBEXHLevel3 2 6 2 3 4" xfId="12672"/>
    <cellStyle name="SAPBEXHLevel3 2 6 2 4" xfId="12673"/>
    <cellStyle name="SAPBEXHLevel3 2 6 2 4 2" xfId="12674"/>
    <cellStyle name="SAPBEXHLevel3 2 6 2 4 2 2" xfId="12675"/>
    <cellStyle name="SAPBEXHLevel3 2 6 2 4 2 2 2" xfId="12676"/>
    <cellStyle name="SAPBEXHLevel3 2 6 2 4 2 3" xfId="12677"/>
    <cellStyle name="SAPBEXHLevel3 2 6 2 4 3" xfId="12678"/>
    <cellStyle name="SAPBEXHLevel3 2 6 2 4 3 2" xfId="12679"/>
    <cellStyle name="SAPBEXHLevel3 2 6 2 4 3 2 2" xfId="12680"/>
    <cellStyle name="SAPBEXHLevel3 2 6 2 4 3 3" xfId="12681"/>
    <cellStyle name="SAPBEXHLevel3 2 6 2 4 4" xfId="12682"/>
    <cellStyle name="SAPBEXHLevel3 2 6 2 4 4 2" xfId="12683"/>
    <cellStyle name="SAPBEXHLevel3 2 6 2 4 5" xfId="12684"/>
    <cellStyle name="SAPBEXHLevel3 2 6 2 5" xfId="12685"/>
    <cellStyle name="SAPBEXHLevel3 2 6 2 5 2" xfId="12686"/>
    <cellStyle name="SAPBEXHLevel3 2 6 2 5 2 2" xfId="12687"/>
    <cellStyle name="SAPBEXHLevel3 2 6 2 5 3" xfId="12688"/>
    <cellStyle name="SAPBEXHLevel3 2 6 2 6" xfId="12689"/>
    <cellStyle name="SAPBEXHLevel3 2 6 2 6 2" xfId="12690"/>
    <cellStyle name="SAPBEXHLevel3 2 6 2 7" xfId="12691"/>
    <cellStyle name="SAPBEXHLevel3 2 6 2 7 2" xfId="12692"/>
    <cellStyle name="SAPBEXHLevel3 2 6 2 8" xfId="12693"/>
    <cellStyle name="SAPBEXHLevel3 2 6 3" xfId="12694"/>
    <cellStyle name="SAPBEXHLevel3 2 6 3 2" xfId="12695"/>
    <cellStyle name="SAPBEXHLevel3 2 6 3 2 2" xfId="12696"/>
    <cellStyle name="SAPBEXHLevel3 2 6 3 2 2 2" xfId="12697"/>
    <cellStyle name="SAPBEXHLevel3 2 6 3 2 3" xfId="12698"/>
    <cellStyle name="SAPBEXHLevel3 2 6 3 3" xfId="12699"/>
    <cellStyle name="SAPBEXHLevel3 2 6 3 3 2" xfId="12700"/>
    <cellStyle name="SAPBEXHLevel3 2 6 3 4" xfId="12701"/>
    <cellStyle name="SAPBEXHLevel3 2 6 4" xfId="12702"/>
    <cellStyle name="SAPBEXHLevel3 2 6 4 2" xfId="12703"/>
    <cellStyle name="SAPBEXHLevel3 2 6 4 2 2" xfId="12704"/>
    <cellStyle name="SAPBEXHLevel3 2 6 4 2 2 2" xfId="12705"/>
    <cellStyle name="SAPBEXHLevel3 2 6 4 2 3" xfId="12706"/>
    <cellStyle name="SAPBEXHLevel3 2 6 4 3" xfId="12707"/>
    <cellStyle name="SAPBEXHLevel3 2 6 4 3 2" xfId="12708"/>
    <cellStyle name="SAPBEXHLevel3 2 6 4 4" xfId="12709"/>
    <cellStyle name="SAPBEXHLevel3 2 6 5" xfId="12710"/>
    <cellStyle name="SAPBEXHLevel3 2 6 5 2" xfId="12711"/>
    <cellStyle name="SAPBEXHLevel3 2 6 5 2 2" xfId="12712"/>
    <cellStyle name="SAPBEXHLevel3 2 6 5 2 2 2" xfId="12713"/>
    <cellStyle name="SAPBEXHLevel3 2 6 5 2 3" xfId="12714"/>
    <cellStyle name="SAPBEXHLevel3 2 6 5 3" xfId="12715"/>
    <cellStyle name="SAPBEXHLevel3 2 6 5 3 2" xfId="12716"/>
    <cellStyle name="SAPBEXHLevel3 2 6 5 3 2 2" xfId="12717"/>
    <cellStyle name="SAPBEXHLevel3 2 6 5 3 3" xfId="12718"/>
    <cellStyle name="SAPBEXHLevel3 2 6 5 4" xfId="12719"/>
    <cellStyle name="SAPBEXHLevel3 2 6 5 4 2" xfId="12720"/>
    <cellStyle name="SAPBEXHLevel3 2 6 5 5" xfId="12721"/>
    <cellStyle name="SAPBEXHLevel3 2 6 6" xfId="12722"/>
    <cellStyle name="SAPBEXHLevel3 2 6 6 2" xfId="12723"/>
    <cellStyle name="SAPBEXHLevel3 2 6 6 2 2" xfId="12724"/>
    <cellStyle name="SAPBEXHLevel3 2 6 6 3" xfId="12725"/>
    <cellStyle name="SAPBEXHLevel3 2 6 7" xfId="12726"/>
    <cellStyle name="SAPBEXHLevel3 2 6 7 2" xfId="12727"/>
    <cellStyle name="SAPBEXHLevel3 2 6 8" xfId="12728"/>
    <cellStyle name="SAPBEXHLevel3 2 6 8 2" xfId="12729"/>
    <cellStyle name="SAPBEXHLevel3 2 6 9" xfId="12730"/>
    <cellStyle name="SAPBEXHLevel3 2 7" xfId="12731"/>
    <cellStyle name="SAPBEXHLevel3 2 7 2" xfId="12732"/>
    <cellStyle name="SAPBEXHLevel3 2 7 2 2" xfId="12733"/>
    <cellStyle name="SAPBEXHLevel3 2 7 2 2 2" xfId="12734"/>
    <cellStyle name="SAPBEXHLevel3 2 7 2 3" xfId="12735"/>
    <cellStyle name="SAPBEXHLevel3 2 7 3" xfId="12736"/>
    <cellStyle name="SAPBEXHLevel3 2 7 3 2" xfId="12737"/>
    <cellStyle name="SAPBEXHLevel3 2 7 4" xfId="12738"/>
    <cellStyle name="SAPBEXHLevel3 2 8" xfId="12739"/>
    <cellStyle name="SAPBEXHLevel3 2 8 2" xfId="12740"/>
    <cellStyle name="SAPBEXHLevel3 2 8 2 2" xfId="12741"/>
    <cellStyle name="SAPBEXHLevel3 2 8 2 2 2" xfId="12742"/>
    <cellStyle name="SAPBEXHLevel3 2 8 2 3" xfId="12743"/>
    <cellStyle name="SAPBEXHLevel3 2 8 3" xfId="12744"/>
    <cellStyle name="SAPBEXHLevel3 2 8 3 2" xfId="12745"/>
    <cellStyle name="SAPBEXHLevel3 2 8 4" xfId="12746"/>
    <cellStyle name="SAPBEXHLevel3 2 9" xfId="12747"/>
    <cellStyle name="SAPBEXHLevel3 2 9 2" xfId="12748"/>
    <cellStyle name="SAPBEXHLevel3 2 9 2 2" xfId="12749"/>
    <cellStyle name="SAPBEXHLevel3 2 9 2 2 2" xfId="12750"/>
    <cellStyle name="SAPBEXHLevel3 2 9 2 3" xfId="12751"/>
    <cellStyle name="SAPBEXHLevel3 2 9 3" xfId="12752"/>
    <cellStyle name="SAPBEXHLevel3 2 9 3 2" xfId="12753"/>
    <cellStyle name="SAPBEXHLevel3 2 9 3 2 2" xfId="12754"/>
    <cellStyle name="SAPBEXHLevel3 2 9 3 3" xfId="12755"/>
    <cellStyle name="SAPBEXHLevel3 2 9 4" xfId="12756"/>
    <cellStyle name="SAPBEXHLevel3 2 9 4 2" xfId="12757"/>
    <cellStyle name="SAPBEXHLevel3 2 9 5" xfId="12758"/>
    <cellStyle name="SAPBEXHLevel3 2_FundsFlow" xfId="12759"/>
    <cellStyle name="SAPBEXHLevel3 3" xfId="12760"/>
    <cellStyle name="SAPBEXHLevel3 3 2" xfId="12761"/>
    <cellStyle name="SAPBEXHLevel3 3 2 2" xfId="12762"/>
    <cellStyle name="SAPBEXHLevel3 3 2 2 2" xfId="12763"/>
    <cellStyle name="SAPBEXHLevel3 3 2 2 2 2" xfId="12764"/>
    <cellStyle name="SAPBEXHLevel3 3 2 2 2 2 2" xfId="12765"/>
    <cellStyle name="SAPBEXHLevel3 3 2 2 2 3" xfId="12766"/>
    <cellStyle name="SAPBEXHLevel3 3 2 2 3" xfId="12767"/>
    <cellStyle name="SAPBEXHLevel3 3 2 2 3 2" xfId="12768"/>
    <cellStyle name="SAPBEXHLevel3 3 2 2 4" xfId="12769"/>
    <cellStyle name="SAPBEXHLevel3 3 2 3" xfId="12770"/>
    <cellStyle name="SAPBEXHLevel3 3 2 3 2" xfId="12771"/>
    <cellStyle name="SAPBEXHLevel3 3 2 3 2 2" xfId="12772"/>
    <cellStyle name="SAPBEXHLevel3 3 2 3 2 2 2" xfId="12773"/>
    <cellStyle name="SAPBEXHLevel3 3 2 3 2 3" xfId="12774"/>
    <cellStyle name="SAPBEXHLevel3 3 2 3 3" xfId="12775"/>
    <cellStyle name="SAPBEXHLevel3 3 2 3 3 2" xfId="12776"/>
    <cellStyle name="SAPBEXHLevel3 3 2 3 4" xfId="12777"/>
    <cellStyle name="SAPBEXHLevel3 3 2 4" xfId="12778"/>
    <cellStyle name="SAPBEXHLevel3 3 2 4 2" xfId="12779"/>
    <cellStyle name="SAPBEXHLevel3 3 2 4 2 2" xfId="12780"/>
    <cellStyle name="SAPBEXHLevel3 3 2 4 2 2 2" xfId="12781"/>
    <cellStyle name="SAPBEXHLevel3 3 2 4 2 3" xfId="12782"/>
    <cellStyle name="SAPBEXHLevel3 3 2 4 3" xfId="12783"/>
    <cellStyle name="SAPBEXHLevel3 3 2 4 3 2" xfId="12784"/>
    <cellStyle name="SAPBEXHLevel3 3 2 4 3 2 2" xfId="12785"/>
    <cellStyle name="SAPBEXHLevel3 3 2 4 3 3" xfId="12786"/>
    <cellStyle name="SAPBEXHLevel3 3 2 4 4" xfId="12787"/>
    <cellStyle name="SAPBEXHLevel3 3 2 4 4 2" xfId="12788"/>
    <cellStyle name="SAPBEXHLevel3 3 2 4 5" xfId="12789"/>
    <cellStyle name="SAPBEXHLevel3 3 2 5" xfId="12790"/>
    <cellStyle name="SAPBEXHLevel3 3 2 5 2" xfId="12791"/>
    <cellStyle name="SAPBEXHLevel3 3 2 5 2 2" xfId="12792"/>
    <cellStyle name="SAPBEXHLevel3 3 2 5 3" xfId="12793"/>
    <cellStyle name="SAPBEXHLevel3 3 2 6" xfId="12794"/>
    <cellStyle name="SAPBEXHLevel3 3 2 6 2" xfId="12795"/>
    <cellStyle name="SAPBEXHLevel3 3 2 7" xfId="12796"/>
    <cellStyle name="SAPBEXHLevel3 3 2 7 2" xfId="12797"/>
    <cellStyle name="SAPBEXHLevel3 3 2 8" xfId="12798"/>
    <cellStyle name="SAPBEXHLevel3 3 3" xfId="12799"/>
    <cellStyle name="SAPBEXHLevel3 3 3 2" xfId="12800"/>
    <cellStyle name="SAPBEXHLevel3 3 3 2 2" xfId="12801"/>
    <cellStyle name="SAPBEXHLevel3 3 3 2 2 2" xfId="12802"/>
    <cellStyle name="SAPBEXHLevel3 3 3 2 3" xfId="12803"/>
    <cellStyle name="SAPBEXHLevel3 3 3 3" xfId="12804"/>
    <cellStyle name="SAPBEXHLevel3 3 3 3 2" xfId="12805"/>
    <cellStyle name="SAPBEXHLevel3 3 3 4" xfId="12806"/>
    <cellStyle name="SAPBEXHLevel3 3 4" xfId="12807"/>
    <cellStyle name="SAPBEXHLevel3 3 4 2" xfId="12808"/>
    <cellStyle name="SAPBEXHLevel3 3 4 2 2" xfId="12809"/>
    <cellStyle name="SAPBEXHLevel3 3 4 2 2 2" xfId="12810"/>
    <cellStyle name="SAPBEXHLevel3 3 4 2 3" xfId="12811"/>
    <cellStyle name="SAPBEXHLevel3 3 4 3" xfId="12812"/>
    <cellStyle name="SAPBEXHLevel3 3 4 3 2" xfId="12813"/>
    <cellStyle name="SAPBEXHLevel3 3 4 4" xfId="12814"/>
    <cellStyle name="SAPBEXHLevel3 3 5" xfId="12815"/>
    <cellStyle name="SAPBEXHLevel3 3 5 2" xfId="12816"/>
    <cellStyle name="SAPBEXHLevel3 3 5 2 2" xfId="12817"/>
    <cellStyle name="SAPBEXHLevel3 3 5 2 2 2" xfId="12818"/>
    <cellStyle name="SAPBEXHLevel3 3 5 2 3" xfId="12819"/>
    <cellStyle name="SAPBEXHLevel3 3 5 3" xfId="12820"/>
    <cellStyle name="SAPBEXHLevel3 3 5 3 2" xfId="12821"/>
    <cellStyle name="SAPBEXHLevel3 3 5 3 2 2" xfId="12822"/>
    <cellStyle name="SAPBEXHLevel3 3 5 3 3" xfId="12823"/>
    <cellStyle name="SAPBEXHLevel3 3 5 4" xfId="12824"/>
    <cellStyle name="SAPBEXHLevel3 3 5 4 2" xfId="12825"/>
    <cellStyle name="SAPBEXHLevel3 3 5 5" xfId="12826"/>
    <cellStyle name="SAPBEXHLevel3 3 6" xfId="12827"/>
    <cellStyle name="SAPBEXHLevel3 3 6 2" xfId="12828"/>
    <cellStyle name="SAPBEXHLevel3 3 6 2 2" xfId="12829"/>
    <cellStyle name="SAPBEXHLevel3 3 6 3" xfId="12830"/>
    <cellStyle name="SAPBEXHLevel3 3 7" xfId="12831"/>
    <cellStyle name="SAPBEXHLevel3 3 7 2" xfId="12832"/>
    <cellStyle name="SAPBEXHLevel3 3 8" xfId="12833"/>
    <cellStyle name="SAPBEXHLevel3 3 8 2" xfId="12834"/>
    <cellStyle name="SAPBEXHLevel3 3 9" xfId="12835"/>
    <cellStyle name="SAPBEXHLevel3 4" xfId="12836"/>
    <cellStyle name="SAPBEXHLevel3 4 2" xfId="12837"/>
    <cellStyle name="SAPBEXHLevel3 4 2 2" xfId="12838"/>
    <cellStyle name="SAPBEXHLevel3 4 2 2 2" xfId="12839"/>
    <cellStyle name="SAPBEXHLevel3 4 2 2 2 2" xfId="12840"/>
    <cellStyle name="SAPBEXHLevel3 4 2 2 2 2 2" xfId="12841"/>
    <cellStyle name="SAPBEXHLevel3 4 2 2 2 3" xfId="12842"/>
    <cellStyle name="SAPBEXHLevel3 4 2 2 3" xfId="12843"/>
    <cellStyle name="SAPBEXHLevel3 4 2 2 3 2" xfId="12844"/>
    <cellStyle name="SAPBEXHLevel3 4 2 2 4" xfId="12845"/>
    <cellStyle name="SAPBEXHLevel3 4 2 3" xfId="12846"/>
    <cellStyle name="SAPBEXHLevel3 4 2 3 2" xfId="12847"/>
    <cellStyle name="SAPBEXHLevel3 4 2 3 2 2" xfId="12848"/>
    <cellStyle name="SAPBEXHLevel3 4 2 3 2 2 2" xfId="12849"/>
    <cellStyle name="SAPBEXHLevel3 4 2 3 2 3" xfId="12850"/>
    <cellStyle name="SAPBEXHLevel3 4 2 3 3" xfId="12851"/>
    <cellStyle name="SAPBEXHLevel3 4 2 3 3 2" xfId="12852"/>
    <cellStyle name="SAPBEXHLevel3 4 2 3 4" xfId="12853"/>
    <cellStyle name="SAPBEXHLevel3 4 2 4" xfId="12854"/>
    <cellStyle name="SAPBEXHLevel3 4 2 4 2" xfId="12855"/>
    <cellStyle name="SAPBEXHLevel3 4 2 4 2 2" xfId="12856"/>
    <cellStyle name="SAPBEXHLevel3 4 2 4 2 2 2" xfId="12857"/>
    <cellStyle name="SAPBEXHLevel3 4 2 4 2 3" xfId="12858"/>
    <cellStyle name="SAPBEXHLevel3 4 2 4 3" xfId="12859"/>
    <cellStyle name="SAPBEXHLevel3 4 2 4 3 2" xfId="12860"/>
    <cellStyle name="SAPBEXHLevel3 4 2 4 3 2 2" xfId="12861"/>
    <cellStyle name="SAPBEXHLevel3 4 2 4 3 3" xfId="12862"/>
    <cellStyle name="SAPBEXHLevel3 4 2 4 4" xfId="12863"/>
    <cellStyle name="SAPBEXHLevel3 4 2 4 4 2" xfId="12864"/>
    <cellStyle name="SAPBEXHLevel3 4 2 4 5" xfId="12865"/>
    <cellStyle name="SAPBEXHLevel3 4 2 5" xfId="12866"/>
    <cellStyle name="SAPBEXHLevel3 4 2 5 2" xfId="12867"/>
    <cellStyle name="SAPBEXHLevel3 4 2 5 2 2" xfId="12868"/>
    <cellStyle name="SAPBEXHLevel3 4 2 5 3" xfId="12869"/>
    <cellStyle name="SAPBEXHLevel3 4 2 6" xfId="12870"/>
    <cellStyle name="SAPBEXHLevel3 4 2 6 2" xfId="12871"/>
    <cellStyle name="SAPBEXHLevel3 4 2 7" xfId="12872"/>
    <cellStyle name="SAPBEXHLevel3 4 2 7 2" xfId="12873"/>
    <cellStyle name="SAPBEXHLevel3 4 2 8" xfId="12874"/>
    <cellStyle name="SAPBEXHLevel3 4 3" xfId="12875"/>
    <cellStyle name="SAPBEXHLevel3 4 3 2" xfId="12876"/>
    <cellStyle name="SAPBEXHLevel3 4 3 2 2" xfId="12877"/>
    <cellStyle name="SAPBEXHLevel3 4 3 2 2 2" xfId="12878"/>
    <cellStyle name="SAPBEXHLevel3 4 3 2 3" xfId="12879"/>
    <cellStyle name="SAPBEXHLevel3 4 3 3" xfId="12880"/>
    <cellStyle name="SAPBEXHLevel3 4 3 3 2" xfId="12881"/>
    <cellStyle name="SAPBEXHLevel3 4 3 4" xfId="12882"/>
    <cellStyle name="SAPBEXHLevel3 4 4" xfId="12883"/>
    <cellStyle name="SAPBEXHLevel3 4 4 2" xfId="12884"/>
    <cellStyle name="SAPBEXHLevel3 4 4 2 2" xfId="12885"/>
    <cellStyle name="SAPBEXHLevel3 4 4 2 2 2" xfId="12886"/>
    <cellStyle name="SAPBEXHLevel3 4 4 2 3" xfId="12887"/>
    <cellStyle name="SAPBEXHLevel3 4 4 3" xfId="12888"/>
    <cellStyle name="SAPBEXHLevel3 4 4 3 2" xfId="12889"/>
    <cellStyle name="SAPBEXHLevel3 4 4 4" xfId="12890"/>
    <cellStyle name="SAPBEXHLevel3 4 5" xfId="12891"/>
    <cellStyle name="SAPBEXHLevel3 4 5 2" xfId="12892"/>
    <cellStyle name="SAPBEXHLevel3 4 5 2 2" xfId="12893"/>
    <cellStyle name="SAPBEXHLevel3 4 5 2 2 2" xfId="12894"/>
    <cellStyle name="SAPBEXHLevel3 4 5 2 3" xfId="12895"/>
    <cellStyle name="SAPBEXHLevel3 4 5 3" xfId="12896"/>
    <cellStyle name="SAPBEXHLevel3 4 5 3 2" xfId="12897"/>
    <cellStyle name="SAPBEXHLevel3 4 5 3 2 2" xfId="12898"/>
    <cellStyle name="SAPBEXHLevel3 4 5 3 3" xfId="12899"/>
    <cellStyle name="SAPBEXHLevel3 4 5 4" xfId="12900"/>
    <cellStyle name="SAPBEXHLevel3 4 5 4 2" xfId="12901"/>
    <cellStyle name="SAPBEXHLevel3 4 5 5" xfId="12902"/>
    <cellStyle name="SAPBEXHLevel3 4 6" xfId="12903"/>
    <cellStyle name="SAPBEXHLevel3 4 6 2" xfId="12904"/>
    <cellStyle name="SAPBEXHLevel3 4 6 2 2" xfId="12905"/>
    <cellStyle name="SAPBEXHLevel3 4 6 3" xfId="12906"/>
    <cellStyle name="SAPBEXHLevel3 4 7" xfId="12907"/>
    <cellStyle name="SAPBEXHLevel3 4 7 2" xfId="12908"/>
    <cellStyle name="SAPBEXHLevel3 4 8" xfId="12909"/>
    <cellStyle name="SAPBEXHLevel3 4 8 2" xfId="12910"/>
    <cellStyle name="SAPBEXHLevel3 4 9" xfId="12911"/>
    <cellStyle name="SAPBEXHLevel3 5" xfId="12912"/>
    <cellStyle name="SAPBEXHLevel3 5 2" xfId="12913"/>
    <cellStyle name="SAPBEXHLevel3 5 2 2" xfId="12914"/>
    <cellStyle name="SAPBEXHLevel3 5 2 2 2" xfId="12915"/>
    <cellStyle name="SAPBEXHLevel3 5 2 2 2 2" xfId="12916"/>
    <cellStyle name="SAPBEXHLevel3 5 2 2 2 2 2" xfId="12917"/>
    <cellStyle name="SAPBEXHLevel3 5 2 2 2 3" xfId="12918"/>
    <cellStyle name="SAPBEXHLevel3 5 2 2 3" xfId="12919"/>
    <cellStyle name="SAPBEXHLevel3 5 2 2 3 2" xfId="12920"/>
    <cellStyle name="SAPBEXHLevel3 5 2 2 4" xfId="12921"/>
    <cellStyle name="SAPBEXHLevel3 5 2 3" xfId="12922"/>
    <cellStyle name="SAPBEXHLevel3 5 2 3 2" xfId="12923"/>
    <cellStyle name="SAPBEXHLevel3 5 2 3 2 2" xfId="12924"/>
    <cellStyle name="SAPBEXHLevel3 5 2 3 2 2 2" xfId="12925"/>
    <cellStyle name="SAPBEXHLevel3 5 2 3 2 3" xfId="12926"/>
    <cellStyle name="SAPBEXHLevel3 5 2 3 3" xfId="12927"/>
    <cellStyle name="SAPBEXHLevel3 5 2 3 3 2" xfId="12928"/>
    <cellStyle name="SAPBEXHLevel3 5 2 3 4" xfId="12929"/>
    <cellStyle name="SAPBEXHLevel3 5 2 4" xfId="12930"/>
    <cellStyle name="SAPBEXHLevel3 5 2 4 2" xfId="12931"/>
    <cellStyle name="SAPBEXHLevel3 5 2 4 2 2" xfId="12932"/>
    <cellStyle name="SAPBEXHLevel3 5 2 4 2 2 2" xfId="12933"/>
    <cellStyle name="SAPBEXHLevel3 5 2 4 2 3" xfId="12934"/>
    <cellStyle name="SAPBEXHLevel3 5 2 4 3" xfId="12935"/>
    <cellStyle name="SAPBEXHLevel3 5 2 4 3 2" xfId="12936"/>
    <cellStyle name="SAPBEXHLevel3 5 2 4 3 2 2" xfId="12937"/>
    <cellStyle name="SAPBEXHLevel3 5 2 4 3 3" xfId="12938"/>
    <cellStyle name="SAPBEXHLevel3 5 2 4 4" xfId="12939"/>
    <cellStyle name="SAPBEXHLevel3 5 2 4 4 2" xfId="12940"/>
    <cellStyle name="SAPBEXHLevel3 5 2 4 5" xfId="12941"/>
    <cellStyle name="SAPBEXHLevel3 5 2 5" xfId="12942"/>
    <cellStyle name="SAPBEXHLevel3 5 2 5 2" xfId="12943"/>
    <cellStyle name="SAPBEXHLevel3 5 2 5 2 2" xfId="12944"/>
    <cellStyle name="SAPBEXHLevel3 5 2 5 3" xfId="12945"/>
    <cellStyle name="SAPBEXHLevel3 5 2 6" xfId="12946"/>
    <cellStyle name="SAPBEXHLevel3 5 2 6 2" xfId="12947"/>
    <cellStyle name="SAPBEXHLevel3 5 2 7" xfId="12948"/>
    <cellStyle name="SAPBEXHLevel3 5 2 7 2" xfId="12949"/>
    <cellStyle name="SAPBEXHLevel3 5 2 8" xfId="12950"/>
    <cellStyle name="SAPBEXHLevel3 5 3" xfId="12951"/>
    <cellStyle name="SAPBEXHLevel3 5 3 2" xfId="12952"/>
    <cellStyle name="SAPBEXHLevel3 5 3 2 2" xfId="12953"/>
    <cellStyle name="SAPBEXHLevel3 5 3 2 2 2" xfId="12954"/>
    <cellStyle name="SAPBEXHLevel3 5 3 2 3" xfId="12955"/>
    <cellStyle name="SAPBEXHLevel3 5 3 3" xfId="12956"/>
    <cellStyle name="SAPBEXHLevel3 5 3 3 2" xfId="12957"/>
    <cellStyle name="SAPBEXHLevel3 5 3 4" xfId="12958"/>
    <cellStyle name="SAPBEXHLevel3 5 4" xfId="12959"/>
    <cellStyle name="SAPBEXHLevel3 5 4 2" xfId="12960"/>
    <cellStyle name="SAPBEXHLevel3 5 4 2 2" xfId="12961"/>
    <cellStyle name="SAPBEXHLevel3 5 4 2 2 2" xfId="12962"/>
    <cellStyle name="SAPBEXHLevel3 5 4 2 3" xfId="12963"/>
    <cellStyle name="SAPBEXHLevel3 5 4 3" xfId="12964"/>
    <cellStyle name="SAPBEXHLevel3 5 4 3 2" xfId="12965"/>
    <cellStyle name="SAPBEXHLevel3 5 4 4" xfId="12966"/>
    <cellStyle name="SAPBEXHLevel3 5 5" xfId="12967"/>
    <cellStyle name="SAPBEXHLevel3 5 5 2" xfId="12968"/>
    <cellStyle name="SAPBEXHLevel3 5 5 2 2" xfId="12969"/>
    <cellStyle name="SAPBEXHLevel3 5 5 2 2 2" xfId="12970"/>
    <cellStyle name="SAPBEXHLevel3 5 5 2 3" xfId="12971"/>
    <cellStyle name="SAPBEXHLevel3 5 5 3" xfId="12972"/>
    <cellStyle name="SAPBEXHLevel3 5 5 3 2" xfId="12973"/>
    <cellStyle name="SAPBEXHLevel3 5 5 3 2 2" xfId="12974"/>
    <cellStyle name="SAPBEXHLevel3 5 5 3 3" xfId="12975"/>
    <cellStyle name="SAPBEXHLevel3 5 5 4" xfId="12976"/>
    <cellStyle name="SAPBEXHLevel3 5 5 4 2" xfId="12977"/>
    <cellStyle name="SAPBEXHLevel3 5 5 5" xfId="12978"/>
    <cellStyle name="SAPBEXHLevel3 5 6" xfId="12979"/>
    <cellStyle name="SAPBEXHLevel3 5 6 2" xfId="12980"/>
    <cellStyle name="SAPBEXHLevel3 5 6 2 2" xfId="12981"/>
    <cellStyle name="SAPBEXHLevel3 5 6 3" xfId="12982"/>
    <cellStyle name="SAPBEXHLevel3 5 7" xfId="12983"/>
    <cellStyle name="SAPBEXHLevel3 5 7 2" xfId="12984"/>
    <cellStyle name="SAPBEXHLevel3 5 8" xfId="12985"/>
    <cellStyle name="SAPBEXHLevel3 5 8 2" xfId="12986"/>
    <cellStyle name="SAPBEXHLevel3 5 9" xfId="12987"/>
    <cellStyle name="SAPBEXHLevel3 6" xfId="12988"/>
    <cellStyle name="SAPBEXHLevel3 6 2" xfId="12989"/>
    <cellStyle name="SAPBEXHLevel3 6 2 2" xfId="12990"/>
    <cellStyle name="SAPBEXHLevel3 6 2 2 2" xfId="12991"/>
    <cellStyle name="SAPBEXHLevel3 6 2 2 2 2" xfId="12992"/>
    <cellStyle name="SAPBEXHLevel3 6 2 2 3" xfId="12993"/>
    <cellStyle name="SAPBEXHLevel3 6 2 3" xfId="12994"/>
    <cellStyle name="SAPBEXHLevel3 6 2 3 2" xfId="12995"/>
    <cellStyle name="SAPBEXHLevel3 6 2 4" xfId="12996"/>
    <cellStyle name="SAPBEXHLevel3 6 3" xfId="12997"/>
    <cellStyle name="SAPBEXHLevel3 6 3 2" xfId="12998"/>
    <cellStyle name="SAPBEXHLevel3 6 3 2 2" xfId="12999"/>
    <cellStyle name="SAPBEXHLevel3 6 3 2 2 2" xfId="13000"/>
    <cellStyle name="SAPBEXHLevel3 6 3 2 3" xfId="13001"/>
    <cellStyle name="SAPBEXHLevel3 6 3 3" xfId="13002"/>
    <cellStyle name="SAPBEXHLevel3 6 3 3 2" xfId="13003"/>
    <cellStyle name="SAPBEXHLevel3 6 3 4" xfId="13004"/>
    <cellStyle name="SAPBEXHLevel3 6 4" xfId="13005"/>
    <cellStyle name="SAPBEXHLevel3 6 4 2" xfId="13006"/>
    <cellStyle name="SAPBEXHLevel3 6 4 2 2" xfId="13007"/>
    <cellStyle name="SAPBEXHLevel3 6 4 2 2 2" xfId="13008"/>
    <cellStyle name="SAPBEXHLevel3 6 4 2 3" xfId="13009"/>
    <cellStyle name="SAPBEXHLevel3 6 4 3" xfId="13010"/>
    <cellStyle name="SAPBEXHLevel3 6 4 3 2" xfId="13011"/>
    <cellStyle name="SAPBEXHLevel3 6 4 3 2 2" xfId="13012"/>
    <cellStyle name="SAPBEXHLevel3 6 4 3 3" xfId="13013"/>
    <cellStyle name="SAPBEXHLevel3 6 4 4" xfId="13014"/>
    <cellStyle name="SAPBEXHLevel3 6 4 4 2" xfId="13015"/>
    <cellStyle name="SAPBEXHLevel3 6 4 5" xfId="13016"/>
    <cellStyle name="SAPBEXHLevel3 6 5" xfId="13017"/>
    <cellStyle name="SAPBEXHLevel3 6 5 2" xfId="13018"/>
    <cellStyle name="SAPBEXHLevel3 6 5 2 2" xfId="13019"/>
    <cellStyle name="SAPBEXHLevel3 6 5 3" xfId="13020"/>
    <cellStyle name="SAPBEXHLevel3 6 6" xfId="13021"/>
    <cellStyle name="SAPBEXHLevel3 6 6 2" xfId="13022"/>
    <cellStyle name="SAPBEXHLevel3 6 7" xfId="13023"/>
    <cellStyle name="SAPBEXHLevel3 6 7 2" xfId="13024"/>
    <cellStyle name="SAPBEXHLevel3 6 8" xfId="13025"/>
    <cellStyle name="SAPBEXHLevel3 7" xfId="13026"/>
    <cellStyle name="SAPBEXHLevel3 7 2" xfId="13027"/>
    <cellStyle name="SAPBEXHLevel3 7 2 2" xfId="13028"/>
    <cellStyle name="SAPBEXHLevel3 7 2 2 2" xfId="13029"/>
    <cellStyle name="SAPBEXHLevel3 7 2 2 2 2" xfId="13030"/>
    <cellStyle name="SAPBEXHLevel3 7 2 2 2 2 2" xfId="13031"/>
    <cellStyle name="SAPBEXHLevel3 7 2 2 2 3" xfId="13032"/>
    <cellStyle name="SAPBEXHLevel3 7 2 2 3" xfId="13033"/>
    <cellStyle name="SAPBEXHLevel3 7 2 2 3 2" xfId="13034"/>
    <cellStyle name="SAPBEXHLevel3 7 2 2 4" xfId="13035"/>
    <cellStyle name="SAPBEXHLevel3 7 2 3" xfId="13036"/>
    <cellStyle name="SAPBEXHLevel3 7 2 3 2" xfId="13037"/>
    <cellStyle name="SAPBEXHLevel3 7 2 3 2 2" xfId="13038"/>
    <cellStyle name="SAPBEXHLevel3 7 2 3 2 2 2" xfId="13039"/>
    <cellStyle name="SAPBEXHLevel3 7 2 3 2 3" xfId="13040"/>
    <cellStyle name="SAPBEXHLevel3 7 2 3 3" xfId="13041"/>
    <cellStyle name="SAPBEXHLevel3 7 2 3 3 2" xfId="13042"/>
    <cellStyle name="SAPBEXHLevel3 7 2 3 4" xfId="13043"/>
    <cellStyle name="SAPBEXHLevel3 7 2 4" xfId="13044"/>
    <cellStyle name="SAPBEXHLevel3 7 2 4 2" xfId="13045"/>
    <cellStyle name="SAPBEXHLevel3 7 2 4 2 2" xfId="13046"/>
    <cellStyle name="SAPBEXHLevel3 7 2 4 2 2 2" xfId="13047"/>
    <cellStyle name="SAPBEXHLevel3 7 2 4 2 3" xfId="13048"/>
    <cellStyle name="SAPBEXHLevel3 7 2 4 3" xfId="13049"/>
    <cellStyle name="SAPBEXHLevel3 7 2 4 3 2" xfId="13050"/>
    <cellStyle name="SAPBEXHLevel3 7 2 4 3 2 2" xfId="13051"/>
    <cellStyle name="SAPBEXHLevel3 7 2 4 3 3" xfId="13052"/>
    <cellStyle name="SAPBEXHLevel3 7 2 4 4" xfId="13053"/>
    <cellStyle name="SAPBEXHLevel3 7 2 4 4 2" xfId="13054"/>
    <cellStyle name="SAPBEXHLevel3 7 2 4 5" xfId="13055"/>
    <cellStyle name="SAPBEXHLevel3 7 2 5" xfId="13056"/>
    <cellStyle name="SAPBEXHLevel3 7 2 5 2" xfId="13057"/>
    <cellStyle name="SAPBEXHLevel3 7 2 5 2 2" xfId="13058"/>
    <cellStyle name="SAPBEXHLevel3 7 2 5 3" xfId="13059"/>
    <cellStyle name="SAPBEXHLevel3 7 2 6" xfId="13060"/>
    <cellStyle name="SAPBEXHLevel3 7 2 6 2" xfId="13061"/>
    <cellStyle name="SAPBEXHLevel3 7 2 7" xfId="13062"/>
    <cellStyle name="SAPBEXHLevel3 7 2 7 2" xfId="13063"/>
    <cellStyle name="SAPBEXHLevel3 7 2 8" xfId="13064"/>
    <cellStyle name="SAPBEXHLevel3 7 3" xfId="13065"/>
    <cellStyle name="SAPBEXHLevel3 7 3 2" xfId="13066"/>
    <cellStyle name="SAPBEXHLevel3 7 3 2 2" xfId="13067"/>
    <cellStyle name="SAPBEXHLevel3 7 3 2 2 2" xfId="13068"/>
    <cellStyle name="SAPBEXHLevel3 7 3 2 3" xfId="13069"/>
    <cellStyle name="SAPBEXHLevel3 7 3 3" xfId="13070"/>
    <cellStyle name="SAPBEXHLevel3 7 3 3 2" xfId="13071"/>
    <cellStyle name="SAPBEXHLevel3 7 3 4" xfId="13072"/>
    <cellStyle name="SAPBEXHLevel3 7 4" xfId="13073"/>
    <cellStyle name="SAPBEXHLevel3 7 4 2" xfId="13074"/>
    <cellStyle name="SAPBEXHLevel3 7 4 2 2" xfId="13075"/>
    <cellStyle name="SAPBEXHLevel3 7 4 2 2 2" xfId="13076"/>
    <cellStyle name="SAPBEXHLevel3 7 4 2 3" xfId="13077"/>
    <cellStyle name="SAPBEXHLevel3 7 4 3" xfId="13078"/>
    <cellStyle name="SAPBEXHLevel3 7 4 3 2" xfId="13079"/>
    <cellStyle name="SAPBEXHLevel3 7 4 4" xfId="13080"/>
    <cellStyle name="SAPBEXHLevel3 7 5" xfId="13081"/>
    <cellStyle name="SAPBEXHLevel3 7 5 2" xfId="13082"/>
    <cellStyle name="SAPBEXHLevel3 7 5 2 2" xfId="13083"/>
    <cellStyle name="SAPBEXHLevel3 7 5 2 2 2" xfId="13084"/>
    <cellStyle name="SAPBEXHLevel3 7 5 2 3" xfId="13085"/>
    <cellStyle name="SAPBEXHLevel3 7 5 3" xfId="13086"/>
    <cellStyle name="SAPBEXHLevel3 7 5 3 2" xfId="13087"/>
    <cellStyle name="SAPBEXHLevel3 7 5 3 2 2" xfId="13088"/>
    <cellStyle name="SAPBEXHLevel3 7 5 3 3" xfId="13089"/>
    <cellStyle name="SAPBEXHLevel3 7 5 4" xfId="13090"/>
    <cellStyle name="SAPBEXHLevel3 7 5 4 2" xfId="13091"/>
    <cellStyle name="SAPBEXHLevel3 7 5 5" xfId="13092"/>
    <cellStyle name="SAPBEXHLevel3 7 6" xfId="13093"/>
    <cellStyle name="SAPBEXHLevel3 7 6 2" xfId="13094"/>
    <cellStyle name="SAPBEXHLevel3 7 6 2 2" xfId="13095"/>
    <cellStyle name="SAPBEXHLevel3 7 6 3" xfId="13096"/>
    <cellStyle name="SAPBEXHLevel3 7 7" xfId="13097"/>
    <cellStyle name="SAPBEXHLevel3 7 7 2" xfId="13098"/>
    <cellStyle name="SAPBEXHLevel3 7 8" xfId="13099"/>
    <cellStyle name="SAPBEXHLevel3 7 8 2" xfId="13100"/>
    <cellStyle name="SAPBEXHLevel3 7 9" xfId="13101"/>
    <cellStyle name="SAPBEXHLevel3 8" xfId="13102"/>
    <cellStyle name="SAPBEXHLevel3 8 2" xfId="13103"/>
    <cellStyle name="SAPBEXHLevel3 8 2 2" xfId="13104"/>
    <cellStyle name="SAPBEXHLevel3 8 2 2 2" xfId="13105"/>
    <cellStyle name="SAPBEXHLevel3 8 2 3" xfId="13106"/>
    <cellStyle name="SAPBEXHLevel3 8 3" xfId="13107"/>
    <cellStyle name="SAPBEXHLevel3 8 3 2" xfId="13108"/>
    <cellStyle name="SAPBEXHLevel3 8 4" xfId="13109"/>
    <cellStyle name="SAPBEXHLevel3 9" xfId="13110"/>
    <cellStyle name="SAPBEXHLevel3 9 2" xfId="13111"/>
    <cellStyle name="SAPBEXHLevel3 9 2 2" xfId="13112"/>
    <cellStyle name="SAPBEXHLevel3 9 2 2 2" xfId="13113"/>
    <cellStyle name="SAPBEXHLevel3 9 2 3" xfId="13114"/>
    <cellStyle name="SAPBEXHLevel3 9 3" xfId="13115"/>
    <cellStyle name="SAPBEXHLevel3 9 3 2" xfId="13116"/>
    <cellStyle name="SAPBEXHLevel3 9 4" xfId="13117"/>
    <cellStyle name="SAPBEXHLevel3_FundsFlow" xfId="13118"/>
    <cellStyle name="SAPBEXstdItem 2" xfId="13119"/>
    <cellStyle name="SAPBEXstdItem 2 10" xfId="13120"/>
    <cellStyle name="SAPBEXstdItem 2 10 2" xfId="13121"/>
    <cellStyle name="SAPBEXstdItem 2 10 2 2" xfId="13122"/>
    <cellStyle name="SAPBEXstdItem 2 10 2 2 2" xfId="13123"/>
    <cellStyle name="SAPBEXstdItem 2 10 2 3" xfId="13124"/>
    <cellStyle name="SAPBEXstdItem 2 10 3" xfId="13125"/>
    <cellStyle name="SAPBEXstdItem 2 10 3 2" xfId="13126"/>
    <cellStyle name="SAPBEXstdItem 2 10 3 2 2" xfId="13127"/>
    <cellStyle name="SAPBEXstdItem 2 10 3 3" xfId="13128"/>
    <cellStyle name="SAPBEXstdItem 2 10 4" xfId="13129"/>
    <cellStyle name="SAPBEXstdItem 2 10 4 2" xfId="13130"/>
    <cellStyle name="SAPBEXstdItem 2 10 5" xfId="13131"/>
    <cellStyle name="SAPBEXstdItem 2 11" xfId="13132"/>
    <cellStyle name="SAPBEXstdItem 2 11 2" xfId="13133"/>
    <cellStyle name="SAPBEXstdItem 2 11 2 2" xfId="13134"/>
    <cellStyle name="SAPBEXstdItem 2 11 3" xfId="13135"/>
    <cellStyle name="SAPBEXstdItem 2 12" xfId="13136"/>
    <cellStyle name="SAPBEXstdItem 2 12 2" xfId="13137"/>
    <cellStyle name="SAPBEXstdItem 2 13" xfId="13138"/>
    <cellStyle name="SAPBEXstdItem 2 13 2" xfId="13139"/>
    <cellStyle name="SAPBEXstdItem 2 14" xfId="13140"/>
    <cellStyle name="SAPBEXstdItem 2 2" xfId="13141"/>
    <cellStyle name="SAPBEXstdItem 2 2 10" xfId="13142"/>
    <cellStyle name="SAPBEXstdItem 2 2 10 2" xfId="13143"/>
    <cellStyle name="SAPBEXstdItem 2 2 10 2 2" xfId="13144"/>
    <cellStyle name="SAPBEXstdItem 2 2 10 3" xfId="13145"/>
    <cellStyle name="SAPBEXstdItem 2 2 11" xfId="13146"/>
    <cellStyle name="SAPBEXstdItem 2 2 11 2" xfId="13147"/>
    <cellStyle name="SAPBEXstdItem 2 2 12" xfId="13148"/>
    <cellStyle name="SAPBEXstdItem 2 2 12 2" xfId="13149"/>
    <cellStyle name="SAPBEXstdItem 2 2 13" xfId="13150"/>
    <cellStyle name="SAPBEXstdItem 2 2 2" xfId="13151"/>
    <cellStyle name="SAPBEXstdItem 2 2 2 2" xfId="13152"/>
    <cellStyle name="SAPBEXstdItem 2 2 2 2 2" xfId="13153"/>
    <cellStyle name="SAPBEXstdItem 2 2 2 2 2 2" xfId="13154"/>
    <cellStyle name="SAPBEXstdItem 2 2 2 2 2 2 2" xfId="13155"/>
    <cellStyle name="SAPBEXstdItem 2 2 2 2 2 2 2 2" xfId="13156"/>
    <cellStyle name="SAPBEXstdItem 2 2 2 2 2 2 3" xfId="13157"/>
    <cellStyle name="SAPBEXstdItem 2 2 2 2 2 3" xfId="13158"/>
    <cellStyle name="SAPBEXstdItem 2 2 2 2 2 3 2" xfId="13159"/>
    <cellStyle name="SAPBEXstdItem 2 2 2 2 2 4" xfId="13160"/>
    <cellStyle name="SAPBEXstdItem 2 2 2 2 3" xfId="13161"/>
    <cellStyle name="SAPBEXstdItem 2 2 2 2 3 2" xfId="13162"/>
    <cellStyle name="SAPBEXstdItem 2 2 2 2 3 2 2" xfId="13163"/>
    <cellStyle name="SAPBEXstdItem 2 2 2 2 3 2 2 2" xfId="13164"/>
    <cellStyle name="SAPBEXstdItem 2 2 2 2 3 2 3" xfId="13165"/>
    <cellStyle name="SAPBEXstdItem 2 2 2 2 3 3" xfId="13166"/>
    <cellStyle name="SAPBEXstdItem 2 2 2 2 3 3 2" xfId="13167"/>
    <cellStyle name="SAPBEXstdItem 2 2 2 2 3 4" xfId="13168"/>
    <cellStyle name="SAPBEXstdItem 2 2 2 2 4" xfId="13169"/>
    <cellStyle name="SAPBEXstdItem 2 2 2 2 4 2" xfId="13170"/>
    <cellStyle name="SAPBEXstdItem 2 2 2 2 4 2 2" xfId="13171"/>
    <cellStyle name="SAPBEXstdItem 2 2 2 2 4 2 2 2" xfId="13172"/>
    <cellStyle name="SAPBEXstdItem 2 2 2 2 4 2 3" xfId="13173"/>
    <cellStyle name="SAPBEXstdItem 2 2 2 2 4 3" xfId="13174"/>
    <cellStyle name="SAPBEXstdItem 2 2 2 2 4 3 2" xfId="13175"/>
    <cellStyle name="SAPBEXstdItem 2 2 2 2 4 3 2 2" xfId="13176"/>
    <cellStyle name="SAPBEXstdItem 2 2 2 2 4 3 3" xfId="13177"/>
    <cellStyle name="SAPBEXstdItem 2 2 2 2 4 4" xfId="13178"/>
    <cellStyle name="SAPBEXstdItem 2 2 2 2 4 4 2" xfId="13179"/>
    <cellStyle name="SAPBEXstdItem 2 2 2 2 4 5" xfId="13180"/>
    <cellStyle name="SAPBEXstdItem 2 2 2 2 5" xfId="13181"/>
    <cellStyle name="SAPBEXstdItem 2 2 2 2 5 2" xfId="13182"/>
    <cellStyle name="SAPBEXstdItem 2 2 2 2 5 2 2" xfId="13183"/>
    <cellStyle name="SAPBEXstdItem 2 2 2 2 5 3" xfId="13184"/>
    <cellStyle name="SAPBEXstdItem 2 2 2 2 6" xfId="13185"/>
    <cellStyle name="SAPBEXstdItem 2 2 2 2 6 2" xfId="13186"/>
    <cellStyle name="SAPBEXstdItem 2 2 2 2 7" xfId="13187"/>
    <cellStyle name="SAPBEXstdItem 2 2 2 2 7 2" xfId="13188"/>
    <cellStyle name="SAPBEXstdItem 2 2 2 2 8" xfId="13189"/>
    <cellStyle name="SAPBEXstdItem 2 2 2 3" xfId="13190"/>
    <cellStyle name="SAPBEXstdItem 2 2 2 3 2" xfId="13191"/>
    <cellStyle name="SAPBEXstdItem 2 2 2 3 2 2" xfId="13192"/>
    <cellStyle name="SAPBEXstdItem 2 2 2 3 2 2 2" xfId="13193"/>
    <cellStyle name="SAPBEXstdItem 2 2 2 3 2 3" xfId="13194"/>
    <cellStyle name="SAPBEXstdItem 2 2 2 3 3" xfId="13195"/>
    <cellStyle name="SAPBEXstdItem 2 2 2 3 3 2" xfId="13196"/>
    <cellStyle name="SAPBEXstdItem 2 2 2 3 4" xfId="13197"/>
    <cellStyle name="SAPBEXstdItem 2 2 2 4" xfId="13198"/>
    <cellStyle name="SAPBEXstdItem 2 2 2 4 2" xfId="13199"/>
    <cellStyle name="SAPBEXstdItem 2 2 2 4 2 2" xfId="13200"/>
    <cellStyle name="SAPBEXstdItem 2 2 2 4 2 2 2" xfId="13201"/>
    <cellStyle name="SAPBEXstdItem 2 2 2 4 2 3" xfId="13202"/>
    <cellStyle name="SAPBEXstdItem 2 2 2 4 3" xfId="13203"/>
    <cellStyle name="SAPBEXstdItem 2 2 2 4 3 2" xfId="13204"/>
    <cellStyle name="SAPBEXstdItem 2 2 2 4 4" xfId="13205"/>
    <cellStyle name="SAPBEXstdItem 2 2 2 5" xfId="13206"/>
    <cellStyle name="SAPBEXstdItem 2 2 2 5 2" xfId="13207"/>
    <cellStyle name="SAPBEXstdItem 2 2 2 5 2 2" xfId="13208"/>
    <cellStyle name="SAPBEXstdItem 2 2 2 5 2 2 2" xfId="13209"/>
    <cellStyle name="SAPBEXstdItem 2 2 2 5 2 3" xfId="13210"/>
    <cellStyle name="SAPBEXstdItem 2 2 2 5 3" xfId="13211"/>
    <cellStyle name="SAPBEXstdItem 2 2 2 5 3 2" xfId="13212"/>
    <cellStyle name="SAPBEXstdItem 2 2 2 5 3 2 2" xfId="13213"/>
    <cellStyle name="SAPBEXstdItem 2 2 2 5 3 3" xfId="13214"/>
    <cellStyle name="SAPBEXstdItem 2 2 2 5 4" xfId="13215"/>
    <cellStyle name="SAPBEXstdItem 2 2 2 5 4 2" xfId="13216"/>
    <cellStyle name="SAPBEXstdItem 2 2 2 5 5" xfId="13217"/>
    <cellStyle name="SAPBEXstdItem 2 2 2 6" xfId="13218"/>
    <cellStyle name="SAPBEXstdItem 2 2 2 6 2" xfId="13219"/>
    <cellStyle name="SAPBEXstdItem 2 2 2 6 2 2" xfId="13220"/>
    <cellStyle name="SAPBEXstdItem 2 2 2 6 3" xfId="13221"/>
    <cellStyle name="SAPBEXstdItem 2 2 2 7" xfId="13222"/>
    <cellStyle name="SAPBEXstdItem 2 2 2 7 2" xfId="13223"/>
    <cellStyle name="SAPBEXstdItem 2 2 2 8" xfId="13224"/>
    <cellStyle name="SAPBEXstdItem 2 2 2 8 2" xfId="13225"/>
    <cellStyle name="SAPBEXstdItem 2 2 2 9" xfId="13226"/>
    <cellStyle name="SAPBEXstdItem 2 2 3" xfId="13227"/>
    <cellStyle name="SAPBEXstdItem 2 2 3 2" xfId="13228"/>
    <cellStyle name="SAPBEXstdItem 2 2 3 2 2" xfId="13229"/>
    <cellStyle name="SAPBEXstdItem 2 2 3 2 2 2" xfId="13230"/>
    <cellStyle name="SAPBEXstdItem 2 2 3 2 2 2 2" xfId="13231"/>
    <cellStyle name="SAPBEXstdItem 2 2 3 2 2 2 2 2" xfId="13232"/>
    <cellStyle name="SAPBEXstdItem 2 2 3 2 2 2 3" xfId="13233"/>
    <cellStyle name="SAPBEXstdItem 2 2 3 2 2 3" xfId="13234"/>
    <cellStyle name="SAPBEXstdItem 2 2 3 2 2 3 2" xfId="13235"/>
    <cellStyle name="SAPBEXstdItem 2 2 3 2 2 4" xfId="13236"/>
    <cellStyle name="SAPBEXstdItem 2 2 3 2 3" xfId="13237"/>
    <cellStyle name="SAPBEXstdItem 2 2 3 2 3 2" xfId="13238"/>
    <cellStyle name="SAPBEXstdItem 2 2 3 2 3 2 2" xfId="13239"/>
    <cellStyle name="SAPBEXstdItem 2 2 3 2 3 2 2 2" xfId="13240"/>
    <cellStyle name="SAPBEXstdItem 2 2 3 2 3 2 3" xfId="13241"/>
    <cellStyle name="SAPBEXstdItem 2 2 3 2 3 3" xfId="13242"/>
    <cellStyle name="SAPBEXstdItem 2 2 3 2 3 3 2" xfId="13243"/>
    <cellStyle name="SAPBEXstdItem 2 2 3 2 3 4" xfId="13244"/>
    <cellStyle name="SAPBEXstdItem 2 2 3 2 4" xfId="13245"/>
    <cellStyle name="SAPBEXstdItem 2 2 3 2 4 2" xfId="13246"/>
    <cellStyle name="SAPBEXstdItem 2 2 3 2 4 2 2" xfId="13247"/>
    <cellStyle name="SAPBEXstdItem 2 2 3 2 4 2 2 2" xfId="13248"/>
    <cellStyle name="SAPBEXstdItem 2 2 3 2 4 2 3" xfId="13249"/>
    <cellStyle name="SAPBEXstdItem 2 2 3 2 4 3" xfId="13250"/>
    <cellStyle name="SAPBEXstdItem 2 2 3 2 4 3 2" xfId="13251"/>
    <cellStyle name="SAPBEXstdItem 2 2 3 2 4 3 2 2" xfId="13252"/>
    <cellStyle name="SAPBEXstdItem 2 2 3 2 4 3 3" xfId="13253"/>
    <cellStyle name="SAPBEXstdItem 2 2 3 2 4 4" xfId="13254"/>
    <cellStyle name="SAPBEXstdItem 2 2 3 2 4 4 2" xfId="13255"/>
    <cellStyle name="SAPBEXstdItem 2 2 3 2 4 5" xfId="13256"/>
    <cellStyle name="SAPBEXstdItem 2 2 3 2 5" xfId="13257"/>
    <cellStyle name="SAPBEXstdItem 2 2 3 2 5 2" xfId="13258"/>
    <cellStyle name="SAPBEXstdItem 2 2 3 2 5 2 2" xfId="13259"/>
    <cellStyle name="SAPBEXstdItem 2 2 3 2 5 3" xfId="13260"/>
    <cellStyle name="SAPBEXstdItem 2 2 3 2 6" xfId="13261"/>
    <cellStyle name="SAPBEXstdItem 2 2 3 2 6 2" xfId="13262"/>
    <cellStyle name="SAPBEXstdItem 2 2 3 2 7" xfId="13263"/>
    <cellStyle name="SAPBEXstdItem 2 2 3 2 7 2" xfId="13264"/>
    <cellStyle name="SAPBEXstdItem 2 2 3 2 8" xfId="13265"/>
    <cellStyle name="SAPBEXstdItem 2 2 3 3" xfId="13266"/>
    <cellStyle name="SAPBEXstdItem 2 2 3 3 2" xfId="13267"/>
    <cellStyle name="SAPBEXstdItem 2 2 3 3 2 2" xfId="13268"/>
    <cellStyle name="SAPBEXstdItem 2 2 3 3 2 2 2" xfId="13269"/>
    <cellStyle name="SAPBEXstdItem 2 2 3 3 2 3" xfId="13270"/>
    <cellStyle name="SAPBEXstdItem 2 2 3 3 3" xfId="13271"/>
    <cellStyle name="SAPBEXstdItem 2 2 3 3 3 2" xfId="13272"/>
    <cellStyle name="SAPBEXstdItem 2 2 3 3 4" xfId="13273"/>
    <cellStyle name="SAPBEXstdItem 2 2 3 4" xfId="13274"/>
    <cellStyle name="SAPBEXstdItem 2 2 3 4 2" xfId="13275"/>
    <cellStyle name="SAPBEXstdItem 2 2 3 4 2 2" xfId="13276"/>
    <cellStyle name="SAPBEXstdItem 2 2 3 4 2 2 2" xfId="13277"/>
    <cellStyle name="SAPBEXstdItem 2 2 3 4 2 3" xfId="13278"/>
    <cellStyle name="SAPBEXstdItem 2 2 3 4 3" xfId="13279"/>
    <cellStyle name="SAPBEXstdItem 2 2 3 4 3 2" xfId="13280"/>
    <cellStyle name="SAPBEXstdItem 2 2 3 4 4" xfId="13281"/>
    <cellStyle name="SAPBEXstdItem 2 2 3 5" xfId="13282"/>
    <cellStyle name="SAPBEXstdItem 2 2 3 5 2" xfId="13283"/>
    <cellStyle name="SAPBEXstdItem 2 2 3 5 2 2" xfId="13284"/>
    <cellStyle name="SAPBEXstdItem 2 2 3 5 2 2 2" xfId="13285"/>
    <cellStyle name="SAPBEXstdItem 2 2 3 5 2 3" xfId="13286"/>
    <cellStyle name="SAPBEXstdItem 2 2 3 5 3" xfId="13287"/>
    <cellStyle name="SAPBEXstdItem 2 2 3 5 3 2" xfId="13288"/>
    <cellStyle name="SAPBEXstdItem 2 2 3 5 3 2 2" xfId="13289"/>
    <cellStyle name="SAPBEXstdItem 2 2 3 5 3 3" xfId="13290"/>
    <cellStyle name="SAPBEXstdItem 2 2 3 5 4" xfId="13291"/>
    <cellStyle name="SAPBEXstdItem 2 2 3 5 4 2" xfId="13292"/>
    <cellStyle name="SAPBEXstdItem 2 2 3 5 5" xfId="13293"/>
    <cellStyle name="SAPBEXstdItem 2 2 3 6" xfId="13294"/>
    <cellStyle name="SAPBEXstdItem 2 2 3 6 2" xfId="13295"/>
    <cellStyle name="SAPBEXstdItem 2 2 3 6 2 2" xfId="13296"/>
    <cellStyle name="SAPBEXstdItem 2 2 3 6 3" xfId="13297"/>
    <cellStyle name="SAPBEXstdItem 2 2 3 7" xfId="13298"/>
    <cellStyle name="SAPBEXstdItem 2 2 3 7 2" xfId="13299"/>
    <cellStyle name="SAPBEXstdItem 2 2 3 8" xfId="13300"/>
    <cellStyle name="SAPBEXstdItem 2 2 3 8 2" xfId="13301"/>
    <cellStyle name="SAPBEXstdItem 2 2 3 9" xfId="13302"/>
    <cellStyle name="SAPBEXstdItem 2 2 4" xfId="13303"/>
    <cellStyle name="SAPBEXstdItem 2 2 4 2" xfId="13304"/>
    <cellStyle name="SAPBEXstdItem 2 2 4 2 2" xfId="13305"/>
    <cellStyle name="SAPBEXstdItem 2 2 4 2 2 2" xfId="13306"/>
    <cellStyle name="SAPBEXstdItem 2 2 4 2 2 2 2" xfId="13307"/>
    <cellStyle name="SAPBEXstdItem 2 2 4 2 2 2 2 2" xfId="13308"/>
    <cellStyle name="SAPBEXstdItem 2 2 4 2 2 2 3" xfId="13309"/>
    <cellStyle name="SAPBEXstdItem 2 2 4 2 2 3" xfId="13310"/>
    <cellStyle name="SAPBEXstdItem 2 2 4 2 2 3 2" xfId="13311"/>
    <cellStyle name="SAPBEXstdItem 2 2 4 2 2 4" xfId="13312"/>
    <cellStyle name="SAPBEXstdItem 2 2 4 2 3" xfId="13313"/>
    <cellStyle name="SAPBEXstdItem 2 2 4 2 3 2" xfId="13314"/>
    <cellStyle name="SAPBEXstdItem 2 2 4 2 3 2 2" xfId="13315"/>
    <cellStyle name="SAPBEXstdItem 2 2 4 2 3 2 2 2" xfId="13316"/>
    <cellStyle name="SAPBEXstdItem 2 2 4 2 3 2 3" xfId="13317"/>
    <cellStyle name="SAPBEXstdItem 2 2 4 2 3 3" xfId="13318"/>
    <cellStyle name="SAPBEXstdItem 2 2 4 2 3 3 2" xfId="13319"/>
    <cellStyle name="SAPBEXstdItem 2 2 4 2 3 4" xfId="13320"/>
    <cellStyle name="SAPBEXstdItem 2 2 4 2 4" xfId="13321"/>
    <cellStyle name="SAPBEXstdItem 2 2 4 2 4 2" xfId="13322"/>
    <cellStyle name="SAPBEXstdItem 2 2 4 2 4 2 2" xfId="13323"/>
    <cellStyle name="SAPBEXstdItem 2 2 4 2 4 2 2 2" xfId="13324"/>
    <cellStyle name="SAPBEXstdItem 2 2 4 2 4 2 3" xfId="13325"/>
    <cellStyle name="SAPBEXstdItem 2 2 4 2 4 3" xfId="13326"/>
    <cellStyle name="SAPBEXstdItem 2 2 4 2 4 3 2" xfId="13327"/>
    <cellStyle name="SAPBEXstdItem 2 2 4 2 4 3 2 2" xfId="13328"/>
    <cellStyle name="SAPBEXstdItem 2 2 4 2 4 3 3" xfId="13329"/>
    <cellStyle name="SAPBEXstdItem 2 2 4 2 4 4" xfId="13330"/>
    <cellStyle name="SAPBEXstdItem 2 2 4 2 4 4 2" xfId="13331"/>
    <cellStyle name="SAPBEXstdItem 2 2 4 2 4 5" xfId="13332"/>
    <cellStyle name="SAPBEXstdItem 2 2 4 2 5" xfId="13333"/>
    <cellStyle name="SAPBEXstdItem 2 2 4 2 5 2" xfId="13334"/>
    <cellStyle name="SAPBEXstdItem 2 2 4 2 5 2 2" xfId="13335"/>
    <cellStyle name="SAPBEXstdItem 2 2 4 2 5 3" xfId="13336"/>
    <cellStyle name="SAPBEXstdItem 2 2 4 2 6" xfId="13337"/>
    <cellStyle name="SAPBEXstdItem 2 2 4 2 6 2" xfId="13338"/>
    <cellStyle name="SAPBEXstdItem 2 2 4 2 7" xfId="13339"/>
    <cellStyle name="SAPBEXstdItem 2 2 4 2 7 2" xfId="13340"/>
    <cellStyle name="SAPBEXstdItem 2 2 4 2 8" xfId="13341"/>
    <cellStyle name="SAPBEXstdItem 2 2 4 3" xfId="13342"/>
    <cellStyle name="SAPBEXstdItem 2 2 4 3 2" xfId="13343"/>
    <cellStyle name="SAPBEXstdItem 2 2 4 3 2 2" xfId="13344"/>
    <cellStyle name="SAPBEXstdItem 2 2 4 3 2 2 2" xfId="13345"/>
    <cellStyle name="SAPBEXstdItem 2 2 4 3 2 3" xfId="13346"/>
    <cellStyle name="SAPBEXstdItem 2 2 4 3 3" xfId="13347"/>
    <cellStyle name="SAPBEXstdItem 2 2 4 3 3 2" xfId="13348"/>
    <cellStyle name="SAPBEXstdItem 2 2 4 3 4" xfId="13349"/>
    <cellStyle name="SAPBEXstdItem 2 2 4 4" xfId="13350"/>
    <cellStyle name="SAPBEXstdItem 2 2 4 4 2" xfId="13351"/>
    <cellStyle name="SAPBEXstdItem 2 2 4 4 2 2" xfId="13352"/>
    <cellStyle name="SAPBEXstdItem 2 2 4 4 2 2 2" xfId="13353"/>
    <cellStyle name="SAPBEXstdItem 2 2 4 4 2 3" xfId="13354"/>
    <cellStyle name="SAPBEXstdItem 2 2 4 4 3" xfId="13355"/>
    <cellStyle name="SAPBEXstdItem 2 2 4 4 3 2" xfId="13356"/>
    <cellStyle name="SAPBEXstdItem 2 2 4 4 4" xfId="13357"/>
    <cellStyle name="SAPBEXstdItem 2 2 4 5" xfId="13358"/>
    <cellStyle name="SAPBEXstdItem 2 2 4 5 2" xfId="13359"/>
    <cellStyle name="SAPBEXstdItem 2 2 4 5 2 2" xfId="13360"/>
    <cellStyle name="SAPBEXstdItem 2 2 4 5 2 2 2" xfId="13361"/>
    <cellStyle name="SAPBEXstdItem 2 2 4 5 2 3" xfId="13362"/>
    <cellStyle name="SAPBEXstdItem 2 2 4 5 3" xfId="13363"/>
    <cellStyle name="SAPBEXstdItem 2 2 4 5 3 2" xfId="13364"/>
    <cellStyle name="SAPBEXstdItem 2 2 4 5 3 2 2" xfId="13365"/>
    <cellStyle name="SAPBEXstdItem 2 2 4 5 3 3" xfId="13366"/>
    <cellStyle name="SAPBEXstdItem 2 2 4 5 4" xfId="13367"/>
    <cellStyle name="SAPBEXstdItem 2 2 4 5 4 2" xfId="13368"/>
    <cellStyle name="SAPBEXstdItem 2 2 4 5 5" xfId="13369"/>
    <cellStyle name="SAPBEXstdItem 2 2 4 6" xfId="13370"/>
    <cellStyle name="SAPBEXstdItem 2 2 4 6 2" xfId="13371"/>
    <cellStyle name="SAPBEXstdItem 2 2 4 6 2 2" xfId="13372"/>
    <cellStyle name="SAPBEXstdItem 2 2 4 6 3" xfId="13373"/>
    <cellStyle name="SAPBEXstdItem 2 2 4 7" xfId="13374"/>
    <cellStyle name="SAPBEXstdItem 2 2 4 7 2" xfId="13375"/>
    <cellStyle name="SAPBEXstdItem 2 2 4 8" xfId="13376"/>
    <cellStyle name="SAPBEXstdItem 2 2 4 8 2" xfId="13377"/>
    <cellStyle name="SAPBEXstdItem 2 2 4 9" xfId="13378"/>
    <cellStyle name="SAPBEXstdItem 2 2 5" xfId="13379"/>
    <cellStyle name="SAPBEXstdItem 2 2 5 2" xfId="13380"/>
    <cellStyle name="SAPBEXstdItem 2 2 5 2 2" xfId="13381"/>
    <cellStyle name="SAPBEXstdItem 2 2 5 2 2 2" xfId="13382"/>
    <cellStyle name="SAPBEXstdItem 2 2 5 2 2 2 2" xfId="13383"/>
    <cellStyle name="SAPBEXstdItem 2 2 5 2 2 3" xfId="13384"/>
    <cellStyle name="SAPBEXstdItem 2 2 5 2 3" xfId="13385"/>
    <cellStyle name="SAPBEXstdItem 2 2 5 2 3 2" xfId="13386"/>
    <cellStyle name="SAPBEXstdItem 2 2 5 2 4" xfId="13387"/>
    <cellStyle name="SAPBEXstdItem 2 2 5 3" xfId="13388"/>
    <cellStyle name="SAPBEXstdItem 2 2 5 3 2" xfId="13389"/>
    <cellStyle name="SAPBEXstdItem 2 2 5 3 2 2" xfId="13390"/>
    <cellStyle name="SAPBEXstdItem 2 2 5 3 2 2 2" xfId="13391"/>
    <cellStyle name="SAPBEXstdItem 2 2 5 3 2 3" xfId="13392"/>
    <cellStyle name="SAPBEXstdItem 2 2 5 3 3" xfId="13393"/>
    <cellStyle name="SAPBEXstdItem 2 2 5 3 3 2" xfId="13394"/>
    <cellStyle name="SAPBEXstdItem 2 2 5 3 4" xfId="13395"/>
    <cellStyle name="SAPBEXstdItem 2 2 5 4" xfId="13396"/>
    <cellStyle name="SAPBEXstdItem 2 2 5 4 2" xfId="13397"/>
    <cellStyle name="SAPBEXstdItem 2 2 5 4 2 2" xfId="13398"/>
    <cellStyle name="SAPBEXstdItem 2 2 5 4 2 2 2" xfId="13399"/>
    <cellStyle name="SAPBEXstdItem 2 2 5 4 2 3" xfId="13400"/>
    <cellStyle name="SAPBEXstdItem 2 2 5 4 3" xfId="13401"/>
    <cellStyle name="SAPBEXstdItem 2 2 5 4 3 2" xfId="13402"/>
    <cellStyle name="SAPBEXstdItem 2 2 5 4 3 2 2" xfId="13403"/>
    <cellStyle name="SAPBEXstdItem 2 2 5 4 3 3" xfId="13404"/>
    <cellStyle name="SAPBEXstdItem 2 2 5 4 4" xfId="13405"/>
    <cellStyle name="SAPBEXstdItem 2 2 5 4 4 2" xfId="13406"/>
    <cellStyle name="SAPBEXstdItem 2 2 5 4 5" xfId="13407"/>
    <cellStyle name="SAPBEXstdItem 2 2 5 5" xfId="13408"/>
    <cellStyle name="SAPBEXstdItem 2 2 5 5 2" xfId="13409"/>
    <cellStyle name="SAPBEXstdItem 2 2 5 5 2 2" xfId="13410"/>
    <cellStyle name="SAPBEXstdItem 2 2 5 5 3" xfId="13411"/>
    <cellStyle name="SAPBEXstdItem 2 2 5 6" xfId="13412"/>
    <cellStyle name="SAPBEXstdItem 2 2 5 6 2" xfId="13413"/>
    <cellStyle name="SAPBEXstdItem 2 2 5 7" xfId="13414"/>
    <cellStyle name="SAPBEXstdItem 2 2 5 7 2" xfId="13415"/>
    <cellStyle name="SAPBEXstdItem 2 2 5 8" xfId="13416"/>
    <cellStyle name="SAPBEXstdItem 2 2 6" xfId="13417"/>
    <cellStyle name="SAPBEXstdItem 2 2 6 2" xfId="13418"/>
    <cellStyle name="SAPBEXstdItem 2 2 6 2 2" xfId="13419"/>
    <cellStyle name="SAPBEXstdItem 2 2 6 2 2 2" xfId="13420"/>
    <cellStyle name="SAPBEXstdItem 2 2 6 2 2 2 2" xfId="13421"/>
    <cellStyle name="SAPBEXstdItem 2 2 6 2 2 2 2 2" xfId="13422"/>
    <cellStyle name="SAPBEXstdItem 2 2 6 2 2 2 3" xfId="13423"/>
    <cellStyle name="SAPBEXstdItem 2 2 6 2 2 3" xfId="13424"/>
    <cellStyle name="SAPBEXstdItem 2 2 6 2 2 3 2" xfId="13425"/>
    <cellStyle name="SAPBEXstdItem 2 2 6 2 2 4" xfId="13426"/>
    <cellStyle name="SAPBEXstdItem 2 2 6 2 3" xfId="13427"/>
    <cellStyle name="SAPBEXstdItem 2 2 6 2 3 2" xfId="13428"/>
    <cellStyle name="SAPBEXstdItem 2 2 6 2 3 2 2" xfId="13429"/>
    <cellStyle name="SAPBEXstdItem 2 2 6 2 3 2 2 2" xfId="13430"/>
    <cellStyle name="SAPBEXstdItem 2 2 6 2 3 2 3" xfId="13431"/>
    <cellStyle name="SAPBEXstdItem 2 2 6 2 3 3" xfId="13432"/>
    <cellStyle name="SAPBEXstdItem 2 2 6 2 3 3 2" xfId="13433"/>
    <cellStyle name="SAPBEXstdItem 2 2 6 2 3 4" xfId="13434"/>
    <cellStyle name="SAPBEXstdItem 2 2 6 2 4" xfId="13435"/>
    <cellStyle name="SAPBEXstdItem 2 2 6 2 4 2" xfId="13436"/>
    <cellStyle name="SAPBEXstdItem 2 2 6 2 4 2 2" xfId="13437"/>
    <cellStyle name="SAPBEXstdItem 2 2 6 2 4 2 2 2" xfId="13438"/>
    <cellStyle name="SAPBEXstdItem 2 2 6 2 4 2 3" xfId="13439"/>
    <cellStyle name="SAPBEXstdItem 2 2 6 2 4 3" xfId="13440"/>
    <cellStyle name="SAPBEXstdItem 2 2 6 2 4 3 2" xfId="13441"/>
    <cellStyle name="SAPBEXstdItem 2 2 6 2 4 3 2 2" xfId="13442"/>
    <cellStyle name="SAPBEXstdItem 2 2 6 2 4 3 3" xfId="13443"/>
    <cellStyle name="SAPBEXstdItem 2 2 6 2 4 4" xfId="13444"/>
    <cellStyle name="SAPBEXstdItem 2 2 6 2 4 4 2" xfId="13445"/>
    <cellStyle name="SAPBEXstdItem 2 2 6 2 4 5" xfId="13446"/>
    <cellStyle name="SAPBEXstdItem 2 2 6 2 5" xfId="13447"/>
    <cellStyle name="SAPBEXstdItem 2 2 6 2 5 2" xfId="13448"/>
    <cellStyle name="SAPBEXstdItem 2 2 6 2 5 2 2" xfId="13449"/>
    <cellStyle name="SAPBEXstdItem 2 2 6 2 5 3" xfId="13450"/>
    <cellStyle name="SAPBEXstdItem 2 2 6 2 6" xfId="13451"/>
    <cellStyle name="SAPBEXstdItem 2 2 6 2 6 2" xfId="13452"/>
    <cellStyle name="SAPBEXstdItem 2 2 6 2 7" xfId="13453"/>
    <cellStyle name="SAPBEXstdItem 2 2 6 2 7 2" xfId="13454"/>
    <cellStyle name="SAPBEXstdItem 2 2 6 2 8" xfId="13455"/>
    <cellStyle name="SAPBEXstdItem 2 2 6 3" xfId="13456"/>
    <cellStyle name="SAPBEXstdItem 2 2 6 3 2" xfId="13457"/>
    <cellStyle name="SAPBEXstdItem 2 2 6 3 2 2" xfId="13458"/>
    <cellStyle name="SAPBEXstdItem 2 2 6 3 2 2 2" xfId="13459"/>
    <cellStyle name="SAPBEXstdItem 2 2 6 3 2 3" xfId="13460"/>
    <cellStyle name="SAPBEXstdItem 2 2 6 3 3" xfId="13461"/>
    <cellStyle name="SAPBEXstdItem 2 2 6 3 3 2" xfId="13462"/>
    <cellStyle name="SAPBEXstdItem 2 2 6 3 4" xfId="13463"/>
    <cellStyle name="SAPBEXstdItem 2 2 6 4" xfId="13464"/>
    <cellStyle name="SAPBEXstdItem 2 2 6 4 2" xfId="13465"/>
    <cellStyle name="SAPBEXstdItem 2 2 6 4 2 2" xfId="13466"/>
    <cellStyle name="SAPBEXstdItem 2 2 6 4 2 2 2" xfId="13467"/>
    <cellStyle name="SAPBEXstdItem 2 2 6 4 2 3" xfId="13468"/>
    <cellStyle name="SAPBEXstdItem 2 2 6 4 3" xfId="13469"/>
    <cellStyle name="SAPBEXstdItem 2 2 6 4 3 2" xfId="13470"/>
    <cellStyle name="SAPBEXstdItem 2 2 6 4 4" xfId="13471"/>
    <cellStyle name="SAPBEXstdItem 2 2 6 5" xfId="13472"/>
    <cellStyle name="SAPBEXstdItem 2 2 6 5 2" xfId="13473"/>
    <cellStyle name="SAPBEXstdItem 2 2 6 5 2 2" xfId="13474"/>
    <cellStyle name="SAPBEXstdItem 2 2 6 5 2 2 2" xfId="13475"/>
    <cellStyle name="SAPBEXstdItem 2 2 6 5 2 3" xfId="13476"/>
    <cellStyle name="SAPBEXstdItem 2 2 6 5 3" xfId="13477"/>
    <cellStyle name="SAPBEXstdItem 2 2 6 5 3 2" xfId="13478"/>
    <cellStyle name="SAPBEXstdItem 2 2 6 5 3 2 2" xfId="13479"/>
    <cellStyle name="SAPBEXstdItem 2 2 6 5 3 3" xfId="13480"/>
    <cellStyle name="SAPBEXstdItem 2 2 6 5 4" xfId="13481"/>
    <cellStyle name="SAPBEXstdItem 2 2 6 5 4 2" xfId="13482"/>
    <cellStyle name="SAPBEXstdItem 2 2 6 5 5" xfId="13483"/>
    <cellStyle name="SAPBEXstdItem 2 2 6 6" xfId="13484"/>
    <cellStyle name="SAPBEXstdItem 2 2 6 6 2" xfId="13485"/>
    <cellStyle name="SAPBEXstdItem 2 2 6 6 2 2" xfId="13486"/>
    <cellStyle name="SAPBEXstdItem 2 2 6 6 3" xfId="13487"/>
    <cellStyle name="SAPBEXstdItem 2 2 6 7" xfId="13488"/>
    <cellStyle name="SAPBEXstdItem 2 2 6 7 2" xfId="13489"/>
    <cellStyle name="SAPBEXstdItem 2 2 6 8" xfId="13490"/>
    <cellStyle name="SAPBEXstdItem 2 2 6 8 2" xfId="13491"/>
    <cellStyle name="SAPBEXstdItem 2 2 6 9" xfId="13492"/>
    <cellStyle name="SAPBEXstdItem 2 2 7" xfId="13493"/>
    <cellStyle name="SAPBEXstdItem 2 2 7 2" xfId="13494"/>
    <cellStyle name="SAPBEXstdItem 2 2 7 2 2" xfId="13495"/>
    <cellStyle name="SAPBEXstdItem 2 2 7 2 2 2" xfId="13496"/>
    <cellStyle name="SAPBEXstdItem 2 2 7 2 3" xfId="13497"/>
    <cellStyle name="SAPBEXstdItem 2 2 7 3" xfId="13498"/>
    <cellStyle name="SAPBEXstdItem 2 2 7 3 2" xfId="13499"/>
    <cellStyle name="SAPBEXstdItem 2 2 7 4" xfId="13500"/>
    <cellStyle name="SAPBEXstdItem 2 2 8" xfId="13501"/>
    <cellStyle name="SAPBEXstdItem 2 2 8 2" xfId="13502"/>
    <cellStyle name="SAPBEXstdItem 2 2 8 2 2" xfId="13503"/>
    <cellStyle name="SAPBEXstdItem 2 2 8 2 2 2" xfId="13504"/>
    <cellStyle name="SAPBEXstdItem 2 2 8 2 3" xfId="13505"/>
    <cellStyle name="SAPBEXstdItem 2 2 8 3" xfId="13506"/>
    <cellStyle name="SAPBEXstdItem 2 2 8 3 2" xfId="13507"/>
    <cellStyle name="SAPBEXstdItem 2 2 8 4" xfId="13508"/>
    <cellStyle name="SAPBEXstdItem 2 2 9" xfId="13509"/>
    <cellStyle name="SAPBEXstdItem 2 2 9 2" xfId="13510"/>
    <cellStyle name="SAPBEXstdItem 2 2 9 2 2" xfId="13511"/>
    <cellStyle name="SAPBEXstdItem 2 2 9 2 2 2" xfId="13512"/>
    <cellStyle name="SAPBEXstdItem 2 2 9 2 3" xfId="13513"/>
    <cellStyle name="SAPBEXstdItem 2 2 9 3" xfId="13514"/>
    <cellStyle name="SAPBEXstdItem 2 2 9 3 2" xfId="13515"/>
    <cellStyle name="SAPBEXstdItem 2 2 9 3 2 2" xfId="13516"/>
    <cellStyle name="SAPBEXstdItem 2 2 9 3 3" xfId="13517"/>
    <cellStyle name="SAPBEXstdItem 2 2 9 4" xfId="13518"/>
    <cellStyle name="SAPBEXstdItem 2 2 9 4 2" xfId="13519"/>
    <cellStyle name="SAPBEXstdItem 2 2 9 5" xfId="13520"/>
    <cellStyle name="SAPBEXstdItem 2 2_FundsFlow" xfId="13521"/>
    <cellStyle name="SAPBEXstdItem 2 3" xfId="13522"/>
    <cellStyle name="SAPBEXstdItem 2 3 2" xfId="13523"/>
    <cellStyle name="SAPBEXstdItem 2 3 2 2" xfId="13524"/>
    <cellStyle name="SAPBEXstdItem 2 3 2 2 2" xfId="13525"/>
    <cellStyle name="SAPBEXstdItem 2 3 2 2 2 2" xfId="13526"/>
    <cellStyle name="SAPBEXstdItem 2 3 2 2 2 2 2" xfId="13527"/>
    <cellStyle name="SAPBEXstdItem 2 3 2 2 2 3" xfId="13528"/>
    <cellStyle name="SAPBEXstdItem 2 3 2 2 3" xfId="13529"/>
    <cellStyle name="SAPBEXstdItem 2 3 2 2 3 2" xfId="13530"/>
    <cellStyle name="SAPBEXstdItem 2 3 2 2 4" xfId="13531"/>
    <cellStyle name="SAPBEXstdItem 2 3 2 3" xfId="13532"/>
    <cellStyle name="SAPBEXstdItem 2 3 2 3 2" xfId="13533"/>
    <cellStyle name="SAPBEXstdItem 2 3 2 3 2 2" xfId="13534"/>
    <cellStyle name="SAPBEXstdItem 2 3 2 3 2 2 2" xfId="13535"/>
    <cellStyle name="SAPBEXstdItem 2 3 2 3 2 3" xfId="13536"/>
    <cellStyle name="SAPBEXstdItem 2 3 2 3 3" xfId="13537"/>
    <cellStyle name="SAPBEXstdItem 2 3 2 3 3 2" xfId="13538"/>
    <cellStyle name="SAPBEXstdItem 2 3 2 3 4" xfId="13539"/>
    <cellStyle name="SAPBEXstdItem 2 3 2 4" xfId="13540"/>
    <cellStyle name="SAPBEXstdItem 2 3 2 4 2" xfId="13541"/>
    <cellStyle name="SAPBEXstdItem 2 3 2 4 2 2" xfId="13542"/>
    <cellStyle name="SAPBEXstdItem 2 3 2 4 2 2 2" xfId="13543"/>
    <cellStyle name="SAPBEXstdItem 2 3 2 4 2 3" xfId="13544"/>
    <cellStyle name="SAPBEXstdItem 2 3 2 4 3" xfId="13545"/>
    <cellStyle name="SAPBEXstdItem 2 3 2 4 3 2" xfId="13546"/>
    <cellStyle name="SAPBEXstdItem 2 3 2 4 3 2 2" xfId="13547"/>
    <cellStyle name="SAPBEXstdItem 2 3 2 4 3 3" xfId="13548"/>
    <cellStyle name="SAPBEXstdItem 2 3 2 4 4" xfId="13549"/>
    <cellStyle name="SAPBEXstdItem 2 3 2 4 4 2" xfId="13550"/>
    <cellStyle name="SAPBEXstdItem 2 3 2 4 5" xfId="13551"/>
    <cellStyle name="SAPBEXstdItem 2 3 2 5" xfId="13552"/>
    <cellStyle name="SAPBEXstdItem 2 3 2 5 2" xfId="13553"/>
    <cellStyle name="SAPBEXstdItem 2 3 2 5 2 2" xfId="13554"/>
    <cellStyle name="SAPBEXstdItem 2 3 2 5 3" xfId="13555"/>
    <cellStyle name="SAPBEXstdItem 2 3 2 6" xfId="13556"/>
    <cellStyle name="SAPBEXstdItem 2 3 2 6 2" xfId="13557"/>
    <cellStyle name="SAPBEXstdItem 2 3 2 7" xfId="13558"/>
    <cellStyle name="SAPBEXstdItem 2 3 2 7 2" xfId="13559"/>
    <cellStyle name="SAPBEXstdItem 2 3 2 8" xfId="13560"/>
    <cellStyle name="SAPBEXstdItem 2 3 3" xfId="13561"/>
    <cellStyle name="SAPBEXstdItem 2 3 3 2" xfId="13562"/>
    <cellStyle name="SAPBEXstdItem 2 3 3 2 2" xfId="13563"/>
    <cellStyle name="SAPBEXstdItem 2 3 3 2 2 2" xfId="13564"/>
    <cellStyle name="SAPBEXstdItem 2 3 3 2 3" xfId="13565"/>
    <cellStyle name="SAPBEXstdItem 2 3 3 3" xfId="13566"/>
    <cellStyle name="SAPBEXstdItem 2 3 3 3 2" xfId="13567"/>
    <cellStyle name="SAPBEXstdItem 2 3 3 4" xfId="13568"/>
    <cellStyle name="SAPBEXstdItem 2 3 4" xfId="13569"/>
    <cellStyle name="SAPBEXstdItem 2 3 4 2" xfId="13570"/>
    <cellStyle name="SAPBEXstdItem 2 3 4 2 2" xfId="13571"/>
    <cellStyle name="SAPBEXstdItem 2 3 4 2 2 2" xfId="13572"/>
    <cellStyle name="SAPBEXstdItem 2 3 4 2 3" xfId="13573"/>
    <cellStyle name="SAPBEXstdItem 2 3 4 3" xfId="13574"/>
    <cellStyle name="SAPBEXstdItem 2 3 4 3 2" xfId="13575"/>
    <cellStyle name="SAPBEXstdItem 2 3 4 4" xfId="13576"/>
    <cellStyle name="SAPBEXstdItem 2 3 5" xfId="13577"/>
    <cellStyle name="SAPBEXstdItem 2 3 5 2" xfId="13578"/>
    <cellStyle name="SAPBEXstdItem 2 3 5 2 2" xfId="13579"/>
    <cellStyle name="SAPBEXstdItem 2 3 5 2 2 2" xfId="13580"/>
    <cellStyle name="SAPBEXstdItem 2 3 5 2 3" xfId="13581"/>
    <cellStyle name="SAPBEXstdItem 2 3 5 3" xfId="13582"/>
    <cellStyle name="SAPBEXstdItem 2 3 5 3 2" xfId="13583"/>
    <cellStyle name="SAPBEXstdItem 2 3 5 3 2 2" xfId="13584"/>
    <cellStyle name="SAPBEXstdItem 2 3 5 3 3" xfId="13585"/>
    <cellStyle name="SAPBEXstdItem 2 3 5 4" xfId="13586"/>
    <cellStyle name="SAPBEXstdItem 2 3 5 4 2" xfId="13587"/>
    <cellStyle name="SAPBEXstdItem 2 3 5 5" xfId="13588"/>
    <cellStyle name="SAPBEXstdItem 2 3 6" xfId="13589"/>
    <cellStyle name="SAPBEXstdItem 2 3 6 2" xfId="13590"/>
    <cellStyle name="SAPBEXstdItem 2 3 6 2 2" xfId="13591"/>
    <cellStyle name="SAPBEXstdItem 2 3 6 3" xfId="13592"/>
    <cellStyle name="SAPBEXstdItem 2 3 7" xfId="13593"/>
    <cellStyle name="SAPBEXstdItem 2 3 7 2" xfId="13594"/>
    <cellStyle name="SAPBEXstdItem 2 3 8" xfId="13595"/>
    <cellStyle name="SAPBEXstdItem 2 3 8 2" xfId="13596"/>
    <cellStyle name="SAPBEXstdItem 2 3 9" xfId="13597"/>
    <cellStyle name="SAPBEXstdItem 2 4" xfId="13598"/>
    <cellStyle name="SAPBEXstdItem 2 4 2" xfId="13599"/>
    <cellStyle name="SAPBEXstdItem 2 4 2 2" xfId="13600"/>
    <cellStyle name="SAPBEXstdItem 2 4 2 2 2" xfId="13601"/>
    <cellStyle name="SAPBEXstdItem 2 4 2 2 2 2" xfId="13602"/>
    <cellStyle name="SAPBEXstdItem 2 4 2 2 2 2 2" xfId="13603"/>
    <cellStyle name="SAPBEXstdItem 2 4 2 2 2 3" xfId="13604"/>
    <cellStyle name="SAPBEXstdItem 2 4 2 2 3" xfId="13605"/>
    <cellStyle name="SAPBEXstdItem 2 4 2 2 3 2" xfId="13606"/>
    <cellStyle name="SAPBEXstdItem 2 4 2 2 4" xfId="13607"/>
    <cellStyle name="SAPBEXstdItem 2 4 2 3" xfId="13608"/>
    <cellStyle name="SAPBEXstdItem 2 4 2 3 2" xfId="13609"/>
    <cellStyle name="SAPBEXstdItem 2 4 2 3 2 2" xfId="13610"/>
    <cellStyle name="SAPBEXstdItem 2 4 2 3 2 2 2" xfId="13611"/>
    <cellStyle name="SAPBEXstdItem 2 4 2 3 2 3" xfId="13612"/>
    <cellStyle name="SAPBEXstdItem 2 4 2 3 3" xfId="13613"/>
    <cellStyle name="SAPBEXstdItem 2 4 2 3 3 2" xfId="13614"/>
    <cellStyle name="SAPBEXstdItem 2 4 2 3 4" xfId="13615"/>
    <cellStyle name="SAPBEXstdItem 2 4 2 4" xfId="13616"/>
    <cellStyle name="SAPBEXstdItem 2 4 2 4 2" xfId="13617"/>
    <cellStyle name="SAPBEXstdItem 2 4 2 4 2 2" xfId="13618"/>
    <cellStyle name="SAPBEXstdItem 2 4 2 4 2 2 2" xfId="13619"/>
    <cellStyle name="SAPBEXstdItem 2 4 2 4 2 3" xfId="13620"/>
    <cellStyle name="SAPBEXstdItem 2 4 2 4 3" xfId="13621"/>
    <cellStyle name="SAPBEXstdItem 2 4 2 4 3 2" xfId="13622"/>
    <cellStyle name="SAPBEXstdItem 2 4 2 4 3 2 2" xfId="13623"/>
    <cellStyle name="SAPBEXstdItem 2 4 2 4 3 3" xfId="13624"/>
    <cellStyle name="SAPBEXstdItem 2 4 2 4 4" xfId="13625"/>
    <cellStyle name="SAPBEXstdItem 2 4 2 4 4 2" xfId="13626"/>
    <cellStyle name="SAPBEXstdItem 2 4 2 4 5" xfId="13627"/>
    <cellStyle name="SAPBEXstdItem 2 4 2 5" xfId="13628"/>
    <cellStyle name="SAPBEXstdItem 2 4 2 5 2" xfId="13629"/>
    <cellStyle name="SAPBEXstdItem 2 4 2 5 2 2" xfId="13630"/>
    <cellStyle name="SAPBEXstdItem 2 4 2 5 3" xfId="13631"/>
    <cellStyle name="SAPBEXstdItem 2 4 2 6" xfId="13632"/>
    <cellStyle name="SAPBEXstdItem 2 4 2 6 2" xfId="13633"/>
    <cellStyle name="SAPBEXstdItem 2 4 2 7" xfId="13634"/>
    <cellStyle name="SAPBEXstdItem 2 4 2 7 2" xfId="13635"/>
    <cellStyle name="SAPBEXstdItem 2 4 2 8" xfId="13636"/>
    <cellStyle name="SAPBEXstdItem 2 4 3" xfId="13637"/>
    <cellStyle name="SAPBEXstdItem 2 4 3 2" xfId="13638"/>
    <cellStyle name="SAPBEXstdItem 2 4 3 2 2" xfId="13639"/>
    <cellStyle name="SAPBEXstdItem 2 4 3 2 2 2" xfId="13640"/>
    <cellStyle name="SAPBEXstdItem 2 4 3 2 3" xfId="13641"/>
    <cellStyle name="SAPBEXstdItem 2 4 3 3" xfId="13642"/>
    <cellStyle name="SAPBEXstdItem 2 4 3 3 2" xfId="13643"/>
    <cellStyle name="SAPBEXstdItem 2 4 3 4" xfId="13644"/>
    <cellStyle name="SAPBEXstdItem 2 4 4" xfId="13645"/>
    <cellStyle name="SAPBEXstdItem 2 4 4 2" xfId="13646"/>
    <cellStyle name="SAPBEXstdItem 2 4 4 2 2" xfId="13647"/>
    <cellStyle name="SAPBEXstdItem 2 4 4 2 2 2" xfId="13648"/>
    <cellStyle name="SAPBEXstdItem 2 4 4 2 3" xfId="13649"/>
    <cellStyle name="SAPBEXstdItem 2 4 4 3" xfId="13650"/>
    <cellStyle name="SAPBEXstdItem 2 4 4 3 2" xfId="13651"/>
    <cellStyle name="SAPBEXstdItem 2 4 4 4" xfId="13652"/>
    <cellStyle name="SAPBEXstdItem 2 4 5" xfId="13653"/>
    <cellStyle name="SAPBEXstdItem 2 4 5 2" xfId="13654"/>
    <cellStyle name="SAPBEXstdItem 2 4 5 2 2" xfId="13655"/>
    <cellStyle name="SAPBEXstdItem 2 4 5 2 2 2" xfId="13656"/>
    <cellStyle name="SAPBEXstdItem 2 4 5 2 3" xfId="13657"/>
    <cellStyle name="SAPBEXstdItem 2 4 5 3" xfId="13658"/>
    <cellStyle name="SAPBEXstdItem 2 4 5 3 2" xfId="13659"/>
    <cellStyle name="SAPBEXstdItem 2 4 5 3 2 2" xfId="13660"/>
    <cellStyle name="SAPBEXstdItem 2 4 5 3 3" xfId="13661"/>
    <cellStyle name="SAPBEXstdItem 2 4 5 4" xfId="13662"/>
    <cellStyle name="SAPBEXstdItem 2 4 5 4 2" xfId="13663"/>
    <cellStyle name="SAPBEXstdItem 2 4 5 5" xfId="13664"/>
    <cellStyle name="SAPBEXstdItem 2 4 6" xfId="13665"/>
    <cellStyle name="SAPBEXstdItem 2 4 6 2" xfId="13666"/>
    <cellStyle name="SAPBEXstdItem 2 4 6 2 2" xfId="13667"/>
    <cellStyle name="SAPBEXstdItem 2 4 6 3" xfId="13668"/>
    <cellStyle name="SAPBEXstdItem 2 4 7" xfId="13669"/>
    <cellStyle name="SAPBEXstdItem 2 4 7 2" xfId="13670"/>
    <cellStyle name="SAPBEXstdItem 2 4 8" xfId="13671"/>
    <cellStyle name="SAPBEXstdItem 2 4 8 2" xfId="13672"/>
    <cellStyle name="SAPBEXstdItem 2 4 9" xfId="13673"/>
    <cellStyle name="SAPBEXstdItem 2 5" xfId="13674"/>
    <cellStyle name="SAPBEXstdItem 2 5 2" xfId="13675"/>
    <cellStyle name="SAPBEXstdItem 2 5 2 2" xfId="13676"/>
    <cellStyle name="SAPBEXstdItem 2 5 2 2 2" xfId="13677"/>
    <cellStyle name="SAPBEXstdItem 2 5 2 2 2 2" xfId="13678"/>
    <cellStyle name="SAPBEXstdItem 2 5 2 2 2 2 2" xfId="13679"/>
    <cellStyle name="SAPBEXstdItem 2 5 2 2 2 3" xfId="13680"/>
    <cellStyle name="SAPBEXstdItem 2 5 2 2 3" xfId="13681"/>
    <cellStyle name="SAPBEXstdItem 2 5 2 2 3 2" xfId="13682"/>
    <cellStyle name="SAPBEXstdItem 2 5 2 2 4" xfId="13683"/>
    <cellStyle name="SAPBEXstdItem 2 5 2 3" xfId="13684"/>
    <cellStyle name="SAPBEXstdItem 2 5 2 3 2" xfId="13685"/>
    <cellStyle name="SAPBEXstdItem 2 5 2 3 2 2" xfId="13686"/>
    <cellStyle name="SAPBEXstdItem 2 5 2 3 2 2 2" xfId="13687"/>
    <cellStyle name="SAPBEXstdItem 2 5 2 3 2 3" xfId="13688"/>
    <cellStyle name="SAPBEXstdItem 2 5 2 3 3" xfId="13689"/>
    <cellStyle name="SAPBEXstdItem 2 5 2 3 3 2" xfId="13690"/>
    <cellStyle name="SAPBEXstdItem 2 5 2 3 4" xfId="13691"/>
    <cellStyle name="SAPBEXstdItem 2 5 2 4" xfId="13692"/>
    <cellStyle name="SAPBEXstdItem 2 5 2 4 2" xfId="13693"/>
    <cellStyle name="SAPBEXstdItem 2 5 2 4 2 2" xfId="13694"/>
    <cellStyle name="SAPBEXstdItem 2 5 2 4 2 2 2" xfId="13695"/>
    <cellStyle name="SAPBEXstdItem 2 5 2 4 2 3" xfId="13696"/>
    <cellStyle name="SAPBEXstdItem 2 5 2 4 3" xfId="13697"/>
    <cellStyle name="SAPBEXstdItem 2 5 2 4 3 2" xfId="13698"/>
    <cellStyle name="SAPBEXstdItem 2 5 2 4 3 2 2" xfId="13699"/>
    <cellStyle name="SAPBEXstdItem 2 5 2 4 3 3" xfId="13700"/>
    <cellStyle name="SAPBEXstdItem 2 5 2 4 4" xfId="13701"/>
    <cellStyle name="SAPBEXstdItem 2 5 2 4 4 2" xfId="13702"/>
    <cellStyle name="SAPBEXstdItem 2 5 2 4 5" xfId="13703"/>
    <cellStyle name="SAPBEXstdItem 2 5 2 5" xfId="13704"/>
    <cellStyle name="SAPBEXstdItem 2 5 2 5 2" xfId="13705"/>
    <cellStyle name="SAPBEXstdItem 2 5 2 5 2 2" xfId="13706"/>
    <cellStyle name="SAPBEXstdItem 2 5 2 5 3" xfId="13707"/>
    <cellStyle name="SAPBEXstdItem 2 5 2 6" xfId="13708"/>
    <cellStyle name="SAPBEXstdItem 2 5 2 6 2" xfId="13709"/>
    <cellStyle name="SAPBEXstdItem 2 5 2 7" xfId="13710"/>
    <cellStyle name="SAPBEXstdItem 2 5 2 7 2" xfId="13711"/>
    <cellStyle name="SAPBEXstdItem 2 5 2 8" xfId="13712"/>
    <cellStyle name="SAPBEXstdItem 2 5 3" xfId="13713"/>
    <cellStyle name="SAPBEXstdItem 2 5 3 2" xfId="13714"/>
    <cellStyle name="SAPBEXstdItem 2 5 3 2 2" xfId="13715"/>
    <cellStyle name="SAPBEXstdItem 2 5 3 2 2 2" xfId="13716"/>
    <cellStyle name="SAPBEXstdItem 2 5 3 2 3" xfId="13717"/>
    <cellStyle name="SAPBEXstdItem 2 5 3 3" xfId="13718"/>
    <cellStyle name="SAPBEXstdItem 2 5 3 3 2" xfId="13719"/>
    <cellStyle name="SAPBEXstdItem 2 5 3 4" xfId="13720"/>
    <cellStyle name="SAPBEXstdItem 2 5 4" xfId="13721"/>
    <cellStyle name="SAPBEXstdItem 2 5 4 2" xfId="13722"/>
    <cellStyle name="SAPBEXstdItem 2 5 4 2 2" xfId="13723"/>
    <cellStyle name="SAPBEXstdItem 2 5 4 2 2 2" xfId="13724"/>
    <cellStyle name="SAPBEXstdItem 2 5 4 2 3" xfId="13725"/>
    <cellStyle name="SAPBEXstdItem 2 5 4 3" xfId="13726"/>
    <cellStyle name="SAPBEXstdItem 2 5 4 3 2" xfId="13727"/>
    <cellStyle name="SAPBEXstdItem 2 5 4 4" xfId="13728"/>
    <cellStyle name="SAPBEXstdItem 2 5 5" xfId="13729"/>
    <cellStyle name="SAPBEXstdItem 2 5 5 2" xfId="13730"/>
    <cellStyle name="SAPBEXstdItem 2 5 5 2 2" xfId="13731"/>
    <cellStyle name="SAPBEXstdItem 2 5 5 2 2 2" xfId="13732"/>
    <cellStyle name="SAPBEXstdItem 2 5 5 2 3" xfId="13733"/>
    <cellStyle name="SAPBEXstdItem 2 5 5 3" xfId="13734"/>
    <cellStyle name="SAPBEXstdItem 2 5 5 3 2" xfId="13735"/>
    <cellStyle name="SAPBEXstdItem 2 5 5 3 2 2" xfId="13736"/>
    <cellStyle name="SAPBEXstdItem 2 5 5 3 3" xfId="13737"/>
    <cellStyle name="SAPBEXstdItem 2 5 5 4" xfId="13738"/>
    <cellStyle name="SAPBEXstdItem 2 5 5 4 2" xfId="13739"/>
    <cellStyle name="SAPBEXstdItem 2 5 5 5" xfId="13740"/>
    <cellStyle name="SAPBEXstdItem 2 5 6" xfId="13741"/>
    <cellStyle name="SAPBEXstdItem 2 5 6 2" xfId="13742"/>
    <cellStyle name="SAPBEXstdItem 2 5 6 2 2" xfId="13743"/>
    <cellStyle name="SAPBEXstdItem 2 5 6 3" xfId="13744"/>
    <cellStyle name="SAPBEXstdItem 2 5 7" xfId="13745"/>
    <cellStyle name="SAPBEXstdItem 2 5 7 2" xfId="13746"/>
    <cellStyle name="SAPBEXstdItem 2 5 8" xfId="13747"/>
    <cellStyle name="SAPBEXstdItem 2 5 8 2" xfId="13748"/>
    <cellStyle name="SAPBEXstdItem 2 5 9" xfId="13749"/>
    <cellStyle name="SAPBEXstdItem 2 6" xfId="13750"/>
    <cellStyle name="SAPBEXstdItem 2 6 2" xfId="13751"/>
    <cellStyle name="SAPBEXstdItem 2 6 2 2" xfId="13752"/>
    <cellStyle name="SAPBEXstdItem 2 6 2 2 2" xfId="13753"/>
    <cellStyle name="SAPBEXstdItem 2 6 2 2 2 2" xfId="13754"/>
    <cellStyle name="SAPBEXstdItem 2 6 2 2 3" xfId="13755"/>
    <cellStyle name="SAPBEXstdItem 2 6 2 3" xfId="13756"/>
    <cellStyle name="SAPBEXstdItem 2 6 2 3 2" xfId="13757"/>
    <cellStyle name="SAPBEXstdItem 2 6 2 4" xfId="13758"/>
    <cellStyle name="SAPBEXstdItem 2 6 3" xfId="13759"/>
    <cellStyle name="SAPBEXstdItem 2 6 3 2" xfId="13760"/>
    <cellStyle name="SAPBEXstdItem 2 6 3 2 2" xfId="13761"/>
    <cellStyle name="SAPBEXstdItem 2 6 3 2 2 2" xfId="13762"/>
    <cellStyle name="SAPBEXstdItem 2 6 3 2 3" xfId="13763"/>
    <cellStyle name="SAPBEXstdItem 2 6 3 3" xfId="13764"/>
    <cellStyle name="SAPBEXstdItem 2 6 3 3 2" xfId="13765"/>
    <cellStyle name="SAPBEXstdItem 2 6 3 4" xfId="13766"/>
    <cellStyle name="SAPBEXstdItem 2 6 4" xfId="13767"/>
    <cellStyle name="SAPBEXstdItem 2 6 4 2" xfId="13768"/>
    <cellStyle name="SAPBEXstdItem 2 6 4 2 2" xfId="13769"/>
    <cellStyle name="SAPBEXstdItem 2 6 4 2 2 2" xfId="13770"/>
    <cellStyle name="SAPBEXstdItem 2 6 4 2 3" xfId="13771"/>
    <cellStyle name="SAPBEXstdItem 2 6 4 3" xfId="13772"/>
    <cellStyle name="SAPBEXstdItem 2 6 4 3 2" xfId="13773"/>
    <cellStyle name="SAPBEXstdItem 2 6 4 3 2 2" xfId="13774"/>
    <cellStyle name="SAPBEXstdItem 2 6 4 3 3" xfId="13775"/>
    <cellStyle name="SAPBEXstdItem 2 6 4 4" xfId="13776"/>
    <cellStyle name="SAPBEXstdItem 2 6 4 4 2" xfId="13777"/>
    <cellStyle name="SAPBEXstdItem 2 6 4 5" xfId="13778"/>
    <cellStyle name="SAPBEXstdItem 2 6 5" xfId="13779"/>
    <cellStyle name="SAPBEXstdItem 2 6 5 2" xfId="13780"/>
    <cellStyle name="SAPBEXstdItem 2 6 5 2 2" xfId="13781"/>
    <cellStyle name="SAPBEXstdItem 2 6 5 3" xfId="13782"/>
    <cellStyle name="SAPBEXstdItem 2 6 6" xfId="13783"/>
    <cellStyle name="SAPBEXstdItem 2 6 6 2" xfId="13784"/>
    <cellStyle name="SAPBEXstdItem 2 6 7" xfId="13785"/>
    <cellStyle name="SAPBEXstdItem 2 6 7 2" xfId="13786"/>
    <cellStyle name="SAPBEXstdItem 2 6 8" xfId="13787"/>
    <cellStyle name="SAPBEXstdItem 2 7" xfId="13788"/>
    <cellStyle name="SAPBEXstdItem 2 7 2" xfId="13789"/>
    <cellStyle name="SAPBEXstdItem 2 7 2 2" xfId="13790"/>
    <cellStyle name="SAPBEXstdItem 2 7 2 2 2" xfId="13791"/>
    <cellStyle name="SAPBEXstdItem 2 7 2 2 2 2" xfId="13792"/>
    <cellStyle name="SAPBEXstdItem 2 7 2 2 2 2 2" xfId="13793"/>
    <cellStyle name="SAPBEXstdItem 2 7 2 2 2 3" xfId="13794"/>
    <cellStyle name="SAPBEXstdItem 2 7 2 2 3" xfId="13795"/>
    <cellStyle name="SAPBEXstdItem 2 7 2 2 3 2" xfId="13796"/>
    <cellStyle name="SAPBEXstdItem 2 7 2 2 4" xfId="13797"/>
    <cellStyle name="SAPBEXstdItem 2 7 2 3" xfId="13798"/>
    <cellStyle name="SAPBEXstdItem 2 7 2 3 2" xfId="13799"/>
    <cellStyle name="SAPBEXstdItem 2 7 2 3 2 2" xfId="13800"/>
    <cellStyle name="SAPBEXstdItem 2 7 2 3 2 2 2" xfId="13801"/>
    <cellStyle name="SAPBEXstdItem 2 7 2 3 2 3" xfId="13802"/>
    <cellStyle name="SAPBEXstdItem 2 7 2 3 3" xfId="13803"/>
    <cellStyle name="SAPBEXstdItem 2 7 2 3 3 2" xfId="13804"/>
    <cellStyle name="SAPBEXstdItem 2 7 2 3 4" xfId="13805"/>
    <cellStyle name="SAPBEXstdItem 2 7 2 4" xfId="13806"/>
    <cellStyle name="SAPBEXstdItem 2 7 2 4 2" xfId="13807"/>
    <cellStyle name="SAPBEXstdItem 2 7 2 4 2 2" xfId="13808"/>
    <cellStyle name="SAPBEXstdItem 2 7 2 4 2 2 2" xfId="13809"/>
    <cellStyle name="SAPBEXstdItem 2 7 2 4 2 3" xfId="13810"/>
    <cellStyle name="SAPBEXstdItem 2 7 2 4 3" xfId="13811"/>
    <cellStyle name="SAPBEXstdItem 2 7 2 4 3 2" xfId="13812"/>
    <cellStyle name="SAPBEXstdItem 2 7 2 4 3 2 2" xfId="13813"/>
    <cellStyle name="SAPBEXstdItem 2 7 2 4 3 3" xfId="13814"/>
    <cellStyle name="SAPBEXstdItem 2 7 2 4 4" xfId="13815"/>
    <cellStyle name="SAPBEXstdItem 2 7 2 4 4 2" xfId="13816"/>
    <cellStyle name="SAPBEXstdItem 2 7 2 4 5" xfId="13817"/>
    <cellStyle name="SAPBEXstdItem 2 7 2 5" xfId="13818"/>
    <cellStyle name="SAPBEXstdItem 2 7 2 5 2" xfId="13819"/>
    <cellStyle name="SAPBEXstdItem 2 7 2 5 2 2" xfId="13820"/>
    <cellStyle name="SAPBEXstdItem 2 7 2 5 3" xfId="13821"/>
    <cellStyle name="SAPBEXstdItem 2 7 2 6" xfId="13822"/>
    <cellStyle name="SAPBEXstdItem 2 7 2 6 2" xfId="13823"/>
    <cellStyle name="SAPBEXstdItem 2 7 2 7" xfId="13824"/>
    <cellStyle name="SAPBEXstdItem 2 7 2 7 2" xfId="13825"/>
    <cellStyle name="SAPBEXstdItem 2 7 2 8" xfId="13826"/>
    <cellStyle name="SAPBEXstdItem 2 7 3" xfId="13827"/>
    <cellStyle name="SAPBEXstdItem 2 7 3 2" xfId="13828"/>
    <cellStyle name="SAPBEXstdItem 2 7 3 2 2" xfId="13829"/>
    <cellStyle name="SAPBEXstdItem 2 7 3 2 2 2" xfId="13830"/>
    <cellStyle name="SAPBEXstdItem 2 7 3 2 3" xfId="13831"/>
    <cellStyle name="SAPBEXstdItem 2 7 3 3" xfId="13832"/>
    <cellStyle name="SAPBEXstdItem 2 7 3 3 2" xfId="13833"/>
    <cellStyle name="SAPBEXstdItem 2 7 3 4" xfId="13834"/>
    <cellStyle name="SAPBEXstdItem 2 7 4" xfId="13835"/>
    <cellStyle name="SAPBEXstdItem 2 7 4 2" xfId="13836"/>
    <cellStyle name="SAPBEXstdItem 2 7 4 2 2" xfId="13837"/>
    <cellStyle name="SAPBEXstdItem 2 7 4 2 2 2" xfId="13838"/>
    <cellStyle name="SAPBEXstdItem 2 7 4 2 3" xfId="13839"/>
    <cellStyle name="SAPBEXstdItem 2 7 4 3" xfId="13840"/>
    <cellStyle name="SAPBEXstdItem 2 7 4 3 2" xfId="13841"/>
    <cellStyle name="SAPBEXstdItem 2 7 4 4" xfId="13842"/>
    <cellStyle name="SAPBEXstdItem 2 7 5" xfId="13843"/>
    <cellStyle name="SAPBEXstdItem 2 7 5 2" xfId="13844"/>
    <cellStyle name="SAPBEXstdItem 2 7 5 2 2" xfId="13845"/>
    <cellStyle name="SAPBEXstdItem 2 7 5 2 2 2" xfId="13846"/>
    <cellStyle name="SAPBEXstdItem 2 7 5 2 3" xfId="13847"/>
    <cellStyle name="SAPBEXstdItem 2 7 5 3" xfId="13848"/>
    <cellStyle name="SAPBEXstdItem 2 7 5 3 2" xfId="13849"/>
    <cellStyle name="SAPBEXstdItem 2 7 5 3 2 2" xfId="13850"/>
    <cellStyle name="SAPBEXstdItem 2 7 5 3 3" xfId="13851"/>
    <cellStyle name="SAPBEXstdItem 2 7 5 4" xfId="13852"/>
    <cellStyle name="SAPBEXstdItem 2 7 5 4 2" xfId="13853"/>
    <cellStyle name="SAPBEXstdItem 2 7 5 5" xfId="13854"/>
    <cellStyle name="SAPBEXstdItem 2 7 6" xfId="13855"/>
    <cellStyle name="SAPBEXstdItem 2 7 6 2" xfId="13856"/>
    <cellStyle name="SAPBEXstdItem 2 7 6 2 2" xfId="13857"/>
    <cellStyle name="SAPBEXstdItem 2 7 6 3" xfId="13858"/>
    <cellStyle name="SAPBEXstdItem 2 7 7" xfId="13859"/>
    <cellStyle name="SAPBEXstdItem 2 7 7 2" xfId="13860"/>
    <cellStyle name="SAPBEXstdItem 2 7 8" xfId="13861"/>
    <cellStyle name="SAPBEXstdItem 2 7 8 2" xfId="13862"/>
    <cellStyle name="SAPBEXstdItem 2 7 9" xfId="13863"/>
    <cellStyle name="SAPBEXstdItem 2 8" xfId="13864"/>
    <cellStyle name="SAPBEXstdItem 2 8 2" xfId="13865"/>
    <cellStyle name="SAPBEXstdItem 2 8 2 2" xfId="13866"/>
    <cellStyle name="SAPBEXstdItem 2 8 2 2 2" xfId="13867"/>
    <cellStyle name="SAPBEXstdItem 2 8 2 3" xfId="13868"/>
    <cellStyle name="SAPBEXstdItem 2 8 3" xfId="13869"/>
    <cellStyle name="SAPBEXstdItem 2 8 3 2" xfId="13870"/>
    <cellStyle name="SAPBEXstdItem 2 8 4" xfId="13871"/>
    <cellStyle name="SAPBEXstdItem 2 9" xfId="13872"/>
    <cellStyle name="SAPBEXstdItem 2 9 2" xfId="13873"/>
    <cellStyle name="SAPBEXstdItem 2 9 2 2" xfId="13874"/>
    <cellStyle name="SAPBEXstdItem 2 9 2 2 2" xfId="13875"/>
    <cellStyle name="SAPBEXstdItem 2 9 2 3" xfId="13876"/>
    <cellStyle name="SAPBEXstdItem 2 9 3" xfId="13877"/>
    <cellStyle name="SAPBEXstdItem 2 9 3 2" xfId="13878"/>
    <cellStyle name="SAPBEXstdItem 2 9 4" xfId="13879"/>
    <cellStyle name="SAPBEXstdItem 2_FundsFlow" xfId="13880"/>
    <cellStyle name="Sheet Title" xfId="13881"/>
    <cellStyle name="Sheet_Header" xfId="13882"/>
    <cellStyle name="Sign Line M" xfId="13883"/>
    <cellStyle name="Sign Name" xfId="13884"/>
    <cellStyle name="Sign Name CM" xfId="13885"/>
    <cellStyle name="Sign Name Wrap NB" xfId="13886"/>
    <cellStyle name="Standard_Auslauf FL Verträge" xfId="13887"/>
    <cellStyle name="Stile 1" xfId="13888"/>
    <cellStyle name="Table_Heading" xfId="13889"/>
    <cellStyle name="Technical_Input" xfId="13890"/>
    <cellStyle name="Testo avviso" xfId="13891"/>
    <cellStyle name="Testo descrittivo" xfId="13892"/>
    <cellStyle name="Texto de advertencia 2" xfId="13893"/>
    <cellStyle name="Texto explicativo 2" xfId="13894"/>
    <cellStyle name="Title 2" xfId="13895"/>
    <cellStyle name="Title 2 2" xfId="13896"/>
    <cellStyle name="Title 2 3" xfId="13897"/>
    <cellStyle name="Title 2 4" xfId="13898"/>
    <cellStyle name="Title 2_FundsFlow" xfId="13899"/>
    <cellStyle name="Title 3" xfId="13900"/>
    <cellStyle name="Title 4" xfId="13901"/>
    <cellStyle name="Title 4 2" xfId="13902"/>
    <cellStyle name="Title 4 3" xfId="13903"/>
    <cellStyle name="Title 5" xfId="13904"/>
    <cellStyle name="Title 6" xfId="13905"/>
    <cellStyle name="Title 7" xfId="13906"/>
    <cellStyle name="Title 8" xfId="13907"/>
    <cellStyle name="Titolo" xfId="13908"/>
    <cellStyle name="Titolo 1" xfId="13909"/>
    <cellStyle name="Titolo 2" xfId="13910"/>
    <cellStyle name="Titolo 3" xfId="13911"/>
    <cellStyle name="Titolo 3 2" xfId="13912"/>
    <cellStyle name="Titolo 4" xfId="13913"/>
    <cellStyle name="titre4" xfId="13914"/>
    <cellStyle name="Título 1 2" xfId="13915"/>
    <cellStyle name="Título 2 2" xfId="13916"/>
    <cellStyle name="Título 3 2" xfId="13917"/>
    <cellStyle name="Título 3 2 2" xfId="13918"/>
    <cellStyle name="Título 4" xfId="13919"/>
    <cellStyle name="Total" xfId="8" builtinId="25"/>
    <cellStyle name="Total 2" xfId="13920"/>
    <cellStyle name="Total 2 10" xfId="13921"/>
    <cellStyle name="Total 2 11" xfId="13922"/>
    <cellStyle name="Total 2 11 2" xfId="13923"/>
    <cellStyle name="Total 2 11 2 2" xfId="13924"/>
    <cellStyle name="Total 2 11 3" xfId="13925"/>
    <cellStyle name="Total 2 12" xfId="13926"/>
    <cellStyle name="Total 2 12 2" xfId="13927"/>
    <cellStyle name="Total 2 13" xfId="13928"/>
    <cellStyle name="Total 2 13 2" xfId="13929"/>
    <cellStyle name="Total 2 14" xfId="13930"/>
    <cellStyle name="Total 2 2" xfId="13931"/>
    <cellStyle name="Total 2 2 10" xfId="13932"/>
    <cellStyle name="Total 2 2 10 2" xfId="13933"/>
    <cellStyle name="Total 2 2 11" xfId="13934"/>
    <cellStyle name="Total 2 2 11 2" xfId="13935"/>
    <cellStyle name="Total 2 2 12" xfId="13936"/>
    <cellStyle name="Total 2 2 2" xfId="13937"/>
    <cellStyle name="Total 2 2 2 2" xfId="13938"/>
    <cellStyle name="Total 2 2 2 2 2" xfId="13939"/>
    <cellStyle name="Total 2 2 2 2 2 2" xfId="13940"/>
    <cellStyle name="Total 2 2 2 2 2 2 2" xfId="13941"/>
    <cellStyle name="Total 2 2 2 2 2 2 2 2" xfId="13942"/>
    <cellStyle name="Total 2 2 2 2 2 2 3" xfId="13943"/>
    <cellStyle name="Total 2 2 2 2 2 3" xfId="13944"/>
    <cellStyle name="Total 2 2 2 2 2 3 2" xfId="13945"/>
    <cellStyle name="Total 2 2 2 2 2 4" xfId="13946"/>
    <cellStyle name="Total 2 2 2 2 3" xfId="13947"/>
    <cellStyle name="Total 2 2 2 2 3 2" xfId="13948"/>
    <cellStyle name="Total 2 2 2 2 3 2 2" xfId="13949"/>
    <cellStyle name="Total 2 2 2 2 3 2 2 2" xfId="13950"/>
    <cellStyle name="Total 2 2 2 2 3 2 3" xfId="13951"/>
    <cellStyle name="Total 2 2 2 2 3 3" xfId="13952"/>
    <cellStyle name="Total 2 2 2 2 3 3 2" xfId="13953"/>
    <cellStyle name="Total 2 2 2 2 3 4" xfId="13954"/>
    <cellStyle name="Total 2 2 2 2 4" xfId="13955"/>
    <cellStyle name="Total 2 2 2 2 4 2" xfId="13956"/>
    <cellStyle name="Total 2 2 2 2 4 2 2" xfId="13957"/>
    <cellStyle name="Total 2 2 2 2 4 2 2 2" xfId="13958"/>
    <cellStyle name="Total 2 2 2 2 4 2 3" xfId="13959"/>
    <cellStyle name="Total 2 2 2 2 4 3" xfId="13960"/>
    <cellStyle name="Total 2 2 2 2 4 3 2" xfId="13961"/>
    <cellStyle name="Total 2 2 2 2 4 3 2 2" xfId="13962"/>
    <cellStyle name="Total 2 2 2 2 4 3 3" xfId="13963"/>
    <cellStyle name="Total 2 2 2 2 4 4" xfId="13964"/>
    <cellStyle name="Total 2 2 2 2 4 4 2" xfId="13965"/>
    <cellStyle name="Total 2 2 2 2 4 5" xfId="13966"/>
    <cellStyle name="Total 2 2 2 2 5" xfId="13967"/>
    <cellStyle name="Total 2 2 2 2 5 2" xfId="13968"/>
    <cellStyle name="Total 2 2 2 2 5 2 2" xfId="13969"/>
    <cellStyle name="Total 2 2 2 2 5 3" xfId="13970"/>
    <cellStyle name="Total 2 2 2 2 6" xfId="13971"/>
    <cellStyle name="Total 2 2 2 2 6 2" xfId="13972"/>
    <cellStyle name="Total 2 2 2 2 7" xfId="13973"/>
    <cellStyle name="Total 2 2 2 2 7 2" xfId="13974"/>
    <cellStyle name="Total 2 2 2 2 8" xfId="13975"/>
    <cellStyle name="Total 2 2 2 3" xfId="13976"/>
    <cellStyle name="Total 2 2 2 3 2" xfId="13977"/>
    <cellStyle name="Total 2 2 2 3 2 2" xfId="13978"/>
    <cellStyle name="Total 2 2 2 3 2 2 2" xfId="13979"/>
    <cellStyle name="Total 2 2 2 3 2 3" xfId="13980"/>
    <cellStyle name="Total 2 2 2 3 3" xfId="13981"/>
    <cellStyle name="Total 2 2 2 3 3 2" xfId="13982"/>
    <cellStyle name="Total 2 2 2 3 4" xfId="13983"/>
    <cellStyle name="Total 2 2 2 4" xfId="13984"/>
    <cellStyle name="Total 2 2 2 4 2" xfId="13985"/>
    <cellStyle name="Total 2 2 2 4 2 2" xfId="13986"/>
    <cellStyle name="Total 2 2 2 4 2 2 2" xfId="13987"/>
    <cellStyle name="Total 2 2 2 4 2 3" xfId="13988"/>
    <cellStyle name="Total 2 2 2 4 3" xfId="13989"/>
    <cellStyle name="Total 2 2 2 4 3 2" xfId="13990"/>
    <cellStyle name="Total 2 2 2 4 4" xfId="13991"/>
    <cellStyle name="Total 2 2 2 5" xfId="13992"/>
    <cellStyle name="Total 2 2 2 5 2" xfId="13993"/>
    <cellStyle name="Total 2 2 2 5 2 2" xfId="13994"/>
    <cellStyle name="Total 2 2 2 5 2 2 2" xfId="13995"/>
    <cellStyle name="Total 2 2 2 5 2 3" xfId="13996"/>
    <cellStyle name="Total 2 2 2 5 3" xfId="13997"/>
    <cellStyle name="Total 2 2 2 5 3 2" xfId="13998"/>
    <cellStyle name="Total 2 2 2 5 3 2 2" xfId="13999"/>
    <cellStyle name="Total 2 2 2 5 3 3" xfId="14000"/>
    <cellStyle name="Total 2 2 2 5 4" xfId="14001"/>
    <cellStyle name="Total 2 2 2 5 4 2" xfId="14002"/>
    <cellStyle name="Total 2 2 2 5 5" xfId="14003"/>
    <cellStyle name="Total 2 2 2 6" xfId="14004"/>
    <cellStyle name="Total 2 2 2 6 2" xfId="14005"/>
    <cellStyle name="Total 2 2 2 6 2 2" xfId="14006"/>
    <cellStyle name="Total 2 2 2 6 3" xfId="14007"/>
    <cellStyle name="Total 2 2 2 7" xfId="14008"/>
    <cellStyle name="Total 2 2 2 7 2" xfId="14009"/>
    <cellStyle name="Total 2 2 2 8" xfId="14010"/>
    <cellStyle name="Total 2 2 2 8 2" xfId="14011"/>
    <cellStyle name="Total 2 2 2 9" xfId="14012"/>
    <cellStyle name="Total 2 2 3" xfId="14013"/>
    <cellStyle name="Total 2 2 3 2" xfId="14014"/>
    <cellStyle name="Total 2 2 3 2 2" xfId="14015"/>
    <cellStyle name="Total 2 2 3 2 2 2" xfId="14016"/>
    <cellStyle name="Total 2 2 3 2 2 2 2" xfId="14017"/>
    <cellStyle name="Total 2 2 3 2 2 2 2 2" xfId="14018"/>
    <cellStyle name="Total 2 2 3 2 2 2 3" xfId="14019"/>
    <cellStyle name="Total 2 2 3 2 2 3" xfId="14020"/>
    <cellStyle name="Total 2 2 3 2 2 3 2" xfId="14021"/>
    <cellStyle name="Total 2 2 3 2 2 4" xfId="14022"/>
    <cellStyle name="Total 2 2 3 2 3" xfId="14023"/>
    <cellStyle name="Total 2 2 3 2 3 2" xfId="14024"/>
    <cellStyle name="Total 2 2 3 2 3 2 2" xfId="14025"/>
    <cellStyle name="Total 2 2 3 2 3 2 2 2" xfId="14026"/>
    <cellStyle name="Total 2 2 3 2 3 2 3" xfId="14027"/>
    <cellStyle name="Total 2 2 3 2 3 3" xfId="14028"/>
    <cellStyle name="Total 2 2 3 2 3 3 2" xfId="14029"/>
    <cellStyle name="Total 2 2 3 2 3 4" xfId="14030"/>
    <cellStyle name="Total 2 2 3 2 4" xfId="14031"/>
    <cellStyle name="Total 2 2 3 2 4 2" xfId="14032"/>
    <cellStyle name="Total 2 2 3 2 4 2 2" xfId="14033"/>
    <cellStyle name="Total 2 2 3 2 4 2 2 2" xfId="14034"/>
    <cellStyle name="Total 2 2 3 2 4 2 3" xfId="14035"/>
    <cellStyle name="Total 2 2 3 2 4 3" xfId="14036"/>
    <cellStyle name="Total 2 2 3 2 4 3 2" xfId="14037"/>
    <cellStyle name="Total 2 2 3 2 4 3 2 2" xfId="14038"/>
    <cellStyle name="Total 2 2 3 2 4 3 3" xfId="14039"/>
    <cellStyle name="Total 2 2 3 2 4 4" xfId="14040"/>
    <cellStyle name="Total 2 2 3 2 4 4 2" xfId="14041"/>
    <cellStyle name="Total 2 2 3 2 4 5" xfId="14042"/>
    <cellStyle name="Total 2 2 3 2 5" xfId="14043"/>
    <cellStyle name="Total 2 2 3 2 5 2" xfId="14044"/>
    <cellStyle name="Total 2 2 3 2 5 2 2" xfId="14045"/>
    <cellStyle name="Total 2 2 3 2 5 3" xfId="14046"/>
    <cellStyle name="Total 2 2 3 2 6" xfId="14047"/>
    <cellStyle name="Total 2 2 3 2 6 2" xfId="14048"/>
    <cellStyle name="Total 2 2 3 2 7" xfId="14049"/>
    <cellStyle name="Total 2 2 3 2 7 2" xfId="14050"/>
    <cellStyle name="Total 2 2 3 2 8" xfId="14051"/>
    <cellStyle name="Total 2 2 3 3" xfId="14052"/>
    <cellStyle name="Total 2 2 3 3 2" xfId="14053"/>
    <cellStyle name="Total 2 2 3 3 2 2" xfId="14054"/>
    <cellStyle name="Total 2 2 3 3 2 2 2" xfId="14055"/>
    <cellStyle name="Total 2 2 3 3 2 3" xfId="14056"/>
    <cellStyle name="Total 2 2 3 3 3" xfId="14057"/>
    <cellStyle name="Total 2 2 3 3 3 2" xfId="14058"/>
    <cellStyle name="Total 2 2 3 3 4" xfId="14059"/>
    <cellStyle name="Total 2 2 3 4" xfId="14060"/>
    <cellStyle name="Total 2 2 3 4 2" xfId="14061"/>
    <cellStyle name="Total 2 2 3 4 2 2" xfId="14062"/>
    <cellStyle name="Total 2 2 3 4 2 2 2" xfId="14063"/>
    <cellStyle name="Total 2 2 3 4 2 3" xfId="14064"/>
    <cellStyle name="Total 2 2 3 4 3" xfId="14065"/>
    <cellStyle name="Total 2 2 3 4 3 2" xfId="14066"/>
    <cellStyle name="Total 2 2 3 4 4" xfId="14067"/>
    <cellStyle name="Total 2 2 3 5" xfId="14068"/>
    <cellStyle name="Total 2 2 3 5 2" xfId="14069"/>
    <cellStyle name="Total 2 2 3 5 2 2" xfId="14070"/>
    <cellStyle name="Total 2 2 3 5 2 2 2" xfId="14071"/>
    <cellStyle name="Total 2 2 3 5 2 3" xfId="14072"/>
    <cellStyle name="Total 2 2 3 5 3" xfId="14073"/>
    <cellStyle name="Total 2 2 3 5 3 2" xfId="14074"/>
    <cellStyle name="Total 2 2 3 5 3 2 2" xfId="14075"/>
    <cellStyle name="Total 2 2 3 5 3 3" xfId="14076"/>
    <cellStyle name="Total 2 2 3 5 4" xfId="14077"/>
    <cellStyle name="Total 2 2 3 5 4 2" xfId="14078"/>
    <cellStyle name="Total 2 2 3 5 5" xfId="14079"/>
    <cellStyle name="Total 2 2 3 6" xfId="14080"/>
    <cellStyle name="Total 2 2 3 6 2" xfId="14081"/>
    <cellStyle name="Total 2 2 3 6 2 2" xfId="14082"/>
    <cellStyle name="Total 2 2 3 6 3" xfId="14083"/>
    <cellStyle name="Total 2 2 3 7" xfId="14084"/>
    <cellStyle name="Total 2 2 3 7 2" xfId="14085"/>
    <cellStyle name="Total 2 2 3 8" xfId="14086"/>
    <cellStyle name="Total 2 2 3 8 2" xfId="14087"/>
    <cellStyle name="Total 2 2 3 9" xfId="14088"/>
    <cellStyle name="Total 2 2 4" xfId="14089"/>
    <cellStyle name="Total 2 2 4 2" xfId="14090"/>
    <cellStyle name="Total 2 2 4 2 2" xfId="14091"/>
    <cellStyle name="Total 2 2 4 2 2 2" xfId="14092"/>
    <cellStyle name="Total 2 2 4 2 2 2 2" xfId="14093"/>
    <cellStyle name="Total 2 2 4 2 2 3" xfId="14094"/>
    <cellStyle name="Total 2 2 4 2 3" xfId="14095"/>
    <cellStyle name="Total 2 2 4 2 3 2" xfId="14096"/>
    <cellStyle name="Total 2 2 4 2 4" xfId="14097"/>
    <cellStyle name="Total 2 2 4 3" xfId="14098"/>
    <cellStyle name="Total 2 2 4 3 2" xfId="14099"/>
    <cellStyle name="Total 2 2 4 3 2 2" xfId="14100"/>
    <cellStyle name="Total 2 2 4 3 2 2 2" xfId="14101"/>
    <cellStyle name="Total 2 2 4 3 2 3" xfId="14102"/>
    <cellStyle name="Total 2 2 4 3 3" xfId="14103"/>
    <cellStyle name="Total 2 2 4 3 3 2" xfId="14104"/>
    <cellStyle name="Total 2 2 4 3 4" xfId="14105"/>
    <cellStyle name="Total 2 2 4 4" xfId="14106"/>
    <cellStyle name="Total 2 2 4 4 2" xfId="14107"/>
    <cellStyle name="Total 2 2 4 4 2 2" xfId="14108"/>
    <cellStyle name="Total 2 2 4 4 2 2 2" xfId="14109"/>
    <cellStyle name="Total 2 2 4 4 2 3" xfId="14110"/>
    <cellStyle name="Total 2 2 4 4 3" xfId="14111"/>
    <cellStyle name="Total 2 2 4 4 3 2" xfId="14112"/>
    <cellStyle name="Total 2 2 4 4 3 2 2" xfId="14113"/>
    <cellStyle name="Total 2 2 4 4 3 3" xfId="14114"/>
    <cellStyle name="Total 2 2 4 4 4" xfId="14115"/>
    <cellStyle name="Total 2 2 4 4 4 2" xfId="14116"/>
    <cellStyle name="Total 2 2 4 4 5" xfId="14117"/>
    <cellStyle name="Total 2 2 4 5" xfId="14118"/>
    <cellStyle name="Total 2 2 4 5 2" xfId="14119"/>
    <cellStyle name="Total 2 2 4 5 2 2" xfId="14120"/>
    <cellStyle name="Total 2 2 4 5 3" xfId="14121"/>
    <cellStyle name="Total 2 2 4 6" xfId="14122"/>
    <cellStyle name="Total 2 2 4 6 2" xfId="14123"/>
    <cellStyle name="Total 2 2 4 7" xfId="14124"/>
    <cellStyle name="Total 2 2 4 7 2" xfId="14125"/>
    <cellStyle name="Total 2 2 4 8" xfId="14126"/>
    <cellStyle name="Total 2 2 5" xfId="14127"/>
    <cellStyle name="Total 2 2 5 2" xfId="14128"/>
    <cellStyle name="Total 2 2 5 2 2" xfId="14129"/>
    <cellStyle name="Total 2 2 5 2 2 2" xfId="14130"/>
    <cellStyle name="Total 2 2 5 2 2 2 2" xfId="14131"/>
    <cellStyle name="Total 2 2 5 2 2 2 2 2" xfId="14132"/>
    <cellStyle name="Total 2 2 5 2 2 2 3" xfId="14133"/>
    <cellStyle name="Total 2 2 5 2 2 3" xfId="14134"/>
    <cellStyle name="Total 2 2 5 2 2 3 2" xfId="14135"/>
    <cellStyle name="Total 2 2 5 2 2 4" xfId="14136"/>
    <cellStyle name="Total 2 2 5 2 3" xfId="14137"/>
    <cellStyle name="Total 2 2 5 2 3 2" xfId="14138"/>
    <cellStyle name="Total 2 2 5 2 3 2 2" xfId="14139"/>
    <cellStyle name="Total 2 2 5 2 3 2 2 2" xfId="14140"/>
    <cellStyle name="Total 2 2 5 2 3 2 3" xfId="14141"/>
    <cellStyle name="Total 2 2 5 2 3 3" xfId="14142"/>
    <cellStyle name="Total 2 2 5 2 3 3 2" xfId="14143"/>
    <cellStyle name="Total 2 2 5 2 3 4" xfId="14144"/>
    <cellStyle name="Total 2 2 5 2 4" xfId="14145"/>
    <cellStyle name="Total 2 2 5 2 4 2" xfId="14146"/>
    <cellStyle name="Total 2 2 5 2 4 2 2" xfId="14147"/>
    <cellStyle name="Total 2 2 5 2 4 2 2 2" xfId="14148"/>
    <cellStyle name="Total 2 2 5 2 4 2 3" xfId="14149"/>
    <cellStyle name="Total 2 2 5 2 4 3" xfId="14150"/>
    <cellStyle name="Total 2 2 5 2 4 3 2" xfId="14151"/>
    <cellStyle name="Total 2 2 5 2 4 3 2 2" xfId="14152"/>
    <cellStyle name="Total 2 2 5 2 4 3 3" xfId="14153"/>
    <cellStyle name="Total 2 2 5 2 4 4" xfId="14154"/>
    <cellStyle name="Total 2 2 5 2 4 4 2" xfId="14155"/>
    <cellStyle name="Total 2 2 5 2 4 5" xfId="14156"/>
    <cellStyle name="Total 2 2 5 2 5" xfId="14157"/>
    <cellStyle name="Total 2 2 5 2 5 2" xfId="14158"/>
    <cellStyle name="Total 2 2 5 2 5 2 2" xfId="14159"/>
    <cellStyle name="Total 2 2 5 2 5 3" xfId="14160"/>
    <cellStyle name="Total 2 2 5 2 6" xfId="14161"/>
    <cellStyle name="Total 2 2 5 2 6 2" xfId="14162"/>
    <cellStyle name="Total 2 2 5 2 7" xfId="14163"/>
    <cellStyle name="Total 2 2 5 2 7 2" xfId="14164"/>
    <cellStyle name="Total 2 2 5 2 8" xfId="14165"/>
    <cellStyle name="Total 2 2 5 3" xfId="14166"/>
    <cellStyle name="Total 2 2 5 3 2" xfId="14167"/>
    <cellStyle name="Total 2 2 5 3 2 2" xfId="14168"/>
    <cellStyle name="Total 2 2 5 3 2 2 2" xfId="14169"/>
    <cellStyle name="Total 2 2 5 3 2 3" xfId="14170"/>
    <cellStyle name="Total 2 2 5 3 3" xfId="14171"/>
    <cellStyle name="Total 2 2 5 3 3 2" xfId="14172"/>
    <cellStyle name="Total 2 2 5 3 4" xfId="14173"/>
    <cellStyle name="Total 2 2 5 4" xfId="14174"/>
    <cellStyle name="Total 2 2 5 4 2" xfId="14175"/>
    <cellStyle name="Total 2 2 5 4 2 2" xfId="14176"/>
    <cellStyle name="Total 2 2 5 4 2 2 2" xfId="14177"/>
    <cellStyle name="Total 2 2 5 4 2 3" xfId="14178"/>
    <cellStyle name="Total 2 2 5 4 3" xfId="14179"/>
    <cellStyle name="Total 2 2 5 4 3 2" xfId="14180"/>
    <cellStyle name="Total 2 2 5 4 4" xfId="14181"/>
    <cellStyle name="Total 2 2 5 5" xfId="14182"/>
    <cellStyle name="Total 2 2 5 5 2" xfId="14183"/>
    <cellStyle name="Total 2 2 5 5 2 2" xfId="14184"/>
    <cellStyle name="Total 2 2 5 5 2 2 2" xfId="14185"/>
    <cellStyle name="Total 2 2 5 5 2 3" xfId="14186"/>
    <cellStyle name="Total 2 2 5 5 3" xfId="14187"/>
    <cellStyle name="Total 2 2 5 5 3 2" xfId="14188"/>
    <cellStyle name="Total 2 2 5 5 3 2 2" xfId="14189"/>
    <cellStyle name="Total 2 2 5 5 3 3" xfId="14190"/>
    <cellStyle name="Total 2 2 5 5 4" xfId="14191"/>
    <cellStyle name="Total 2 2 5 5 4 2" xfId="14192"/>
    <cellStyle name="Total 2 2 5 5 5" xfId="14193"/>
    <cellStyle name="Total 2 2 5 6" xfId="14194"/>
    <cellStyle name="Total 2 2 5 6 2" xfId="14195"/>
    <cellStyle name="Total 2 2 5 6 2 2" xfId="14196"/>
    <cellStyle name="Total 2 2 5 6 3" xfId="14197"/>
    <cellStyle name="Total 2 2 5 7" xfId="14198"/>
    <cellStyle name="Total 2 2 5 7 2" xfId="14199"/>
    <cellStyle name="Total 2 2 5 8" xfId="14200"/>
    <cellStyle name="Total 2 2 5 8 2" xfId="14201"/>
    <cellStyle name="Total 2 2 5 9" xfId="14202"/>
    <cellStyle name="Total 2 2 6" xfId="14203"/>
    <cellStyle name="Total 2 2 6 2" xfId="14204"/>
    <cellStyle name="Total 2 2 6 2 2" xfId="14205"/>
    <cellStyle name="Total 2 2 6 2 2 2" xfId="14206"/>
    <cellStyle name="Total 2 2 6 2 3" xfId="14207"/>
    <cellStyle name="Total 2 2 6 3" xfId="14208"/>
    <cellStyle name="Total 2 2 6 3 2" xfId="14209"/>
    <cellStyle name="Total 2 2 6 4" xfId="14210"/>
    <cellStyle name="Total 2 2 7" xfId="14211"/>
    <cellStyle name="Total 2 2 7 2" xfId="14212"/>
    <cellStyle name="Total 2 2 7 2 2" xfId="14213"/>
    <cellStyle name="Total 2 2 7 2 2 2" xfId="14214"/>
    <cellStyle name="Total 2 2 7 2 3" xfId="14215"/>
    <cellStyle name="Total 2 2 7 3" xfId="14216"/>
    <cellStyle name="Total 2 2 7 3 2" xfId="14217"/>
    <cellStyle name="Total 2 2 7 4" xfId="14218"/>
    <cellStyle name="Total 2 2 8" xfId="14219"/>
    <cellStyle name="Total 2 2 8 2" xfId="14220"/>
    <cellStyle name="Total 2 2 8 2 2" xfId="14221"/>
    <cellStyle name="Total 2 2 8 2 2 2" xfId="14222"/>
    <cellStyle name="Total 2 2 8 2 3" xfId="14223"/>
    <cellStyle name="Total 2 2 8 3" xfId="14224"/>
    <cellStyle name="Total 2 2 8 3 2" xfId="14225"/>
    <cellStyle name="Total 2 2 8 3 2 2" xfId="14226"/>
    <cellStyle name="Total 2 2 8 3 3" xfId="14227"/>
    <cellStyle name="Total 2 2 8 4" xfId="14228"/>
    <cellStyle name="Total 2 2 8 4 2" xfId="14229"/>
    <cellStyle name="Total 2 2 8 5" xfId="14230"/>
    <cellStyle name="Total 2 2 9" xfId="14231"/>
    <cellStyle name="Total 2 2 9 2" xfId="14232"/>
    <cellStyle name="Total 2 2 9 2 2" xfId="14233"/>
    <cellStyle name="Total 2 2 9 3" xfId="14234"/>
    <cellStyle name="Total 2 2_FundsFlow" xfId="14235"/>
    <cellStyle name="Total 2 3" xfId="14236"/>
    <cellStyle name="Total 2 3 2" xfId="14237"/>
    <cellStyle name="Total 2 3 2 2" xfId="14238"/>
    <cellStyle name="Total 2 3 2 2 2" xfId="14239"/>
    <cellStyle name="Total 2 3 2 2 2 2" xfId="14240"/>
    <cellStyle name="Total 2 3 2 2 2 2 2" xfId="14241"/>
    <cellStyle name="Total 2 3 2 2 2 3" xfId="14242"/>
    <cellStyle name="Total 2 3 2 2 3" xfId="14243"/>
    <cellStyle name="Total 2 3 2 2 3 2" xfId="14244"/>
    <cellStyle name="Total 2 3 2 2 4" xfId="14245"/>
    <cellStyle name="Total 2 3 2 3" xfId="14246"/>
    <cellStyle name="Total 2 3 2 3 2" xfId="14247"/>
    <cellStyle name="Total 2 3 2 3 2 2" xfId="14248"/>
    <cellStyle name="Total 2 3 2 3 2 2 2" xfId="14249"/>
    <cellStyle name="Total 2 3 2 3 2 3" xfId="14250"/>
    <cellStyle name="Total 2 3 2 3 3" xfId="14251"/>
    <cellStyle name="Total 2 3 2 3 3 2" xfId="14252"/>
    <cellStyle name="Total 2 3 2 3 4" xfId="14253"/>
    <cellStyle name="Total 2 3 2 4" xfId="14254"/>
    <cellStyle name="Total 2 3 2 4 2" xfId="14255"/>
    <cellStyle name="Total 2 3 2 4 2 2" xfId="14256"/>
    <cellStyle name="Total 2 3 2 4 2 2 2" xfId="14257"/>
    <cellStyle name="Total 2 3 2 4 2 3" xfId="14258"/>
    <cellStyle name="Total 2 3 2 4 3" xfId="14259"/>
    <cellStyle name="Total 2 3 2 4 3 2" xfId="14260"/>
    <cellStyle name="Total 2 3 2 4 3 2 2" xfId="14261"/>
    <cellStyle name="Total 2 3 2 4 3 3" xfId="14262"/>
    <cellStyle name="Total 2 3 2 4 4" xfId="14263"/>
    <cellStyle name="Total 2 3 2 4 4 2" xfId="14264"/>
    <cellStyle name="Total 2 3 2 4 5" xfId="14265"/>
    <cellStyle name="Total 2 3 2 5" xfId="14266"/>
    <cellStyle name="Total 2 3 2 5 2" xfId="14267"/>
    <cellStyle name="Total 2 3 2 5 2 2" xfId="14268"/>
    <cellStyle name="Total 2 3 2 5 3" xfId="14269"/>
    <cellStyle name="Total 2 3 2 6" xfId="14270"/>
    <cellStyle name="Total 2 3 2 6 2" xfId="14271"/>
    <cellStyle name="Total 2 3 2 7" xfId="14272"/>
    <cellStyle name="Total 2 3 2 7 2" xfId="14273"/>
    <cellStyle name="Total 2 3 2 8" xfId="14274"/>
    <cellStyle name="Total 2 3 3" xfId="14275"/>
    <cellStyle name="Total 2 3 3 2" xfId="14276"/>
    <cellStyle name="Total 2 3 3 2 2" xfId="14277"/>
    <cellStyle name="Total 2 3 3 2 2 2" xfId="14278"/>
    <cellStyle name="Total 2 3 3 2 3" xfId="14279"/>
    <cellStyle name="Total 2 3 3 3" xfId="14280"/>
    <cellStyle name="Total 2 3 3 3 2" xfId="14281"/>
    <cellStyle name="Total 2 3 3 4" xfId="14282"/>
    <cellStyle name="Total 2 3 4" xfId="14283"/>
    <cellStyle name="Total 2 3 4 2" xfId="14284"/>
    <cellStyle name="Total 2 3 4 2 2" xfId="14285"/>
    <cellStyle name="Total 2 3 4 2 2 2" xfId="14286"/>
    <cellStyle name="Total 2 3 4 2 3" xfId="14287"/>
    <cellStyle name="Total 2 3 4 3" xfId="14288"/>
    <cellStyle name="Total 2 3 4 3 2" xfId="14289"/>
    <cellStyle name="Total 2 3 4 4" xfId="14290"/>
    <cellStyle name="Total 2 3 5" xfId="14291"/>
    <cellStyle name="Total 2 3 5 2" xfId="14292"/>
    <cellStyle name="Total 2 3 5 2 2" xfId="14293"/>
    <cellStyle name="Total 2 3 5 2 2 2" xfId="14294"/>
    <cellStyle name="Total 2 3 5 2 3" xfId="14295"/>
    <cellStyle name="Total 2 3 5 3" xfId="14296"/>
    <cellStyle name="Total 2 3 5 3 2" xfId="14297"/>
    <cellStyle name="Total 2 3 5 3 2 2" xfId="14298"/>
    <cellStyle name="Total 2 3 5 3 3" xfId="14299"/>
    <cellStyle name="Total 2 3 5 4" xfId="14300"/>
    <cellStyle name="Total 2 3 5 4 2" xfId="14301"/>
    <cellStyle name="Total 2 3 5 5" xfId="14302"/>
    <cellStyle name="Total 2 3 6" xfId="14303"/>
    <cellStyle name="Total 2 3 6 2" xfId="14304"/>
    <cellStyle name="Total 2 3 6 2 2" xfId="14305"/>
    <cellStyle name="Total 2 3 6 3" xfId="14306"/>
    <cellStyle name="Total 2 3 7" xfId="14307"/>
    <cellStyle name="Total 2 3 7 2" xfId="14308"/>
    <cellStyle name="Total 2 3 8" xfId="14309"/>
    <cellStyle name="Total 2 3 8 2" xfId="14310"/>
    <cellStyle name="Total 2 3 9" xfId="14311"/>
    <cellStyle name="Total 2 4" xfId="14312"/>
    <cellStyle name="Total 2 4 2" xfId="14313"/>
    <cellStyle name="Total 2 4 2 2" xfId="14314"/>
    <cellStyle name="Total 2 4 2 2 2" xfId="14315"/>
    <cellStyle name="Total 2 4 2 2 2 2" xfId="14316"/>
    <cellStyle name="Total 2 4 2 2 2 2 2" xfId="14317"/>
    <cellStyle name="Total 2 4 2 2 2 3" xfId="14318"/>
    <cellStyle name="Total 2 4 2 2 3" xfId="14319"/>
    <cellStyle name="Total 2 4 2 2 3 2" xfId="14320"/>
    <cellStyle name="Total 2 4 2 2 4" xfId="14321"/>
    <cellStyle name="Total 2 4 2 3" xfId="14322"/>
    <cellStyle name="Total 2 4 2 3 2" xfId="14323"/>
    <cellStyle name="Total 2 4 2 3 2 2" xfId="14324"/>
    <cellStyle name="Total 2 4 2 3 2 2 2" xfId="14325"/>
    <cellStyle name="Total 2 4 2 3 2 3" xfId="14326"/>
    <cellStyle name="Total 2 4 2 3 3" xfId="14327"/>
    <cellStyle name="Total 2 4 2 3 3 2" xfId="14328"/>
    <cellStyle name="Total 2 4 2 3 4" xfId="14329"/>
    <cellStyle name="Total 2 4 2 4" xfId="14330"/>
    <cellStyle name="Total 2 4 2 4 2" xfId="14331"/>
    <cellStyle name="Total 2 4 2 4 2 2" xfId="14332"/>
    <cellStyle name="Total 2 4 2 4 2 2 2" xfId="14333"/>
    <cellStyle name="Total 2 4 2 4 2 3" xfId="14334"/>
    <cellStyle name="Total 2 4 2 4 3" xfId="14335"/>
    <cellStyle name="Total 2 4 2 4 3 2" xfId="14336"/>
    <cellStyle name="Total 2 4 2 4 3 2 2" xfId="14337"/>
    <cellStyle name="Total 2 4 2 4 3 3" xfId="14338"/>
    <cellStyle name="Total 2 4 2 4 4" xfId="14339"/>
    <cellStyle name="Total 2 4 2 4 4 2" xfId="14340"/>
    <cellStyle name="Total 2 4 2 4 5" xfId="14341"/>
    <cellStyle name="Total 2 4 2 5" xfId="14342"/>
    <cellStyle name="Total 2 4 2 5 2" xfId="14343"/>
    <cellStyle name="Total 2 4 2 5 2 2" xfId="14344"/>
    <cellStyle name="Total 2 4 2 5 3" xfId="14345"/>
    <cellStyle name="Total 2 4 2 6" xfId="14346"/>
    <cellStyle name="Total 2 4 2 6 2" xfId="14347"/>
    <cellStyle name="Total 2 4 2 7" xfId="14348"/>
    <cellStyle name="Total 2 4 2 7 2" xfId="14349"/>
    <cellStyle name="Total 2 4 2 8" xfId="14350"/>
    <cellStyle name="Total 2 4 3" xfId="14351"/>
    <cellStyle name="Total 2 4 3 2" xfId="14352"/>
    <cellStyle name="Total 2 4 3 2 2" xfId="14353"/>
    <cellStyle name="Total 2 4 3 2 2 2" xfId="14354"/>
    <cellStyle name="Total 2 4 3 2 3" xfId="14355"/>
    <cellStyle name="Total 2 4 3 3" xfId="14356"/>
    <cellStyle name="Total 2 4 3 3 2" xfId="14357"/>
    <cellStyle name="Total 2 4 3 4" xfId="14358"/>
    <cellStyle name="Total 2 4 4" xfId="14359"/>
    <cellStyle name="Total 2 4 4 2" xfId="14360"/>
    <cellStyle name="Total 2 4 4 2 2" xfId="14361"/>
    <cellStyle name="Total 2 4 4 2 2 2" xfId="14362"/>
    <cellStyle name="Total 2 4 4 2 3" xfId="14363"/>
    <cellStyle name="Total 2 4 4 3" xfId="14364"/>
    <cellStyle name="Total 2 4 4 3 2" xfId="14365"/>
    <cellStyle name="Total 2 4 4 4" xfId="14366"/>
    <cellStyle name="Total 2 4 5" xfId="14367"/>
    <cellStyle name="Total 2 4 5 2" xfId="14368"/>
    <cellStyle name="Total 2 4 5 2 2" xfId="14369"/>
    <cellStyle name="Total 2 4 5 2 2 2" xfId="14370"/>
    <cellStyle name="Total 2 4 5 2 3" xfId="14371"/>
    <cellStyle name="Total 2 4 5 3" xfId="14372"/>
    <cellStyle name="Total 2 4 5 3 2" xfId="14373"/>
    <cellStyle name="Total 2 4 5 3 2 2" xfId="14374"/>
    <cellStyle name="Total 2 4 5 3 3" xfId="14375"/>
    <cellStyle name="Total 2 4 5 4" xfId="14376"/>
    <cellStyle name="Total 2 4 5 4 2" xfId="14377"/>
    <cellStyle name="Total 2 4 5 5" xfId="14378"/>
    <cellStyle name="Total 2 4 6" xfId="14379"/>
    <cellStyle name="Total 2 4 6 2" xfId="14380"/>
    <cellStyle name="Total 2 4 6 2 2" xfId="14381"/>
    <cellStyle name="Total 2 4 6 3" xfId="14382"/>
    <cellStyle name="Total 2 4 7" xfId="14383"/>
    <cellStyle name="Total 2 4 7 2" xfId="14384"/>
    <cellStyle name="Total 2 4 8" xfId="14385"/>
    <cellStyle name="Total 2 4 8 2" xfId="14386"/>
    <cellStyle name="Total 2 4 9" xfId="14387"/>
    <cellStyle name="Total 2 5" xfId="14388"/>
    <cellStyle name="Total 2 5 2" xfId="14389"/>
    <cellStyle name="Total 2 5 2 2" xfId="14390"/>
    <cellStyle name="Total 2 5 2 2 2" xfId="14391"/>
    <cellStyle name="Total 2 5 2 2 2 2" xfId="14392"/>
    <cellStyle name="Total 2 5 2 2 2 2 2" xfId="14393"/>
    <cellStyle name="Total 2 5 2 2 2 3" xfId="14394"/>
    <cellStyle name="Total 2 5 2 2 3" xfId="14395"/>
    <cellStyle name="Total 2 5 2 2 3 2" xfId="14396"/>
    <cellStyle name="Total 2 5 2 2 4" xfId="14397"/>
    <cellStyle name="Total 2 5 2 3" xfId="14398"/>
    <cellStyle name="Total 2 5 2 3 2" xfId="14399"/>
    <cellStyle name="Total 2 5 2 3 2 2" xfId="14400"/>
    <cellStyle name="Total 2 5 2 3 2 2 2" xfId="14401"/>
    <cellStyle name="Total 2 5 2 3 2 3" xfId="14402"/>
    <cellStyle name="Total 2 5 2 3 3" xfId="14403"/>
    <cellStyle name="Total 2 5 2 3 3 2" xfId="14404"/>
    <cellStyle name="Total 2 5 2 3 4" xfId="14405"/>
    <cellStyle name="Total 2 5 2 4" xfId="14406"/>
    <cellStyle name="Total 2 5 2 4 2" xfId="14407"/>
    <cellStyle name="Total 2 5 2 4 2 2" xfId="14408"/>
    <cellStyle name="Total 2 5 2 4 2 2 2" xfId="14409"/>
    <cellStyle name="Total 2 5 2 4 2 3" xfId="14410"/>
    <cellStyle name="Total 2 5 2 4 3" xfId="14411"/>
    <cellStyle name="Total 2 5 2 4 3 2" xfId="14412"/>
    <cellStyle name="Total 2 5 2 4 3 2 2" xfId="14413"/>
    <cellStyle name="Total 2 5 2 4 3 3" xfId="14414"/>
    <cellStyle name="Total 2 5 2 4 4" xfId="14415"/>
    <cellStyle name="Total 2 5 2 4 4 2" xfId="14416"/>
    <cellStyle name="Total 2 5 2 4 5" xfId="14417"/>
    <cellStyle name="Total 2 5 2 5" xfId="14418"/>
    <cellStyle name="Total 2 5 2 5 2" xfId="14419"/>
    <cellStyle name="Total 2 5 2 5 2 2" xfId="14420"/>
    <cellStyle name="Total 2 5 2 5 3" xfId="14421"/>
    <cellStyle name="Total 2 5 2 6" xfId="14422"/>
    <cellStyle name="Total 2 5 2 6 2" xfId="14423"/>
    <cellStyle name="Total 2 5 2 7" xfId="14424"/>
    <cellStyle name="Total 2 5 2 7 2" xfId="14425"/>
    <cellStyle name="Total 2 5 2 8" xfId="14426"/>
    <cellStyle name="Total 2 5 3" xfId="14427"/>
    <cellStyle name="Total 2 5 3 2" xfId="14428"/>
    <cellStyle name="Total 2 5 3 2 2" xfId="14429"/>
    <cellStyle name="Total 2 5 3 2 2 2" xfId="14430"/>
    <cellStyle name="Total 2 5 3 2 3" xfId="14431"/>
    <cellStyle name="Total 2 5 3 3" xfId="14432"/>
    <cellStyle name="Total 2 5 3 3 2" xfId="14433"/>
    <cellStyle name="Total 2 5 3 4" xfId="14434"/>
    <cellStyle name="Total 2 5 4" xfId="14435"/>
    <cellStyle name="Total 2 5 4 2" xfId="14436"/>
    <cellStyle name="Total 2 5 4 2 2" xfId="14437"/>
    <cellStyle name="Total 2 5 4 2 2 2" xfId="14438"/>
    <cellStyle name="Total 2 5 4 2 3" xfId="14439"/>
    <cellStyle name="Total 2 5 4 3" xfId="14440"/>
    <cellStyle name="Total 2 5 4 3 2" xfId="14441"/>
    <cellStyle name="Total 2 5 4 4" xfId="14442"/>
    <cellStyle name="Total 2 5 5" xfId="14443"/>
    <cellStyle name="Total 2 5 5 2" xfId="14444"/>
    <cellStyle name="Total 2 5 5 2 2" xfId="14445"/>
    <cellStyle name="Total 2 5 5 2 2 2" xfId="14446"/>
    <cellStyle name="Total 2 5 5 2 3" xfId="14447"/>
    <cellStyle name="Total 2 5 5 3" xfId="14448"/>
    <cellStyle name="Total 2 5 5 3 2" xfId="14449"/>
    <cellStyle name="Total 2 5 5 3 2 2" xfId="14450"/>
    <cellStyle name="Total 2 5 5 3 3" xfId="14451"/>
    <cellStyle name="Total 2 5 5 4" xfId="14452"/>
    <cellStyle name="Total 2 5 5 4 2" xfId="14453"/>
    <cellStyle name="Total 2 5 5 5" xfId="14454"/>
    <cellStyle name="Total 2 5 6" xfId="14455"/>
    <cellStyle name="Total 2 5 6 2" xfId="14456"/>
    <cellStyle name="Total 2 5 6 2 2" xfId="14457"/>
    <cellStyle name="Total 2 5 6 3" xfId="14458"/>
    <cellStyle name="Total 2 5 7" xfId="14459"/>
    <cellStyle name="Total 2 5 7 2" xfId="14460"/>
    <cellStyle name="Total 2 5 8" xfId="14461"/>
    <cellStyle name="Total 2 5 8 2" xfId="14462"/>
    <cellStyle name="Total 2 5 9" xfId="14463"/>
    <cellStyle name="Total 2 6" xfId="14464"/>
    <cellStyle name="Total 2 6 2" xfId="14465"/>
    <cellStyle name="Total 2 6 2 2" xfId="14466"/>
    <cellStyle name="Total 2 6 2 2 2" xfId="14467"/>
    <cellStyle name="Total 2 6 2 2 2 2" xfId="14468"/>
    <cellStyle name="Total 2 6 2 2 3" xfId="14469"/>
    <cellStyle name="Total 2 6 2 3" xfId="14470"/>
    <cellStyle name="Total 2 6 2 3 2" xfId="14471"/>
    <cellStyle name="Total 2 6 2 4" xfId="14472"/>
    <cellStyle name="Total 2 6 3" xfId="14473"/>
    <cellStyle name="Total 2 6 3 2" xfId="14474"/>
    <cellStyle name="Total 2 6 3 2 2" xfId="14475"/>
    <cellStyle name="Total 2 6 3 2 2 2" xfId="14476"/>
    <cellStyle name="Total 2 6 3 2 3" xfId="14477"/>
    <cellStyle name="Total 2 6 3 3" xfId="14478"/>
    <cellStyle name="Total 2 6 3 3 2" xfId="14479"/>
    <cellStyle name="Total 2 6 3 4" xfId="14480"/>
    <cellStyle name="Total 2 6 4" xfId="14481"/>
    <cellStyle name="Total 2 6 4 2" xfId="14482"/>
    <cellStyle name="Total 2 6 4 2 2" xfId="14483"/>
    <cellStyle name="Total 2 6 4 2 2 2" xfId="14484"/>
    <cellStyle name="Total 2 6 4 2 3" xfId="14485"/>
    <cellStyle name="Total 2 6 4 3" xfId="14486"/>
    <cellStyle name="Total 2 6 4 3 2" xfId="14487"/>
    <cellStyle name="Total 2 6 4 3 2 2" xfId="14488"/>
    <cellStyle name="Total 2 6 4 3 3" xfId="14489"/>
    <cellStyle name="Total 2 6 4 4" xfId="14490"/>
    <cellStyle name="Total 2 6 4 4 2" xfId="14491"/>
    <cellStyle name="Total 2 6 4 5" xfId="14492"/>
    <cellStyle name="Total 2 6 5" xfId="14493"/>
    <cellStyle name="Total 2 6 5 2" xfId="14494"/>
    <cellStyle name="Total 2 6 5 2 2" xfId="14495"/>
    <cellStyle name="Total 2 6 5 3" xfId="14496"/>
    <cellStyle name="Total 2 6 6" xfId="14497"/>
    <cellStyle name="Total 2 6 6 2" xfId="14498"/>
    <cellStyle name="Total 2 6 7" xfId="14499"/>
    <cellStyle name="Total 2 6 7 2" xfId="14500"/>
    <cellStyle name="Total 2 6 8" xfId="14501"/>
    <cellStyle name="Total 2 7" xfId="14502"/>
    <cellStyle name="Total 2 7 2" xfId="14503"/>
    <cellStyle name="Total 2 7 2 2" xfId="14504"/>
    <cellStyle name="Total 2 7 2 2 2" xfId="14505"/>
    <cellStyle name="Total 2 7 2 2 2 2" xfId="14506"/>
    <cellStyle name="Total 2 7 2 2 2 2 2" xfId="14507"/>
    <cellStyle name="Total 2 7 2 2 2 3" xfId="14508"/>
    <cellStyle name="Total 2 7 2 2 3" xfId="14509"/>
    <cellStyle name="Total 2 7 2 2 3 2" xfId="14510"/>
    <cellStyle name="Total 2 7 2 2 4" xfId="14511"/>
    <cellStyle name="Total 2 7 2 3" xfId="14512"/>
    <cellStyle name="Total 2 7 2 3 2" xfId="14513"/>
    <cellStyle name="Total 2 7 2 3 2 2" xfId="14514"/>
    <cellStyle name="Total 2 7 2 3 2 2 2" xfId="14515"/>
    <cellStyle name="Total 2 7 2 3 2 3" xfId="14516"/>
    <cellStyle name="Total 2 7 2 3 3" xfId="14517"/>
    <cellStyle name="Total 2 7 2 3 3 2" xfId="14518"/>
    <cellStyle name="Total 2 7 2 3 4" xfId="14519"/>
    <cellStyle name="Total 2 7 2 4" xfId="14520"/>
    <cellStyle name="Total 2 7 2 4 2" xfId="14521"/>
    <cellStyle name="Total 2 7 2 4 2 2" xfId="14522"/>
    <cellStyle name="Total 2 7 2 4 2 2 2" xfId="14523"/>
    <cellStyle name="Total 2 7 2 4 2 3" xfId="14524"/>
    <cellStyle name="Total 2 7 2 4 3" xfId="14525"/>
    <cellStyle name="Total 2 7 2 4 3 2" xfId="14526"/>
    <cellStyle name="Total 2 7 2 4 3 2 2" xfId="14527"/>
    <cellStyle name="Total 2 7 2 4 3 3" xfId="14528"/>
    <cellStyle name="Total 2 7 2 4 4" xfId="14529"/>
    <cellStyle name="Total 2 7 2 4 4 2" xfId="14530"/>
    <cellStyle name="Total 2 7 2 4 5" xfId="14531"/>
    <cellStyle name="Total 2 7 2 5" xfId="14532"/>
    <cellStyle name="Total 2 7 2 5 2" xfId="14533"/>
    <cellStyle name="Total 2 7 2 5 2 2" xfId="14534"/>
    <cellStyle name="Total 2 7 2 5 3" xfId="14535"/>
    <cellStyle name="Total 2 7 2 6" xfId="14536"/>
    <cellStyle name="Total 2 7 2 6 2" xfId="14537"/>
    <cellStyle name="Total 2 7 2 7" xfId="14538"/>
    <cellStyle name="Total 2 7 2 7 2" xfId="14539"/>
    <cellStyle name="Total 2 7 2 8" xfId="14540"/>
    <cellStyle name="Total 2 7 3" xfId="14541"/>
    <cellStyle name="Total 2 7 3 2" xfId="14542"/>
    <cellStyle name="Total 2 7 3 2 2" xfId="14543"/>
    <cellStyle name="Total 2 7 3 2 2 2" xfId="14544"/>
    <cellStyle name="Total 2 7 3 2 3" xfId="14545"/>
    <cellStyle name="Total 2 7 3 3" xfId="14546"/>
    <cellStyle name="Total 2 7 3 3 2" xfId="14547"/>
    <cellStyle name="Total 2 7 3 4" xfId="14548"/>
    <cellStyle name="Total 2 7 4" xfId="14549"/>
    <cellStyle name="Total 2 7 4 2" xfId="14550"/>
    <cellStyle name="Total 2 7 4 2 2" xfId="14551"/>
    <cellStyle name="Total 2 7 4 2 2 2" xfId="14552"/>
    <cellStyle name="Total 2 7 4 2 3" xfId="14553"/>
    <cellStyle name="Total 2 7 4 3" xfId="14554"/>
    <cellStyle name="Total 2 7 4 3 2" xfId="14555"/>
    <cellStyle name="Total 2 7 4 4" xfId="14556"/>
    <cellStyle name="Total 2 7 5" xfId="14557"/>
    <cellStyle name="Total 2 7 5 2" xfId="14558"/>
    <cellStyle name="Total 2 7 5 2 2" xfId="14559"/>
    <cellStyle name="Total 2 7 5 2 2 2" xfId="14560"/>
    <cellStyle name="Total 2 7 5 2 3" xfId="14561"/>
    <cellStyle name="Total 2 7 5 3" xfId="14562"/>
    <cellStyle name="Total 2 7 5 3 2" xfId="14563"/>
    <cellStyle name="Total 2 7 5 3 2 2" xfId="14564"/>
    <cellStyle name="Total 2 7 5 3 3" xfId="14565"/>
    <cellStyle name="Total 2 7 5 4" xfId="14566"/>
    <cellStyle name="Total 2 7 5 4 2" xfId="14567"/>
    <cellStyle name="Total 2 7 5 5" xfId="14568"/>
    <cellStyle name="Total 2 7 6" xfId="14569"/>
    <cellStyle name="Total 2 7 6 2" xfId="14570"/>
    <cellStyle name="Total 2 7 6 2 2" xfId="14571"/>
    <cellStyle name="Total 2 7 6 3" xfId="14572"/>
    <cellStyle name="Total 2 7 7" xfId="14573"/>
    <cellStyle name="Total 2 7 7 2" xfId="14574"/>
    <cellStyle name="Total 2 7 8" xfId="14575"/>
    <cellStyle name="Total 2 7 8 2" xfId="14576"/>
    <cellStyle name="Total 2 7 9" xfId="14577"/>
    <cellStyle name="Total 2 8" xfId="14578"/>
    <cellStyle name="Total 2 9" xfId="14579"/>
    <cellStyle name="Total 2_FundsFlow" xfId="14580"/>
    <cellStyle name="Total 3" xfId="14581"/>
    <cellStyle name="Total 4" xfId="14582"/>
    <cellStyle name="Totale" xfId="14583"/>
    <cellStyle name="Totale 10" xfId="14584"/>
    <cellStyle name="Totale 10 2" xfId="14585"/>
    <cellStyle name="Totale 10 2 2" xfId="14586"/>
    <cellStyle name="Totale 10 3" xfId="14587"/>
    <cellStyle name="Totale 11" xfId="14588"/>
    <cellStyle name="Totale 11 2" xfId="14589"/>
    <cellStyle name="Totale 12" xfId="14590"/>
    <cellStyle name="Totale 12 2" xfId="14591"/>
    <cellStyle name="Totale 13" xfId="14592"/>
    <cellStyle name="Totale 2" xfId="14593"/>
    <cellStyle name="Totale 2 10" xfId="14594"/>
    <cellStyle name="Totale 2 10 2" xfId="14595"/>
    <cellStyle name="Totale 2 11" xfId="14596"/>
    <cellStyle name="Totale 2 11 2" xfId="14597"/>
    <cellStyle name="Totale 2 12" xfId="14598"/>
    <cellStyle name="Totale 2 2" xfId="14599"/>
    <cellStyle name="Totale 2 2 2" xfId="14600"/>
    <cellStyle name="Totale 2 2 2 2" xfId="14601"/>
    <cellStyle name="Totale 2 2 2 2 2" xfId="14602"/>
    <cellStyle name="Totale 2 2 2 2 2 2" xfId="14603"/>
    <cellStyle name="Totale 2 2 2 2 2 2 2" xfId="14604"/>
    <cellStyle name="Totale 2 2 2 2 2 3" xfId="14605"/>
    <cellStyle name="Totale 2 2 2 2 3" xfId="14606"/>
    <cellStyle name="Totale 2 2 2 2 3 2" xfId="14607"/>
    <cellStyle name="Totale 2 2 2 2 4" xfId="14608"/>
    <cellStyle name="Totale 2 2 2 3" xfId="14609"/>
    <cellStyle name="Totale 2 2 2 3 2" xfId="14610"/>
    <cellStyle name="Totale 2 2 2 3 2 2" xfId="14611"/>
    <cellStyle name="Totale 2 2 2 3 2 2 2" xfId="14612"/>
    <cellStyle name="Totale 2 2 2 3 2 3" xfId="14613"/>
    <cellStyle name="Totale 2 2 2 3 3" xfId="14614"/>
    <cellStyle name="Totale 2 2 2 3 3 2" xfId="14615"/>
    <cellStyle name="Totale 2 2 2 3 4" xfId="14616"/>
    <cellStyle name="Totale 2 2 2 4" xfId="14617"/>
    <cellStyle name="Totale 2 2 2 4 2" xfId="14618"/>
    <cellStyle name="Totale 2 2 2 4 2 2" xfId="14619"/>
    <cellStyle name="Totale 2 2 2 4 2 2 2" xfId="14620"/>
    <cellStyle name="Totale 2 2 2 4 2 3" xfId="14621"/>
    <cellStyle name="Totale 2 2 2 4 3" xfId="14622"/>
    <cellStyle name="Totale 2 2 2 4 3 2" xfId="14623"/>
    <cellStyle name="Totale 2 2 2 4 3 2 2" xfId="14624"/>
    <cellStyle name="Totale 2 2 2 4 3 3" xfId="14625"/>
    <cellStyle name="Totale 2 2 2 4 4" xfId="14626"/>
    <cellStyle name="Totale 2 2 2 4 4 2" xfId="14627"/>
    <cellStyle name="Totale 2 2 2 4 5" xfId="14628"/>
    <cellStyle name="Totale 2 2 2 5" xfId="14629"/>
    <cellStyle name="Totale 2 2 2 5 2" xfId="14630"/>
    <cellStyle name="Totale 2 2 2 5 2 2" xfId="14631"/>
    <cellStyle name="Totale 2 2 2 5 3" xfId="14632"/>
    <cellStyle name="Totale 2 2 2 6" xfId="14633"/>
    <cellStyle name="Totale 2 2 2 6 2" xfId="14634"/>
    <cellStyle name="Totale 2 2 2 7" xfId="14635"/>
    <cellStyle name="Totale 2 2 2 7 2" xfId="14636"/>
    <cellStyle name="Totale 2 2 2 8" xfId="14637"/>
    <cellStyle name="Totale 2 2 3" xfId="14638"/>
    <cellStyle name="Totale 2 2 3 2" xfId="14639"/>
    <cellStyle name="Totale 2 2 3 2 2" xfId="14640"/>
    <cellStyle name="Totale 2 2 3 2 2 2" xfId="14641"/>
    <cellStyle name="Totale 2 2 3 2 3" xfId="14642"/>
    <cellStyle name="Totale 2 2 3 3" xfId="14643"/>
    <cellStyle name="Totale 2 2 3 3 2" xfId="14644"/>
    <cellStyle name="Totale 2 2 3 4" xfId="14645"/>
    <cellStyle name="Totale 2 2 4" xfId="14646"/>
    <cellStyle name="Totale 2 2 4 2" xfId="14647"/>
    <cellStyle name="Totale 2 2 4 2 2" xfId="14648"/>
    <cellStyle name="Totale 2 2 4 2 2 2" xfId="14649"/>
    <cellStyle name="Totale 2 2 4 2 3" xfId="14650"/>
    <cellStyle name="Totale 2 2 4 3" xfId="14651"/>
    <cellStyle name="Totale 2 2 4 3 2" xfId="14652"/>
    <cellStyle name="Totale 2 2 4 4" xfId="14653"/>
    <cellStyle name="Totale 2 2 5" xfId="14654"/>
    <cellStyle name="Totale 2 2 5 2" xfId="14655"/>
    <cellStyle name="Totale 2 2 5 2 2" xfId="14656"/>
    <cellStyle name="Totale 2 2 5 2 2 2" xfId="14657"/>
    <cellStyle name="Totale 2 2 5 2 3" xfId="14658"/>
    <cellStyle name="Totale 2 2 5 3" xfId="14659"/>
    <cellStyle name="Totale 2 2 5 3 2" xfId="14660"/>
    <cellStyle name="Totale 2 2 5 3 2 2" xfId="14661"/>
    <cellStyle name="Totale 2 2 5 3 3" xfId="14662"/>
    <cellStyle name="Totale 2 2 5 4" xfId="14663"/>
    <cellStyle name="Totale 2 2 5 4 2" xfId="14664"/>
    <cellStyle name="Totale 2 2 5 5" xfId="14665"/>
    <cellStyle name="Totale 2 2 6" xfId="14666"/>
    <cellStyle name="Totale 2 2 6 2" xfId="14667"/>
    <cellStyle name="Totale 2 2 6 2 2" xfId="14668"/>
    <cellStyle name="Totale 2 2 6 3" xfId="14669"/>
    <cellStyle name="Totale 2 2 7" xfId="14670"/>
    <cellStyle name="Totale 2 2 7 2" xfId="14671"/>
    <cellStyle name="Totale 2 2 8" xfId="14672"/>
    <cellStyle name="Totale 2 2 8 2" xfId="14673"/>
    <cellStyle name="Totale 2 2 9" xfId="14674"/>
    <cellStyle name="Totale 2 3" xfId="14675"/>
    <cellStyle name="Totale 2 3 2" xfId="14676"/>
    <cellStyle name="Totale 2 3 2 2" xfId="14677"/>
    <cellStyle name="Totale 2 3 2 2 2" xfId="14678"/>
    <cellStyle name="Totale 2 3 2 2 2 2" xfId="14679"/>
    <cellStyle name="Totale 2 3 2 2 2 2 2" xfId="14680"/>
    <cellStyle name="Totale 2 3 2 2 2 3" xfId="14681"/>
    <cellStyle name="Totale 2 3 2 2 3" xfId="14682"/>
    <cellStyle name="Totale 2 3 2 2 3 2" xfId="14683"/>
    <cellStyle name="Totale 2 3 2 2 4" xfId="14684"/>
    <cellStyle name="Totale 2 3 2 3" xfId="14685"/>
    <cellStyle name="Totale 2 3 2 3 2" xfId="14686"/>
    <cellStyle name="Totale 2 3 2 3 2 2" xfId="14687"/>
    <cellStyle name="Totale 2 3 2 3 2 2 2" xfId="14688"/>
    <cellStyle name="Totale 2 3 2 3 2 3" xfId="14689"/>
    <cellStyle name="Totale 2 3 2 3 3" xfId="14690"/>
    <cellStyle name="Totale 2 3 2 3 3 2" xfId="14691"/>
    <cellStyle name="Totale 2 3 2 3 4" xfId="14692"/>
    <cellStyle name="Totale 2 3 2 4" xfId="14693"/>
    <cellStyle name="Totale 2 3 2 4 2" xfId="14694"/>
    <cellStyle name="Totale 2 3 2 4 2 2" xfId="14695"/>
    <cellStyle name="Totale 2 3 2 4 2 2 2" xfId="14696"/>
    <cellStyle name="Totale 2 3 2 4 2 3" xfId="14697"/>
    <cellStyle name="Totale 2 3 2 4 3" xfId="14698"/>
    <cellStyle name="Totale 2 3 2 4 3 2" xfId="14699"/>
    <cellStyle name="Totale 2 3 2 4 3 2 2" xfId="14700"/>
    <cellStyle name="Totale 2 3 2 4 3 3" xfId="14701"/>
    <cellStyle name="Totale 2 3 2 4 4" xfId="14702"/>
    <cellStyle name="Totale 2 3 2 4 4 2" xfId="14703"/>
    <cellStyle name="Totale 2 3 2 4 5" xfId="14704"/>
    <cellStyle name="Totale 2 3 2 5" xfId="14705"/>
    <cellStyle name="Totale 2 3 2 5 2" xfId="14706"/>
    <cellStyle name="Totale 2 3 2 5 2 2" xfId="14707"/>
    <cellStyle name="Totale 2 3 2 5 3" xfId="14708"/>
    <cellStyle name="Totale 2 3 2 6" xfId="14709"/>
    <cellStyle name="Totale 2 3 2 6 2" xfId="14710"/>
    <cellStyle name="Totale 2 3 2 7" xfId="14711"/>
    <cellStyle name="Totale 2 3 2 7 2" xfId="14712"/>
    <cellStyle name="Totale 2 3 2 8" xfId="14713"/>
    <cellStyle name="Totale 2 3 3" xfId="14714"/>
    <cellStyle name="Totale 2 3 3 2" xfId="14715"/>
    <cellStyle name="Totale 2 3 3 2 2" xfId="14716"/>
    <cellStyle name="Totale 2 3 3 2 2 2" xfId="14717"/>
    <cellStyle name="Totale 2 3 3 2 3" xfId="14718"/>
    <cellStyle name="Totale 2 3 3 3" xfId="14719"/>
    <cellStyle name="Totale 2 3 3 3 2" xfId="14720"/>
    <cellStyle name="Totale 2 3 3 4" xfId="14721"/>
    <cellStyle name="Totale 2 3 4" xfId="14722"/>
    <cellStyle name="Totale 2 3 4 2" xfId="14723"/>
    <cellStyle name="Totale 2 3 4 2 2" xfId="14724"/>
    <cellStyle name="Totale 2 3 4 2 2 2" xfId="14725"/>
    <cellStyle name="Totale 2 3 4 2 3" xfId="14726"/>
    <cellStyle name="Totale 2 3 4 3" xfId="14727"/>
    <cellStyle name="Totale 2 3 4 3 2" xfId="14728"/>
    <cellStyle name="Totale 2 3 4 4" xfId="14729"/>
    <cellStyle name="Totale 2 3 5" xfId="14730"/>
    <cellStyle name="Totale 2 3 5 2" xfId="14731"/>
    <cellStyle name="Totale 2 3 5 2 2" xfId="14732"/>
    <cellStyle name="Totale 2 3 5 2 2 2" xfId="14733"/>
    <cellStyle name="Totale 2 3 5 2 3" xfId="14734"/>
    <cellStyle name="Totale 2 3 5 3" xfId="14735"/>
    <cellStyle name="Totale 2 3 5 3 2" xfId="14736"/>
    <cellStyle name="Totale 2 3 5 3 2 2" xfId="14737"/>
    <cellStyle name="Totale 2 3 5 3 3" xfId="14738"/>
    <cellStyle name="Totale 2 3 5 4" xfId="14739"/>
    <cellStyle name="Totale 2 3 5 4 2" xfId="14740"/>
    <cellStyle name="Totale 2 3 5 5" xfId="14741"/>
    <cellStyle name="Totale 2 3 6" xfId="14742"/>
    <cellStyle name="Totale 2 3 6 2" xfId="14743"/>
    <cellStyle name="Totale 2 3 6 2 2" xfId="14744"/>
    <cellStyle name="Totale 2 3 6 3" xfId="14745"/>
    <cellStyle name="Totale 2 3 7" xfId="14746"/>
    <cellStyle name="Totale 2 3 7 2" xfId="14747"/>
    <cellStyle name="Totale 2 3 8" xfId="14748"/>
    <cellStyle name="Totale 2 3 8 2" xfId="14749"/>
    <cellStyle name="Totale 2 3 9" xfId="14750"/>
    <cellStyle name="Totale 2 4" xfId="14751"/>
    <cellStyle name="Totale 2 4 2" xfId="14752"/>
    <cellStyle name="Totale 2 4 2 2" xfId="14753"/>
    <cellStyle name="Totale 2 4 2 2 2" xfId="14754"/>
    <cellStyle name="Totale 2 4 2 2 2 2" xfId="14755"/>
    <cellStyle name="Totale 2 4 2 2 3" xfId="14756"/>
    <cellStyle name="Totale 2 4 2 3" xfId="14757"/>
    <cellStyle name="Totale 2 4 2 3 2" xfId="14758"/>
    <cellStyle name="Totale 2 4 2 4" xfId="14759"/>
    <cellStyle name="Totale 2 4 3" xfId="14760"/>
    <cellStyle name="Totale 2 4 3 2" xfId="14761"/>
    <cellStyle name="Totale 2 4 3 2 2" xfId="14762"/>
    <cellStyle name="Totale 2 4 3 2 2 2" xfId="14763"/>
    <cellStyle name="Totale 2 4 3 2 3" xfId="14764"/>
    <cellStyle name="Totale 2 4 3 3" xfId="14765"/>
    <cellStyle name="Totale 2 4 3 3 2" xfId="14766"/>
    <cellStyle name="Totale 2 4 3 4" xfId="14767"/>
    <cellStyle name="Totale 2 4 4" xfId="14768"/>
    <cellStyle name="Totale 2 4 4 2" xfId="14769"/>
    <cellStyle name="Totale 2 4 4 2 2" xfId="14770"/>
    <cellStyle name="Totale 2 4 4 2 2 2" xfId="14771"/>
    <cellStyle name="Totale 2 4 4 2 3" xfId="14772"/>
    <cellStyle name="Totale 2 4 4 3" xfId="14773"/>
    <cellStyle name="Totale 2 4 4 3 2" xfId="14774"/>
    <cellStyle name="Totale 2 4 4 3 2 2" xfId="14775"/>
    <cellStyle name="Totale 2 4 4 3 3" xfId="14776"/>
    <cellStyle name="Totale 2 4 4 4" xfId="14777"/>
    <cellStyle name="Totale 2 4 4 4 2" xfId="14778"/>
    <cellStyle name="Totale 2 4 4 5" xfId="14779"/>
    <cellStyle name="Totale 2 4 5" xfId="14780"/>
    <cellStyle name="Totale 2 4 5 2" xfId="14781"/>
    <cellStyle name="Totale 2 4 5 2 2" xfId="14782"/>
    <cellStyle name="Totale 2 4 5 3" xfId="14783"/>
    <cellStyle name="Totale 2 4 6" xfId="14784"/>
    <cellStyle name="Totale 2 4 6 2" xfId="14785"/>
    <cellStyle name="Totale 2 4 7" xfId="14786"/>
    <cellStyle name="Totale 2 4 7 2" xfId="14787"/>
    <cellStyle name="Totale 2 4 8" xfId="14788"/>
    <cellStyle name="Totale 2 5" xfId="14789"/>
    <cellStyle name="Totale 2 5 2" xfId="14790"/>
    <cellStyle name="Totale 2 5 2 2" xfId="14791"/>
    <cellStyle name="Totale 2 5 2 2 2" xfId="14792"/>
    <cellStyle name="Totale 2 5 2 2 2 2" xfId="14793"/>
    <cellStyle name="Totale 2 5 2 2 2 2 2" xfId="14794"/>
    <cellStyle name="Totale 2 5 2 2 2 3" xfId="14795"/>
    <cellStyle name="Totale 2 5 2 2 3" xfId="14796"/>
    <cellStyle name="Totale 2 5 2 2 3 2" xfId="14797"/>
    <cellStyle name="Totale 2 5 2 2 4" xfId="14798"/>
    <cellStyle name="Totale 2 5 2 3" xfId="14799"/>
    <cellStyle name="Totale 2 5 2 3 2" xfId="14800"/>
    <cellStyle name="Totale 2 5 2 3 2 2" xfId="14801"/>
    <cellStyle name="Totale 2 5 2 3 2 2 2" xfId="14802"/>
    <cellStyle name="Totale 2 5 2 3 2 3" xfId="14803"/>
    <cellStyle name="Totale 2 5 2 3 3" xfId="14804"/>
    <cellStyle name="Totale 2 5 2 3 3 2" xfId="14805"/>
    <cellStyle name="Totale 2 5 2 3 4" xfId="14806"/>
    <cellStyle name="Totale 2 5 2 4" xfId="14807"/>
    <cellStyle name="Totale 2 5 2 4 2" xfId="14808"/>
    <cellStyle name="Totale 2 5 2 4 2 2" xfId="14809"/>
    <cellStyle name="Totale 2 5 2 4 2 2 2" xfId="14810"/>
    <cellStyle name="Totale 2 5 2 4 2 3" xfId="14811"/>
    <cellStyle name="Totale 2 5 2 4 3" xfId="14812"/>
    <cellStyle name="Totale 2 5 2 4 3 2" xfId="14813"/>
    <cellStyle name="Totale 2 5 2 4 3 2 2" xfId="14814"/>
    <cellStyle name="Totale 2 5 2 4 3 3" xfId="14815"/>
    <cellStyle name="Totale 2 5 2 4 4" xfId="14816"/>
    <cellStyle name="Totale 2 5 2 4 4 2" xfId="14817"/>
    <cellStyle name="Totale 2 5 2 4 5" xfId="14818"/>
    <cellStyle name="Totale 2 5 2 5" xfId="14819"/>
    <cellStyle name="Totale 2 5 2 5 2" xfId="14820"/>
    <cellStyle name="Totale 2 5 2 5 2 2" xfId="14821"/>
    <cellStyle name="Totale 2 5 2 5 3" xfId="14822"/>
    <cellStyle name="Totale 2 5 2 6" xfId="14823"/>
    <cellStyle name="Totale 2 5 2 6 2" xfId="14824"/>
    <cellStyle name="Totale 2 5 2 7" xfId="14825"/>
    <cellStyle name="Totale 2 5 2 7 2" xfId="14826"/>
    <cellStyle name="Totale 2 5 2 8" xfId="14827"/>
    <cellStyle name="Totale 2 5 3" xfId="14828"/>
    <cellStyle name="Totale 2 5 3 2" xfId="14829"/>
    <cellStyle name="Totale 2 5 3 2 2" xfId="14830"/>
    <cellStyle name="Totale 2 5 3 2 2 2" xfId="14831"/>
    <cellStyle name="Totale 2 5 3 2 3" xfId="14832"/>
    <cellStyle name="Totale 2 5 3 3" xfId="14833"/>
    <cellStyle name="Totale 2 5 3 3 2" xfId="14834"/>
    <cellStyle name="Totale 2 5 3 4" xfId="14835"/>
    <cellStyle name="Totale 2 5 4" xfId="14836"/>
    <cellStyle name="Totale 2 5 4 2" xfId="14837"/>
    <cellStyle name="Totale 2 5 4 2 2" xfId="14838"/>
    <cellStyle name="Totale 2 5 4 2 2 2" xfId="14839"/>
    <cellStyle name="Totale 2 5 4 2 3" xfId="14840"/>
    <cellStyle name="Totale 2 5 4 3" xfId="14841"/>
    <cellStyle name="Totale 2 5 4 3 2" xfId="14842"/>
    <cellStyle name="Totale 2 5 4 4" xfId="14843"/>
    <cellStyle name="Totale 2 5 5" xfId="14844"/>
    <cellStyle name="Totale 2 5 5 2" xfId="14845"/>
    <cellStyle name="Totale 2 5 5 2 2" xfId="14846"/>
    <cellStyle name="Totale 2 5 5 2 2 2" xfId="14847"/>
    <cellStyle name="Totale 2 5 5 2 3" xfId="14848"/>
    <cellStyle name="Totale 2 5 5 3" xfId="14849"/>
    <cellStyle name="Totale 2 5 5 3 2" xfId="14850"/>
    <cellStyle name="Totale 2 5 5 3 2 2" xfId="14851"/>
    <cellStyle name="Totale 2 5 5 3 3" xfId="14852"/>
    <cellStyle name="Totale 2 5 5 4" xfId="14853"/>
    <cellStyle name="Totale 2 5 5 4 2" xfId="14854"/>
    <cellStyle name="Totale 2 5 5 5" xfId="14855"/>
    <cellStyle name="Totale 2 5 6" xfId="14856"/>
    <cellStyle name="Totale 2 5 6 2" xfId="14857"/>
    <cellStyle name="Totale 2 5 6 2 2" xfId="14858"/>
    <cellStyle name="Totale 2 5 6 3" xfId="14859"/>
    <cellStyle name="Totale 2 5 7" xfId="14860"/>
    <cellStyle name="Totale 2 5 7 2" xfId="14861"/>
    <cellStyle name="Totale 2 5 8" xfId="14862"/>
    <cellStyle name="Totale 2 5 8 2" xfId="14863"/>
    <cellStyle name="Totale 2 5 9" xfId="14864"/>
    <cellStyle name="Totale 2 6" xfId="14865"/>
    <cellStyle name="Totale 2 6 2" xfId="14866"/>
    <cellStyle name="Totale 2 6 2 2" xfId="14867"/>
    <cellStyle name="Totale 2 6 2 2 2" xfId="14868"/>
    <cellStyle name="Totale 2 6 2 3" xfId="14869"/>
    <cellStyle name="Totale 2 6 3" xfId="14870"/>
    <cellStyle name="Totale 2 6 3 2" xfId="14871"/>
    <cellStyle name="Totale 2 6 4" xfId="14872"/>
    <cellStyle name="Totale 2 7" xfId="14873"/>
    <cellStyle name="Totale 2 7 2" xfId="14874"/>
    <cellStyle name="Totale 2 7 2 2" xfId="14875"/>
    <cellStyle name="Totale 2 7 2 2 2" xfId="14876"/>
    <cellStyle name="Totale 2 7 2 3" xfId="14877"/>
    <cellStyle name="Totale 2 7 3" xfId="14878"/>
    <cellStyle name="Totale 2 7 3 2" xfId="14879"/>
    <cellStyle name="Totale 2 7 4" xfId="14880"/>
    <cellStyle name="Totale 2 8" xfId="14881"/>
    <cellStyle name="Totale 2 8 2" xfId="14882"/>
    <cellStyle name="Totale 2 8 2 2" xfId="14883"/>
    <cellStyle name="Totale 2 8 2 2 2" xfId="14884"/>
    <cellStyle name="Totale 2 8 2 3" xfId="14885"/>
    <cellStyle name="Totale 2 8 3" xfId="14886"/>
    <cellStyle name="Totale 2 8 3 2" xfId="14887"/>
    <cellStyle name="Totale 2 8 3 2 2" xfId="14888"/>
    <cellStyle name="Totale 2 8 3 3" xfId="14889"/>
    <cellStyle name="Totale 2 8 4" xfId="14890"/>
    <cellStyle name="Totale 2 8 4 2" xfId="14891"/>
    <cellStyle name="Totale 2 8 5" xfId="14892"/>
    <cellStyle name="Totale 2 9" xfId="14893"/>
    <cellStyle name="Totale 2 9 2" xfId="14894"/>
    <cellStyle name="Totale 2 9 2 2" xfId="14895"/>
    <cellStyle name="Totale 2 9 3" xfId="14896"/>
    <cellStyle name="Totale 2_FundsFlow" xfId="14897"/>
    <cellStyle name="Totale 3" xfId="14898"/>
    <cellStyle name="Totale 3 2" xfId="14899"/>
    <cellStyle name="Totale 3 2 2" xfId="14900"/>
    <cellStyle name="Totale 3 2 2 2" xfId="14901"/>
    <cellStyle name="Totale 3 2 2 2 2" xfId="14902"/>
    <cellStyle name="Totale 3 2 2 2 2 2" xfId="14903"/>
    <cellStyle name="Totale 3 2 2 2 3" xfId="14904"/>
    <cellStyle name="Totale 3 2 2 3" xfId="14905"/>
    <cellStyle name="Totale 3 2 2 3 2" xfId="14906"/>
    <cellStyle name="Totale 3 2 2 4" xfId="14907"/>
    <cellStyle name="Totale 3 2 3" xfId="14908"/>
    <cellStyle name="Totale 3 2 3 2" xfId="14909"/>
    <cellStyle name="Totale 3 2 3 2 2" xfId="14910"/>
    <cellStyle name="Totale 3 2 3 2 2 2" xfId="14911"/>
    <cellStyle name="Totale 3 2 3 2 3" xfId="14912"/>
    <cellStyle name="Totale 3 2 3 3" xfId="14913"/>
    <cellStyle name="Totale 3 2 3 3 2" xfId="14914"/>
    <cellStyle name="Totale 3 2 3 4" xfId="14915"/>
    <cellStyle name="Totale 3 2 4" xfId="14916"/>
    <cellStyle name="Totale 3 2 4 2" xfId="14917"/>
    <cellStyle name="Totale 3 2 4 2 2" xfId="14918"/>
    <cellStyle name="Totale 3 2 4 2 2 2" xfId="14919"/>
    <cellStyle name="Totale 3 2 4 2 3" xfId="14920"/>
    <cellStyle name="Totale 3 2 4 3" xfId="14921"/>
    <cellStyle name="Totale 3 2 4 3 2" xfId="14922"/>
    <cellStyle name="Totale 3 2 4 3 2 2" xfId="14923"/>
    <cellStyle name="Totale 3 2 4 3 3" xfId="14924"/>
    <cellStyle name="Totale 3 2 4 4" xfId="14925"/>
    <cellStyle name="Totale 3 2 4 4 2" xfId="14926"/>
    <cellStyle name="Totale 3 2 4 5" xfId="14927"/>
    <cellStyle name="Totale 3 2 5" xfId="14928"/>
    <cellStyle name="Totale 3 2 5 2" xfId="14929"/>
    <cellStyle name="Totale 3 2 5 2 2" xfId="14930"/>
    <cellStyle name="Totale 3 2 5 3" xfId="14931"/>
    <cellStyle name="Totale 3 2 6" xfId="14932"/>
    <cellStyle name="Totale 3 2 6 2" xfId="14933"/>
    <cellStyle name="Totale 3 2 7" xfId="14934"/>
    <cellStyle name="Totale 3 2 7 2" xfId="14935"/>
    <cellStyle name="Totale 3 2 8" xfId="14936"/>
    <cellStyle name="Totale 3 3" xfId="14937"/>
    <cellStyle name="Totale 3 3 2" xfId="14938"/>
    <cellStyle name="Totale 3 3 2 2" xfId="14939"/>
    <cellStyle name="Totale 3 3 2 2 2" xfId="14940"/>
    <cellStyle name="Totale 3 3 2 3" xfId="14941"/>
    <cellStyle name="Totale 3 3 3" xfId="14942"/>
    <cellStyle name="Totale 3 3 3 2" xfId="14943"/>
    <cellStyle name="Totale 3 3 4" xfId="14944"/>
    <cellStyle name="Totale 3 4" xfId="14945"/>
    <cellStyle name="Totale 3 4 2" xfId="14946"/>
    <cellStyle name="Totale 3 4 2 2" xfId="14947"/>
    <cellStyle name="Totale 3 4 2 2 2" xfId="14948"/>
    <cellStyle name="Totale 3 4 2 3" xfId="14949"/>
    <cellStyle name="Totale 3 4 3" xfId="14950"/>
    <cellStyle name="Totale 3 4 3 2" xfId="14951"/>
    <cellStyle name="Totale 3 4 4" xfId="14952"/>
    <cellStyle name="Totale 3 5" xfId="14953"/>
    <cellStyle name="Totale 3 5 2" xfId="14954"/>
    <cellStyle name="Totale 3 5 2 2" xfId="14955"/>
    <cellStyle name="Totale 3 5 2 2 2" xfId="14956"/>
    <cellStyle name="Totale 3 5 2 3" xfId="14957"/>
    <cellStyle name="Totale 3 5 3" xfId="14958"/>
    <cellStyle name="Totale 3 5 3 2" xfId="14959"/>
    <cellStyle name="Totale 3 5 3 2 2" xfId="14960"/>
    <cellStyle name="Totale 3 5 3 3" xfId="14961"/>
    <cellStyle name="Totale 3 5 4" xfId="14962"/>
    <cellStyle name="Totale 3 5 4 2" xfId="14963"/>
    <cellStyle name="Totale 3 5 5" xfId="14964"/>
    <cellStyle name="Totale 3 6" xfId="14965"/>
    <cellStyle name="Totale 3 6 2" xfId="14966"/>
    <cellStyle name="Totale 3 6 2 2" xfId="14967"/>
    <cellStyle name="Totale 3 6 3" xfId="14968"/>
    <cellStyle name="Totale 3 7" xfId="14969"/>
    <cellStyle name="Totale 3 7 2" xfId="14970"/>
    <cellStyle name="Totale 3 8" xfId="14971"/>
    <cellStyle name="Totale 3 8 2" xfId="14972"/>
    <cellStyle name="Totale 3 9" xfId="14973"/>
    <cellStyle name="Totale 4" xfId="14974"/>
    <cellStyle name="Totale 4 2" xfId="14975"/>
    <cellStyle name="Totale 4 2 2" xfId="14976"/>
    <cellStyle name="Totale 4 2 2 2" xfId="14977"/>
    <cellStyle name="Totale 4 2 2 2 2" xfId="14978"/>
    <cellStyle name="Totale 4 2 2 2 2 2" xfId="14979"/>
    <cellStyle name="Totale 4 2 2 2 3" xfId="14980"/>
    <cellStyle name="Totale 4 2 2 3" xfId="14981"/>
    <cellStyle name="Totale 4 2 2 3 2" xfId="14982"/>
    <cellStyle name="Totale 4 2 2 4" xfId="14983"/>
    <cellStyle name="Totale 4 2 3" xfId="14984"/>
    <cellStyle name="Totale 4 2 3 2" xfId="14985"/>
    <cellStyle name="Totale 4 2 3 2 2" xfId="14986"/>
    <cellStyle name="Totale 4 2 3 2 2 2" xfId="14987"/>
    <cellStyle name="Totale 4 2 3 2 3" xfId="14988"/>
    <cellStyle name="Totale 4 2 3 3" xfId="14989"/>
    <cellStyle name="Totale 4 2 3 3 2" xfId="14990"/>
    <cellStyle name="Totale 4 2 3 4" xfId="14991"/>
    <cellStyle name="Totale 4 2 4" xfId="14992"/>
    <cellStyle name="Totale 4 2 4 2" xfId="14993"/>
    <cellStyle name="Totale 4 2 4 2 2" xfId="14994"/>
    <cellStyle name="Totale 4 2 4 2 2 2" xfId="14995"/>
    <cellStyle name="Totale 4 2 4 2 3" xfId="14996"/>
    <cellStyle name="Totale 4 2 4 3" xfId="14997"/>
    <cellStyle name="Totale 4 2 4 3 2" xfId="14998"/>
    <cellStyle name="Totale 4 2 4 3 2 2" xfId="14999"/>
    <cellStyle name="Totale 4 2 4 3 3" xfId="15000"/>
    <cellStyle name="Totale 4 2 4 4" xfId="15001"/>
    <cellStyle name="Totale 4 2 4 4 2" xfId="15002"/>
    <cellStyle name="Totale 4 2 4 5" xfId="15003"/>
    <cellStyle name="Totale 4 2 5" xfId="15004"/>
    <cellStyle name="Totale 4 2 5 2" xfId="15005"/>
    <cellStyle name="Totale 4 2 5 2 2" xfId="15006"/>
    <cellStyle name="Totale 4 2 5 3" xfId="15007"/>
    <cellStyle name="Totale 4 2 6" xfId="15008"/>
    <cellStyle name="Totale 4 2 6 2" xfId="15009"/>
    <cellStyle name="Totale 4 2 7" xfId="15010"/>
    <cellStyle name="Totale 4 2 7 2" xfId="15011"/>
    <cellStyle name="Totale 4 2 8" xfId="15012"/>
    <cellStyle name="Totale 4 3" xfId="15013"/>
    <cellStyle name="Totale 4 3 2" xfId="15014"/>
    <cellStyle name="Totale 4 3 2 2" xfId="15015"/>
    <cellStyle name="Totale 4 3 2 2 2" xfId="15016"/>
    <cellStyle name="Totale 4 3 2 3" xfId="15017"/>
    <cellStyle name="Totale 4 3 3" xfId="15018"/>
    <cellStyle name="Totale 4 3 3 2" xfId="15019"/>
    <cellStyle name="Totale 4 3 4" xfId="15020"/>
    <cellStyle name="Totale 4 4" xfId="15021"/>
    <cellStyle name="Totale 4 4 2" xfId="15022"/>
    <cellStyle name="Totale 4 4 2 2" xfId="15023"/>
    <cellStyle name="Totale 4 4 2 2 2" xfId="15024"/>
    <cellStyle name="Totale 4 4 2 3" xfId="15025"/>
    <cellStyle name="Totale 4 4 3" xfId="15026"/>
    <cellStyle name="Totale 4 4 3 2" xfId="15027"/>
    <cellStyle name="Totale 4 4 4" xfId="15028"/>
    <cellStyle name="Totale 4 5" xfId="15029"/>
    <cellStyle name="Totale 4 5 2" xfId="15030"/>
    <cellStyle name="Totale 4 5 2 2" xfId="15031"/>
    <cellStyle name="Totale 4 5 2 2 2" xfId="15032"/>
    <cellStyle name="Totale 4 5 2 3" xfId="15033"/>
    <cellStyle name="Totale 4 5 3" xfId="15034"/>
    <cellStyle name="Totale 4 5 3 2" xfId="15035"/>
    <cellStyle name="Totale 4 5 3 2 2" xfId="15036"/>
    <cellStyle name="Totale 4 5 3 3" xfId="15037"/>
    <cellStyle name="Totale 4 5 4" xfId="15038"/>
    <cellStyle name="Totale 4 5 4 2" xfId="15039"/>
    <cellStyle name="Totale 4 5 5" xfId="15040"/>
    <cellStyle name="Totale 4 6" xfId="15041"/>
    <cellStyle name="Totale 4 6 2" xfId="15042"/>
    <cellStyle name="Totale 4 6 2 2" xfId="15043"/>
    <cellStyle name="Totale 4 6 3" xfId="15044"/>
    <cellStyle name="Totale 4 7" xfId="15045"/>
    <cellStyle name="Totale 4 7 2" xfId="15046"/>
    <cellStyle name="Totale 4 8" xfId="15047"/>
    <cellStyle name="Totale 4 8 2" xfId="15048"/>
    <cellStyle name="Totale 4 9" xfId="15049"/>
    <cellStyle name="Totale 5" xfId="15050"/>
    <cellStyle name="Totale 5 2" xfId="15051"/>
    <cellStyle name="Totale 5 2 2" xfId="15052"/>
    <cellStyle name="Totale 5 2 2 2" xfId="15053"/>
    <cellStyle name="Totale 5 2 2 2 2" xfId="15054"/>
    <cellStyle name="Totale 5 2 2 3" xfId="15055"/>
    <cellStyle name="Totale 5 2 3" xfId="15056"/>
    <cellStyle name="Totale 5 2 3 2" xfId="15057"/>
    <cellStyle name="Totale 5 2 4" xfId="15058"/>
    <cellStyle name="Totale 5 3" xfId="15059"/>
    <cellStyle name="Totale 5 3 2" xfId="15060"/>
    <cellStyle name="Totale 5 3 2 2" xfId="15061"/>
    <cellStyle name="Totale 5 3 2 2 2" xfId="15062"/>
    <cellStyle name="Totale 5 3 2 3" xfId="15063"/>
    <cellStyle name="Totale 5 3 3" xfId="15064"/>
    <cellStyle name="Totale 5 3 3 2" xfId="15065"/>
    <cellStyle name="Totale 5 3 4" xfId="15066"/>
    <cellStyle name="Totale 5 4" xfId="15067"/>
    <cellStyle name="Totale 5 4 2" xfId="15068"/>
    <cellStyle name="Totale 5 4 2 2" xfId="15069"/>
    <cellStyle name="Totale 5 4 2 2 2" xfId="15070"/>
    <cellStyle name="Totale 5 4 2 3" xfId="15071"/>
    <cellStyle name="Totale 5 4 3" xfId="15072"/>
    <cellStyle name="Totale 5 4 3 2" xfId="15073"/>
    <cellStyle name="Totale 5 4 3 2 2" xfId="15074"/>
    <cellStyle name="Totale 5 4 3 3" xfId="15075"/>
    <cellStyle name="Totale 5 4 4" xfId="15076"/>
    <cellStyle name="Totale 5 4 4 2" xfId="15077"/>
    <cellStyle name="Totale 5 4 5" xfId="15078"/>
    <cellStyle name="Totale 5 5" xfId="15079"/>
    <cellStyle name="Totale 5 5 2" xfId="15080"/>
    <cellStyle name="Totale 5 5 2 2" xfId="15081"/>
    <cellStyle name="Totale 5 5 3" xfId="15082"/>
    <cellStyle name="Totale 5 6" xfId="15083"/>
    <cellStyle name="Totale 5 6 2" xfId="15084"/>
    <cellStyle name="Totale 5 7" xfId="15085"/>
    <cellStyle name="Totale 5 7 2" xfId="15086"/>
    <cellStyle name="Totale 5 8" xfId="15087"/>
    <cellStyle name="Totale 6" xfId="15088"/>
    <cellStyle name="Totale 6 2" xfId="15089"/>
    <cellStyle name="Totale 6 2 2" xfId="15090"/>
    <cellStyle name="Totale 6 2 2 2" xfId="15091"/>
    <cellStyle name="Totale 6 2 2 2 2" xfId="15092"/>
    <cellStyle name="Totale 6 2 2 2 2 2" xfId="15093"/>
    <cellStyle name="Totale 6 2 2 2 3" xfId="15094"/>
    <cellStyle name="Totale 6 2 2 3" xfId="15095"/>
    <cellStyle name="Totale 6 2 2 3 2" xfId="15096"/>
    <cellStyle name="Totale 6 2 2 4" xfId="15097"/>
    <cellStyle name="Totale 6 2 3" xfId="15098"/>
    <cellStyle name="Totale 6 2 3 2" xfId="15099"/>
    <cellStyle name="Totale 6 2 3 2 2" xfId="15100"/>
    <cellStyle name="Totale 6 2 3 2 2 2" xfId="15101"/>
    <cellStyle name="Totale 6 2 3 2 3" xfId="15102"/>
    <cellStyle name="Totale 6 2 3 3" xfId="15103"/>
    <cellStyle name="Totale 6 2 3 3 2" xfId="15104"/>
    <cellStyle name="Totale 6 2 3 4" xfId="15105"/>
    <cellStyle name="Totale 6 2 4" xfId="15106"/>
    <cellStyle name="Totale 6 2 4 2" xfId="15107"/>
    <cellStyle name="Totale 6 2 4 2 2" xfId="15108"/>
    <cellStyle name="Totale 6 2 4 2 2 2" xfId="15109"/>
    <cellStyle name="Totale 6 2 4 2 3" xfId="15110"/>
    <cellStyle name="Totale 6 2 4 3" xfId="15111"/>
    <cellStyle name="Totale 6 2 4 3 2" xfId="15112"/>
    <cellStyle name="Totale 6 2 4 3 2 2" xfId="15113"/>
    <cellStyle name="Totale 6 2 4 3 3" xfId="15114"/>
    <cellStyle name="Totale 6 2 4 4" xfId="15115"/>
    <cellStyle name="Totale 6 2 4 4 2" xfId="15116"/>
    <cellStyle name="Totale 6 2 4 5" xfId="15117"/>
    <cellStyle name="Totale 6 2 5" xfId="15118"/>
    <cellStyle name="Totale 6 2 5 2" xfId="15119"/>
    <cellStyle name="Totale 6 2 5 2 2" xfId="15120"/>
    <cellStyle name="Totale 6 2 5 3" xfId="15121"/>
    <cellStyle name="Totale 6 2 6" xfId="15122"/>
    <cellStyle name="Totale 6 2 6 2" xfId="15123"/>
    <cellStyle name="Totale 6 2 7" xfId="15124"/>
    <cellStyle name="Totale 6 2 7 2" xfId="15125"/>
    <cellStyle name="Totale 6 2 8" xfId="15126"/>
    <cellStyle name="Totale 6 3" xfId="15127"/>
    <cellStyle name="Totale 6 3 2" xfId="15128"/>
    <cellStyle name="Totale 6 3 2 2" xfId="15129"/>
    <cellStyle name="Totale 6 3 2 2 2" xfId="15130"/>
    <cellStyle name="Totale 6 3 2 3" xfId="15131"/>
    <cellStyle name="Totale 6 3 3" xfId="15132"/>
    <cellStyle name="Totale 6 3 3 2" xfId="15133"/>
    <cellStyle name="Totale 6 3 4" xfId="15134"/>
    <cellStyle name="Totale 6 4" xfId="15135"/>
    <cellStyle name="Totale 6 4 2" xfId="15136"/>
    <cellStyle name="Totale 6 4 2 2" xfId="15137"/>
    <cellStyle name="Totale 6 4 2 2 2" xfId="15138"/>
    <cellStyle name="Totale 6 4 2 3" xfId="15139"/>
    <cellStyle name="Totale 6 4 3" xfId="15140"/>
    <cellStyle name="Totale 6 4 3 2" xfId="15141"/>
    <cellStyle name="Totale 6 4 4" xfId="15142"/>
    <cellStyle name="Totale 6 5" xfId="15143"/>
    <cellStyle name="Totale 6 5 2" xfId="15144"/>
    <cellStyle name="Totale 6 5 2 2" xfId="15145"/>
    <cellStyle name="Totale 6 5 2 2 2" xfId="15146"/>
    <cellStyle name="Totale 6 5 2 3" xfId="15147"/>
    <cellStyle name="Totale 6 5 3" xfId="15148"/>
    <cellStyle name="Totale 6 5 3 2" xfId="15149"/>
    <cellStyle name="Totale 6 5 3 2 2" xfId="15150"/>
    <cellStyle name="Totale 6 5 3 3" xfId="15151"/>
    <cellStyle name="Totale 6 5 4" xfId="15152"/>
    <cellStyle name="Totale 6 5 4 2" xfId="15153"/>
    <cellStyle name="Totale 6 5 5" xfId="15154"/>
    <cellStyle name="Totale 6 6" xfId="15155"/>
    <cellStyle name="Totale 6 6 2" xfId="15156"/>
    <cellStyle name="Totale 6 6 2 2" xfId="15157"/>
    <cellStyle name="Totale 6 6 3" xfId="15158"/>
    <cellStyle name="Totale 6 7" xfId="15159"/>
    <cellStyle name="Totale 6 7 2" xfId="15160"/>
    <cellStyle name="Totale 6 8" xfId="15161"/>
    <cellStyle name="Totale 6 8 2" xfId="15162"/>
    <cellStyle name="Totale 6 9" xfId="15163"/>
    <cellStyle name="Totale 7" xfId="15164"/>
    <cellStyle name="Totale 7 2" xfId="15165"/>
    <cellStyle name="Totale 7 2 2" xfId="15166"/>
    <cellStyle name="Totale 7 2 2 2" xfId="15167"/>
    <cellStyle name="Totale 7 2 3" xfId="15168"/>
    <cellStyle name="Totale 7 3" xfId="15169"/>
    <cellStyle name="Totale 7 3 2" xfId="15170"/>
    <cellStyle name="Totale 7 4" xfId="15171"/>
    <cellStyle name="Totale 8" xfId="15172"/>
    <cellStyle name="Totale 8 2" xfId="15173"/>
    <cellStyle name="Totale 8 2 2" xfId="15174"/>
    <cellStyle name="Totale 8 2 2 2" xfId="15175"/>
    <cellStyle name="Totale 8 2 3" xfId="15176"/>
    <cellStyle name="Totale 8 3" xfId="15177"/>
    <cellStyle name="Totale 8 3 2" xfId="15178"/>
    <cellStyle name="Totale 8 4" xfId="15179"/>
    <cellStyle name="Totale 9" xfId="15180"/>
    <cellStyle name="Totale 9 2" xfId="15181"/>
    <cellStyle name="Totale 9 2 2" xfId="15182"/>
    <cellStyle name="Totale 9 2 2 2" xfId="15183"/>
    <cellStyle name="Totale 9 2 3" xfId="15184"/>
    <cellStyle name="Totale 9 3" xfId="15185"/>
    <cellStyle name="Totale 9 3 2" xfId="15186"/>
    <cellStyle name="Totale 9 3 2 2" xfId="15187"/>
    <cellStyle name="Totale 9 3 3" xfId="15188"/>
    <cellStyle name="Totale 9 4" xfId="15189"/>
    <cellStyle name="Totale 9 4 2" xfId="15190"/>
    <cellStyle name="Totale 9 5" xfId="15191"/>
    <cellStyle name="Totale_FundsFlow" xfId="15192"/>
    <cellStyle name="Unit" xfId="15193"/>
    <cellStyle name="Unit 2" xfId="15194"/>
    <cellStyle name="Valore non valido" xfId="15195"/>
    <cellStyle name="Valore valido" xfId="15196"/>
    <cellStyle name="Version" xfId="15197"/>
    <cellStyle name="Währung [0]_Infos  loans" xfId="15198"/>
    <cellStyle name="Währung_Infos  loans" xfId="15199"/>
    <cellStyle name="Warning Text 2" xfId="15200"/>
    <cellStyle name="Warning Text 3" xfId="15201"/>
    <cellStyle name="Warning Text 4" xfId="15202"/>
    <cellStyle name="Warning Text 5" xfId="15203"/>
    <cellStyle name="Warning Text 6" xfId="15204"/>
    <cellStyle name="WIP" xfId="152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Reports\Electricity%20Networks\2014-2015\Other%20Reports\Network%20Sales%20Analysis%202014-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west\Local%20Settings\Temporary%20Internet%20Files\Content.MSO\EN%20Throughput%20(JAN%201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dit_Forecast%2012%20months%20cash%20flows%20Corpor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_theron.ACTEW\AppData\Local\Microsoft\Windows\Temporary%20Internet%20Files\Content.Outlook\05V8PNWG\ActewAGL%20FiT%20calculation%20Coonooer%20Bridge%20Wind%20Farm%20Week%2035-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jcunningham\AppData\Local\Microsoft\Windows\Temporary%20Internet%20Files\Content.Outlook\0XTJC8IY\Windlab\ActewAGL%20FiT%20calculation%20Coonooer%20Bridge%20Wind%20Farm%20Week%2039-4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Month%20End\2016-2017\03%20Sep%202016\NFJT-EN16-Sep16-Feed%20in%20Tariff%20Support%20Payment\Invoice%20Review\ActewAGL%20FiT%20calculation%20Coonooer%20Bridge%20Wind%20Farm%20Week%2035-3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Month%20End\2016-2017\02%20Aug%202016\NFJT-EN16-Aug16-Feed%20in%20Tariff%20Support%20Payment-P\ActewAGL%20FiT%20calculation%20Coonooer%20Bridge%20Wind%20Farm%20Week%2031-3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Month%20End\2016-2017\01%20Jul%202016\Network%20Revenue\2.0%20Large%20Scale%20FiT\Invoice%20review\ActewAGL%20FiT%20calculation%20Coonooer%20Bridge%20Wind%20Farm%20Week%2026-30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rbon Neutral"/>
      <sheetName val="Chart Daily"/>
      <sheetName val="Temperature Analysis gas"/>
      <sheetName val="Temperature Analysis elec"/>
      <sheetName val="Data "/>
      <sheetName val="Heating Degree Days"/>
      <sheetName val="Cooling Degree Days"/>
      <sheetName val="Electricity Data Table Daily"/>
      <sheetName val="Gas Data Table Daily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OCTOBER</v>
          </cell>
        </row>
        <row r="21">
          <cell r="P21" t="str">
            <v>2006/07</v>
          </cell>
          <cell r="Q21" t="str">
            <v>2007/08</v>
          </cell>
          <cell r="R21" t="str">
            <v>2008/09</v>
          </cell>
          <cell r="S21" t="str">
            <v>2009/10</v>
          </cell>
          <cell r="T21" t="str">
            <v>2010/11</v>
          </cell>
          <cell r="U21" t="str">
            <v>2011/12</v>
          </cell>
          <cell r="V21" t="str">
            <v>2012/13</v>
          </cell>
          <cell r="W21" t="str">
            <v>2013/14</v>
          </cell>
          <cell r="X21" t="str">
            <v>6 YR AV</v>
          </cell>
          <cell r="Y21" t="str">
            <v>2014/15</v>
          </cell>
        </row>
        <row r="22">
          <cell r="O22" t="str">
            <v>JULY</v>
          </cell>
          <cell r="P22">
            <v>332.85</v>
          </cell>
          <cell r="Q22">
            <v>372.65</v>
          </cell>
          <cell r="R22">
            <v>378.1</v>
          </cell>
          <cell r="S22">
            <v>346.35</v>
          </cell>
          <cell r="T22">
            <v>364.3</v>
          </cell>
          <cell r="U22">
            <v>379.5</v>
          </cell>
          <cell r="V22">
            <v>373.45</v>
          </cell>
          <cell r="W22">
            <v>325</v>
          </cell>
          <cell r="X22">
            <v>369.1</v>
          </cell>
          <cell r="Y22">
            <v>368</v>
          </cell>
        </row>
        <row r="23">
          <cell r="O23" t="str">
            <v>AUGUST</v>
          </cell>
          <cell r="P23">
            <v>318.64999999999998</v>
          </cell>
          <cell r="Q23">
            <v>265.25</v>
          </cell>
          <cell r="R23">
            <v>353.85</v>
          </cell>
          <cell r="S23">
            <v>295.8</v>
          </cell>
          <cell r="T23">
            <v>340.35</v>
          </cell>
          <cell r="U23">
            <v>291.10000000000002</v>
          </cell>
          <cell r="V23">
            <v>355.15</v>
          </cell>
          <cell r="W23">
            <v>291.55</v>
          </cell>
          <cell r="X23">
            <v>316.89999999999998</v>
          </cell>
          <cell r="Y23">
            <v>348.8</v>
          </cell>
        </row>
        <row r="24">
          <cell r="O24" t="str">
            <v>SEPTEMBER</v>
          </cell>
          <cell r="P24">
            <v>191</v>
          </cell>
          <cell r="Q24">
            <v>231.85</v>
          </cell>
          <cell r="R24">
            <v>213.25</v>
          </cell>
          <cell r="S24">
            <v>215.05</v>
          </cell>
          <cell r="T24">
            <v>236.35</v>
          </cell>
          <cell r="U24">
            <v>239.25</v>
          </cell>
          <cell r="V24">
            <v>245.45</v>
          </cell>
          <cell r="W24">
            <v>181.4</v>
          </cell>
          <cell r="X24">
            <v>230.2</v>
          </cell>
          <cell r="Y24">
            <v>231.65</v>
          </cell>
        </row>
        <row r="25">
          <cell r="O25" t="str">
            <v>OCTOBER</v>
          </cell>
          <cell r="P25">
            <v>109.5</v>
          </cell>
          <cell r="Q25">
            <v>77.349999999999994</v>
          </cell>
          <cell r="R25">
            <v>103.05</v>
          </cell>
          <cell r="S25">
            <v>165.85</v>
          </cell>
          <cell r="T25">
            <v>142.80000000000001</v>
          </cell>
          <cell r="U25">
            <v>152.80000000000001</v>
          </cell>
          <cell r="V25">
            <v>182.85</v>
          </cell>
          <cell r="W25">
            <v>161.15</v>
          </cell>
          <cell r="X25">
            <v>137.5</v>
          </cell>
          <cell r="Y25">
            <v>128</v>
          </cell>
        </row>
        <row r="26">
          <cell r="O26" t="str">
            <v>NOVEMBER</v>
          </cell>
          <cell r="P26">
            <v>43.1</v>
          </cell>
          <cell r="Q26">
            <v>39.15</v>
          </cell>
          <cell r="R26">
            <v>52.2</v>
          </cell>
          <cell r="S26">
            <v>13.8</v>
          </cell>
          <cell r="T26">
            <v>72.599999999999994</v>
          </cell>
          <cell r="U26">
            <v>36.700000000000003</v>
          </cell>
          <cell r="V26">
            <v>51.35</v>
          </cell>
          <cell r="W26">
            <v>91.9</v>
          </cell>
          <cell r="X26">
            <v>44.3</v>
          </cell>
          <cell r="Y26">
            <v>0</v>
          </cell>
        </row>
        <row r="27">
          <cell r="O27" t="str">
            <v>DECEMBER</v>
          </cell>
          <cell r="P27">
            <v>16.5</v>
          </cell>
          <cell r="Q27">
            <v>19.05</v>
          </cell>
          <cell r="R27">
            <v>19.95</v>
          </cell>
          <cell r="S27">
            <v>10.199999999999999</v>
          </cell>
          <cell r="T27">
            <v>28.75</v>
          </cell>
          <cell r="U27">
            <v>45.6</v>
          </cell>
          <cell r="V27">
            <v>23.3</v>
          </cell>
          <cell r="W27">
            <v>23.95</v>
          </cell>
          <cell r="X27">
            <v>24.5</v>
          </cell>
          <cell r="Y27">
            <v>0</v>
          </cell>
        </row>
        <row r="28">
          <cell r="O28" t="str">
            <v>JANUARY</v>
          </cell>
          <cell r="P28">
            <v>1.85</v>
          </cell>
          <cell r="Q28">
            <v>3.5</v>
          </cell>
          <cell r="R28">
            <v>4.6500000000000004</v>
          </cell>
          <cell r="S28">
            <v>5.2</v>
          </cell>
          <cell r="T28">
            <v>1.7</v>
          </cell>
          <cell r="U28">
            <v>13.3</v>
          </cell>
          <cell r="V28">
            <v>3.35</v>
          </cell>
          <cell r="W28">
            <v>3.7</v>
          </cell>
          <cell r="X28">
            <v>5.3</v>
          </cell>
          <cell r="Y28">
            <v>0</v>
          </cell>
        </row>
        <row r="29">
          <cell r="O29" t="str">
            <v>FEBRUARY</v>
          </cell>
          <cell r="P29">
            <v>0</v>
          </cell>
          <cell r="Q29">
            <v>17.850000000000001</v>
          </cell>
          <cell r="R29">
            <v>16.649999999999999</v>
          </cell>
          <cell r="S29">
            <v>0</v>
          </cell>
          <cell r="T29">
            <v>9.1999999999999993</v>
          </cell>
          <cell r="U29">
            <v>10.4</v>
          </cell>
          <cell r="V29">
            <v>7.25</v>
          </cell>
          <cell r="W29">
            <v>9.3500000000000103</v>
          </cell>
          <cell r="X29">
            <v>10.199999999999999</v>
          </cell>
          <cell r="Y29">
            <v>0</v>
          </cell>
        </row>
        <row r="30">
          <cell r="O30" t="str">
            <v>MARCH</v>
          </cell>
          <cell r="P30">
            <v>27.85</v>
          </cell>
          <cell r="Q30">
            <v>46.85</v>
          </cell>
          <cell r="R30">
            <v>15.75</v>
          </cell>
          <cell r="S30">
            <v>24.55</v>
          </cell>
          <cell r="T30">
            <v>36.75</v>
          </cell>
          <cell r="U30">
            <v>66.150000000000006</v>
          </cell>
          <cell r="V30">
            <v>42.5</v>
          </cell>
          <cell r="W30">
            <v>17.600000000000001</v>
          </cell>
          <cell r="X30">
            <v>38.799999999999997</v>
          </cell>
          <cell r="Y30">
            <v>0</v>
          </cell>
        </row>
        <row r="31">
          <cell r="O31" t="str">
            <v>APRIL</v>
          </cell>
          <cell r="P31">
            <v>93.5</v>
          </cell>
          <cell r="Q31">
            <v>169.75</v>
          </cell>
          <cell r="R31">
            <v>123.8</v>
          </cell>
          <cell r="S31">
            <v>112.15</v>
          </cell>
          <cell r="T31">
            <v>165.2</v>
          </cell>
          <cell r="U31">
            <v>145.69999999999999</v>
          </cell>
          <cell r="V31">
            <v>125.25</v>
          </cell>
          <cell r="W31">
            <v>133.65</v>
          </cell>
          <cell r="X31">
            <v>140.30000000000001</v>
          </cell>
          <cell r="Y31">
            <v>0</v>
          </cell>
        </row>
        <row r="32">
          <cell r="O32" t="str">
            <v>MAY</v>
          </cell>
          <cell r="P32">
            <v>187.5</v>
          </cell>
          <cell r="Q32">
            <v>251.55</v>
          </cell>
          <cell r="R32">
            <v>237.35</v>
          </cell>
          <cell r="S32">
            <v>251.95</v>
          </cell>
          <cell r="T32">
            <v>313.35000000000002</v>
          </cell>
          <cell r="U32">
            <v>319.7</v>
          </cell>
          <cell r="V32">
            <v>267.2</v>
          </cell>
          <cell r="W32">
            <v>244.5</v>
          </cell>
          <cell r="X32">
            <v>273.5</v>
          </cell>
          <cell r="Y32">
            <v>0</v>
          </cell>
        </row>
        <row r="33">
          <cell r="O33" t="str">
            <v>JUNE</v>
          </cell>
          <cell r="P33">
            <v>331.15</v>
          </cell>
          <cell r="Q33">
            <v>255.75</v>
          </cell>
          <cell r="R33">
            <v>299.3</v>
          </cell>
          <cell r="S33">
            <v>336.1</v>
          </cell>
          <cell r="T33">
            <v>325.89999999999998</v>
          </cell>
          <cell r="U33">
            <v>336.55</v>
          </cell>
          <cell r="V33">
            <v>308.60000000000002</v>
          </cell>
          <cell r="W33">
            <v>299.8</v>
          </cell>
          <cell r="X33">
            <v>310.39999999999998</v>
          </cell>
          <cell r="Y33">
            <v>0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AD_INT_READ_THROUGHPUT20150130"/>
      <sheetName val="BulkSupply"/>
      <sheetName val="Summary"/>
      <sheetName val="NMI"/>
      <sheetName val="Electricity Data Table Daily"/>
    </sheetNames>
    <sheetDataSet>
      <sheetData sheetId="0"/>
      <sheetData sheetId="1" refreshError="1"/>
      <sheetData sheetId="2" refreshError="1"/>
      <sheetData sheetId="3">
        <row r="1">
          <cell r="A1" t="str">
            <v>NTTTW0YN303</v>
          </cell>
          <cell r="B1" t="str">
            <v>Queanbeyan</v>
          </cell>
        </row>
        <row r="2">
          <cell r="A2" t="str">
            <v>NTTTW0YN907</v>
          </cell>
          <cell r="B2" t="str">
            <v>Queanbeyan</v>
          </cell>
        </row>
        <row r="3">
          <cell r="A3" t="str">
            <v>NTTTW0YP20</v>
          </cell>
          <cell r="B3" t="str">
            <v>Canberra</v>
          </cell>
        </row>
        <row r="4">
          <cell r="A4" t="str">
            <v>NTTTW0YP30</v>
          </cell>
          <cell r="B4" t="str">
            <v>Canberra</v>
          </cell>
        </row>
        <row r="5">
          <cell r="A5" t="str">
            <v>NTTTW0YP40</v>
          </cell>
          <cell r="B5" t="str">
            <v>Canberra</v>
          </cell>
        </row>
        <row r="6">
          <cell r="A6" t="str">
            <v>NTTTW0YP48</v>
          </cell>
          <cell r="B6" t="str">
            <v>kVA</v>
          </cell>
        </row>
        <row r="7">
          <cell r="A7" t="str">
            <v>NTTTWLNWDL1</v>
          </cell>
          <cell r="B7" t="str">
            <v>Williamsdale</v>
          </cell>
        </row>
      </sheetData>
      <sheetData sheetId="4">
        <row r="56">
          <cell r="A56" t="str">
            <v>Mon</v>
          </cell>
          <cell r="B56" t="str">
            <v>WD</v>
          </cell>
        </row>
        <row r="57">
          <cell r="A57" t="str">
            <v>Tue</v>
          </cell>
          <cell r="B57" t="str">
            <v>WD</v>
          </cell>
        </row>
        <row r="58">
          <cell r="A58" t="str">
            <v>Wed</v>
          </cell>
          <cell r="B58" t="str">
            <v>WD</v>
          </cell>
        </row>
        <row r="59">
          <cell r="A59" t="str">
            <v>Thu</v>
          </cell>
          <cell r="B59" t="str">
            <v>WD</v>
          </cell>
        </row>
        <row r="60">
          <cell r="A60" t="str">
            <v>Fri</v>
          </cell>
          <cell r="B60" t="str">
            <v>WD</v>
          </cell>
        </row>
        <row r="61">
          <cell r="A61" t="str">
            <v>Sat</v>
          </cell>
          <cell r="B61" t="str">
            <v>WE</v>
          </cell>
        </row>
        <row r="62">
          <cell r="A62" t="str">
            <v>Sun</v>
          </cell>
          <cell r="B62" t="str">
            <v>WE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in State"/>
      <sheetName val="Personnel"/>
      <sheetName val="Admin &amp; Marketing"/>
      <sheetName val="New Region Costs"/>
    </sheetNames>
    <sheetDataSet>
      <sheetData sheetId="0">
        <row r="14">
          <cell r="C14">
            <v>0</v>
          </cell>
        </row>
      </sheetData>
      <sheetData sheetId="1">
        <row r="14">
          <cell r="N14">
            <v>8246.210416666665</v>
          </cell>
        </row>
        <row r="15">
          <cell r="N15">
            <v>7179.0145833333327</v>
          </cell>
        </row>
        <row r="16">
          <cell r="N16">
            <v>5214.6875</v>
          </cell>
        </row>
        <row r="18">
          <cell r="N18">
            <v>4708.59375</v>
          </cell>
        </row>
        <row r="19">
          <cell r="N19">
            <v>9908.3333333333321</v>
          </cell>
        </row>
      </sheetData>
      <sheetData sheetId="2">
        <row r="69">
          <cell r="P69">
            <v>2631639.5390713746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lculation"/>
      <sheetName val="Generation Volume 30 Minute"/>
      <sheetName val="Rec with Expected Prices "/>
      <sheetName val="Reconciliation w AEMO Stmts"/>
      <sheetName val="List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K9">
            <v>842.87</v>
          </cell>
        </row>
      </sheetData>
      <sheetData sheetId="5">
        <row r="1">
          <cell r="A1" t="str">
            <v>Electricity</v>
          </cell>
          <cell r="B1" t="str">
            <v>Settlement Energy = Metered Electricity x DLF</v>
          </cell>
        </row>
        <row r="2">
          <cell r="A2" t="str">
            <v>LGC</v>
          </cell>
          <cell r="B2" t="str">
            <v>Settlement Energy = Metered Electricity x MLF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lculation"/>
      <sheetName val="Generation Volume 30 Minute"/>
      <sheetName val="Rec with Expected Prices "/>
      <sheetName val="Reconciliation w AEMO Stmts"/>
      <sheetName val="List"/>
      <sheetName val="Calendar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Electricity</v>
          </cell>
          <cell r="B1" t="str">
            <v>Settlement Energy = Metered Electricity x DLF</v>
          </cell>
        </row>
        <row r="2">
          <cell r="A2" t="str">
            <v>LGC</v>
          </cell>
          <cell r="B2" t="str">
            <v>Settlement Energy = Metered Electricity x MLF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lculation"/>
      <sheetName val="Generation Volume 30 Minute"/>
      <sheetName val="Rec with Expected Prices "/>
      <sheetName val="Reconciliation w AEMO Stmts"/>
      <sheetName val="List"/>
      <sheetName val="Calendar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Electricity</v>
          </cell>
          <cell r="B1" t="str">
            <v>Settlement Energy = Metered Electricity x DLF</v>
          </cell>
        </row>
        <row r="2">
          <cell r="A2" t="str">
            <v>LGC</v>
          </cell>
          <cell r="B2" t="str">
            <v>Settlement Energy = Metered Electricity x MLF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lculation"/>
      <sheetName val="Generation Volume 30 Minute"/>
      <sheetName val="Rec with Expected Prices "/>
      <sheetName val="Reconciliation w AEMO Stmts"/>
      <sheetName val="List"/>
      <sheetName val="Calendar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Electricity</v>
          </cell>
          <cell r="B1" t="str">
            <v>Settlement Energy = Metered Electricity x DLF</v>
          </cell>
        </row>
        <row r="2">
          <cell r="A2" t="str">
            <v>LGC</v>
          </cell>
          <cell r="B2" t="str">
            <v>Settlement Energy = Metered Electricity x MLF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lculation"/>
      <sheetName val="Generation Volume 30 Minute"/>
      <sheetName val="Rec with Expected Prices "/>
      <sheetName val="Reconciliation w AEMO Stmts"/>
      <sheetName val="List"/>
      <sheetName val="Calendar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Electricity</v>
          </cell>
          <cell r="B1" t="str">
            <v>Settlement Energy = Metered Electricity x DLF</v>
          </cell>
        </row>
        <row r="2">
          <cell r="A2" t="str">
            <v>LGC</v>
          </cell>
          <cell r="B2" t="str">
            <v>Settlement Energy = Metered Electricity x MLF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file:///C:\Users\naton%20ramsay\AppData\Local\Microsoft\Windows\Temporary%20Internet%20Files\Content.Outlook\Content.Outlook\0XTJC8IY\2016-17%20AEMO%20Marginal%20Loss%20Factors.pdf" TargetMode="External"/><Relationship Id="rId1" Type="http://schemas.openxmlformats.org/officeDocument/2006/relationships/hyperlink" Target="file:///C:\Users\naton%20ramsay\AppData\Local\Microsoft\Windows\Temporary%20Internet%20Files\Content.Outlook\Content.Outlook\0XTJC8IY\2016-17%20AEMO%20Distribution%20Loss%20Factors.pdf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F17"/>
  <sheetViews>
    <sheetView tabSelected="1" workbookViewId="0">
      <selection activeCell="C19" sqref="C19"/>
    </sheetView>
  </sheetViews>
  <sheetFormatPr defaultRowHeight="15"/>
  <cols>
    <col min="1" max="1" width="17.5703125" customWidth="1"/>
    <col min="2" max="2" width="43.7109375" customWidth="1"/>
    <col min="3" max="3" width="50.7109375" customWidth="1"/>
    <col min="4" max="4" width="25.7109375" customWidth="1"/>
    <col min="5" max="6" width="20.7109375" customWidth="1"/>
  </cols>
  <sheetData>
    <row r="3" spans="1:6" ht="15.75">
      <c r="A3" s="62" t="s">
        <v>38</v>
      </c>
      <c r="B3" s="62"/>
      <c r="C3" s="62"/>
      <c r="D3" s="62"/>
      <c r="E3" s="62"/>
      <c r="F3" s="62"/>
    </row>
    <row r="4" spans="1:6" ht="15.75">
      <c r="A4" s="63" t="s">
        <v>45</v>
      </c>
      <c r="B4" s="63"/>
      <c r="C4" s="63"/>
      <c r="D4" s="63"/>
      <c r="E4" s="63"/>
      <c r="F4" s="63"/>
    </row>
    <row r="5" spans="1:6" ht="15.75">
      <c r="A5" s="49"/>
      <c r="B5" s="49"/>
      <c r="C5" s="49"/>
      <c r="D5" s="49"/>
      <c r="E5" s="49"/>
      <c r="F5" s="49"/>
    </row>
    <row r="6" spans="1:6" ht="15.75" thickBot="1">
      <c r="A6" s="50"/>
    </row>
    <row r="7" spans="1:6" ht="38.25">
      <c r="A7" s="51" t="s">
        <v>39</v>
      </c>
      <c r="B7" s="51" t="s">
        <v>40</v>
      </c>
      <c r="C7" s="51" t="s">
        <v>41</v>
      </c>
    </row>
    <row r="8" spans="1:6" ht="15.75" thickBot="1">
      <c r="A8" s="52">
        <f ca="1">B16</f>
        <v>31700.101691674223</v>
      </c>
      <c r="B8" s="53" t="s">
        <v>42</v>
      </c>
      <c r="C8" s="54">
        <f ca="1">C16</f>
        <v>1794179.0788586661</v>
      </c>
    </row>
    <row r="9" spans="1:6">
      <c r="A9" s="50"/>
    </row>
    <row r="12" spans="1:6" ht="45">
      <c r="A12" s="55"/>
      <c r="B12" s="60" t="s">
        <v>46</v>
      </c>
      <c r="C12" s="60" t="s">
        <v>43</v>
      </c>
    </row>
    <row r="13" spans="1:6">
      <c r="A13" s="56">
        <v>42552</v>
      </c>
      <c r="B13" s="57">
        <f ca="1">'Summary Lead 2016-17'!E17+'Summary Lead 2016-17'!E26+'Summary Lead 2016-17'!E27+'Summary Lead 2016-17'!E28</f>
        <v>13490.306194146509</v>
      </c>
      <c r="C13" s="57">
        <f ca="1">'Summary Lead 2016-17'!G17+'Summary Lead 2016-17'!G26+'Summary Lead 2016-17'!G27+'Summary Lead 2016-17'!G28</f>
        <v>474591.34056358726</v>
      </c>
    </row>
    <row r="14" spans="1:6">
      <c r="A14" s="56">
        <v>42583</v>
      </c>
      <c r="B14" s="57">
        <f ca="1">'Summary Lead 2016-17'!E18+'Summary Lead 2016-17'!E29+'Summary Lead 2016-17'!E30</f>
        <v>9490.31675545291</v>
      </c>
      <c r="C14" s="57">
        <f ca="1">'Summary Lead 2016-17'!G18+'Summary Lead 2016-17'!G29+'Summary Lead 2016-17'!G30</f>
        <v>690393.55310924689</v>
      </c>
    </row>
    <row r="15" spans="1:6">
      <c r="A15" s="56">
        <v>42614</v>
      </c>
      <c r="B15" s="57">
        <f ca="1">'Summary Lead 2016-17'!E19+'Summary Lead 2016-17'!E31+'Summary Lead 2016-17'!E32</f>
        <v>8719.4787420748053</v>
      </c>
      <c r="C15" s="57">
        <f ca="1">'Summary Lead 2016-17'!G19+'Summary Lead 2016-17'!G31+'Summary Lead 2016-17'!G32</f>
        <v>629194.18518583186</v>
      </c>
    </row>
    <row r="16" spans="1:6">
      <c r="A16" s="58" t="s">
        <v>44</v>
      </c>
      <c r="B16" s="59">
        <f ca="1">SUM(B13:B15)</f>
        <v>31700.101691674223</v>
      </c>
      <c r="C16" s="59">
        <f ca="1">SUM(C13:C15)</f>
        <v>1794179.0788586661</v>
      </c>
    </row>
    <row r="17" spans="3:3">
      <c r="C17" s="61">
        <f ca="1">C16-'Summary Lead 2016-17'!G33-'Summary Lead 2016-17'!G20</f>
        <v>0</v>
      </c>
    </row>
  </sheetData>
  <mergeCells count="2">
    <mergeCell ref="A3:F3"/>
    <mergeCell ref="A4:F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34"/>
  <sheetViews>
    <sheetView workbookViewId="0">
      <selection activeCell="D17" sqref="D17"/>
    </sheetView>
  </sheetViews>
  <sheetFormatPr defaultRowHeight="15"/>
  <cols>
    <col min="1" max="1" width="25.7109375" customWidth="1"/>
    <col min="2" max="2" width="17.42578125" bestFit="1" customWidth="1"/>
    <col min="3" max="3" width="32.140625" customWidth="1"/>
    <col min="4" max="7" width="14.28515625" customWidth="1"/>
    <col min="8" max="8" width="4.85546875" customWidth="1"/>
    <col min="9" max="11" width="13.140625" customWidth="1"/>
    <col min="12" max="12" width="15.42578125" customWidth="1"/>
    <col min="13" max="13" width="13.42578125" customWidth="1"/>
  </cols>
  <sheetData>
    <row r="1" spans="1:12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2" ht="15.75" thickTop="1"/>
    <row r="3" spans="1:12">
      <c r="A3" t="s">
        <v>1</v>
      </c>
      <c r="B3" s="2" t="s">
        <v>29</v>
      </c>
      <c r="C3" s="2" t="s">
        <v>32</v>
      </c>
    </row>
    <row r="4" spans="1:12">
      <c r="A4" t="s">
        <v>3</v>
      </c>
      <c r="B4" s="2">
        <v>70011976181</v>
      </c>
      <c r="C4" s="41" t="s">
        <v>33</v>
      </c>
    </row>
    <row r="6" spans="1:12">
      <c r="A6" t="s">
        <v>4</v>
      </c>
      <c r="B6" s="42">
        <v>186</v>
      </c>
      <c r="C6" s="42">
        <v>81.5</v>
      </c>
    </row>
    <row r="7" spans="1:12">
      <c r="A7" t="s">
        <v>5</v>
      </c>
      <c r="B7" s="2">
        <v>0.99970000000000003</v>
      </c>
      <c r="C7" s="2">
        <v>1.0295000000000001</v>
      </c>
      <c r="D7" s="4" t="s">
        <v>6</v>
      </c>
    </row>
    <row r="8" spans="1:12">
      <c r="A8" t="s">
        <v>7</v>
      </c>
      <c r="B8" s="2">
        <v>1.0095000000000001</v>
      </c>
      <c r="C8" s="2">
        <v>1.0664</v>
      </c>
      <c r="D8" s="4" t="s">
        <v>8</v>
      </c>
    </row>
    <row r="9" spans="1:12">
      <c r="A9" t="s">
        <v>9</v>
      </c>
      <c r="B9" s="2">
        <v>1</v>
      </c>
      <c r="C9" s="2">
        <v>1</v>
      </c>
      <c r="D9" s="4" t="s">
        <v>10</v>
      </c>
    </row>
    <row r="11" spans="1:12">
      <c r="A11" s="5" t="s">
        <v>11</v>
      </c>
      <c r="B11" s="5" t="str">
        <f>IF(B7="","",IF(B7&lt;B8,"Electricity","LGC"))</f>
        <v>Electricity</v>
      </c>
      <c r="C11" s="5" t="str">
        <f>VLOOKUP($B$11,[4]List!$A$1:$B$2,2,FALSE)</f>
        <v>Settlement Energy = Metered Electricity x DLF</v>
      </c>
    </row>
    <row r="12" spans="1:12">
      <c r="A12" s="5"/>
      <c r="B12" s="5"/>
      <c r="C12" s="5"/>
    </row>
    <row r="13" spans="1:12">
      <c r="A13" s="5"/>
      <c r="B13" s="5"/>
      <c r="C13" s="5"/>
    </row>
    <row r="14" spans="1:12" ht="16.5" thickBot="1">
      <c r="A14" s="38" t="s">
        <v>29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ht="15.75" thickBot="1">
      <c r="D15" s="64" t="s">
        <v>20</v>
      </c>
      <c r="E15" s="64"/>
      <c r="F15" s="64"/>
      <c r="G15" s="64"/>
      <c r="I15" s="64" t="s">
        <v>19</v>
      </c>
      <c r="J15" s="64"/>
      <c r="K15" s="64"/>
      <c r="L15" s="64"/>
    </row>
    <row r="16" spans="1:12" ht="30.75" thickBot="1">
      <c r="A16" s="6" t="s">
        <v>30</v>
      </c>
      <c r="B16" s="6" t="s">
        <v>13</v>
      </c>
      <c r="C16" s="6" t="s">
        <v>14</v>
      </c>
      <c r="D16" s="6" t="s">
        <v>15</v>
      </c>
      <c r="E16" s="6" t="s">
        <v>16</v>
      </c>
      <c r="F16" s="6" t="s">
        <v>17</v>
      </c>
      <c r="G16" s="6" t="s">
        <v>18</v>
      </c>
      <c r="I16" s="6" t="s">
        <v>15</v>
      </c>
      <c r="J16" s="6" t="s">
        <v>16</v>
      </c>
      <c r="K16" s="6" t="s">
        <v>17</v>
      </c>
      <c r="L16" s="6" t="s">
        <v>18</v>
      </c>
    </row>
    <row r="17" spans="1:13">
      <c r="A17" s="7" t="s">
        <v>31</v>
      </c>
      <c r="B17" s="8">
        <v>42552</v>
      </c>
      <c r="C17" s="8">
        <v>42582</v>
      </c>
      <c r="D17" s="9">
        <f ca="1">SUMIFS('Calculation Royalla Jul-16'!D:D,'Calculation Royalla Jul-16'!$B:$B,"&gt;="&amp;'Summary Lead 2016-17'!$B17,'Calculation Royalla Jul-16'!B:B,"&lt;="&amp;'Summary Lead 2016-17'!$C17)</f>
        <v>2192.2528449999995</v>
      </c>
      <c r="E17" s="9">
        <f ca="1">SUMIFS('Calculation Royalla Jul-16'!E:E,'Calculation Royalla Jul-16'!$B:$B,"&gt;="&amp;'Summary Lead 2016-17'!$B17,'Calculation Royalla Jul-16'!C:C,"&lt;="&amp;'Summary Lead 2016-17'!$C17)</f>
        <v>2191.5951691465025</v>
      </c>
      <c r="F17" s="9">
        <f ca="1">AVERAGE('Calculation Royalla Jul-16'!G12:G1500)</f>
        <v>66.730047750504355</v>
      </c>
      <c r="G17" s="11">
        <f ca="1">SUMIFS('Calculation Royalla Jul-16'!H:H,'Calculation Royalla Jul-16'!$B:$B,"&gt;="&amp;'Summary Lead 2016-17'!$B17,'Calculation Royalla Jul-16'!E:E,"&lt;="&amp;'Summary Lead 2016-17'!$C17)</f>
        <v>270049.04491897812</v>
      </c>
      <c r="I17" s="9">
        <v>2192.2528449999995</v>
      </c>
      <c r="J17" s="9">
        <v>2191.5951691465025</v>
      </c>
      <c r="K17" s="10">
        <v>66.730047750504355</v>
      </c>
      <c r="L17" s="11">
        <v>270049.04491897812</v>
      </c>
      <c r="M17" s="28">
        <f t="shared" ref="M17:M19" ca="1" si="0">G17-L17</f>
        <v>0</v>
      </c>
    </row>
    <row r="18" spans="1:13">
      <c r="A18" s="7" t="s">
        <v>31</v>
      </c>
      <c r="B18" s="8">
        <v>42583</v>
      </c>
      <c r="C18" s="8">
        <v>42613</v>
      </c>
      <c r="D18" s="9">
        <f ca="1">SUMIFS('Calculation Royalla Aug-16'!D:D,'Calculation Royalla Aug-16'!$B:$B,"&gt;="&amp;'Summary Lead 2016-17'!$B18,'Calculation Royalla Aug-16'!B:B,"&lt;="&amp;'Summary Lead 2016-17'!$C18)</f>
        <v>2849.1051570000009</v>
      </c>
      <c r="E18" s="9">
        <f ca="1">SUMIFS('Calculation Royalla Aug-16'!E:E,'Calculation Royalla Aug-16'!$B:$B,"&gt;="&amp;'Summary Lead 2016-17'!$B18,'Calculation Royalla Aug-16'!C:C,"&lt;="&amp;'Summary Lead 2016-17'!$C18)</f>
        <v>2848.2504254529049</v>
      </c>
      <c r="F18" s="9">
        <f ca="1">AVERAGE('Calculation Royalla Aug-16'!G13:G1501)</f>
        <v>48.560572802419422</v>
      </c>
      <c r="G18" s="11">
        <f ca="1">SUMIFS('Calculation Royalla Aug-16'!H:H,'Calculation Royalla Aug-16'!$B:$B,"&gt;="&amp;'Summary Lead 2016-17'!$B18,'Calculation Royalla Aug-16'!E:E,"&lt;="&amp;'Summary Lead 2016-17'!$C18)</f>
        <v>413940.82140291046</v>
      </c>
      <c r="I18" s="9">
        <v>2849.1051570000009</v>
      </c>
      <c r="J18" s="9">
        <v>2848.2504254529049</v>
      </c>
      <c r="K18" s="10">
        <v>48.560572802419422</v>
      </c>
      <c r="L18" s="11">
        <v>413940.82140291046</v>
      </c>
      <c r="M18" s="28">
        <f t="shared" ca="1" si="0"/>
        <v>0</v>
      </c>
    </row>
    <row r="19" spans="1:13">
      <c r="A19" s="7" t="s">
        <v>31</v>
      </c>
      <c r="B19" s="8">
        <v>42614</v>
      </c>
      <c r="C19" s="8">
        <v>42643</v>
      </c>
      <c r="D19" s="9">
        <f ca="1">SUMIFS('Calculation Royalla Sep-16'!D:D,'Calculation Royalla Sep-16'!$B:$B,"&gt;="&amp;'Summary Lead 2016-17'!$B19,'Calculation Royalla Sep-16'!B:B,"&lt;="&amp;'Summary Lead 2016-17'!$C19)</f>
        <v>2594.0730840000001</v>
      </c>
      <c r="E19" s="9">
        <f ca="1">SUMIFS('Calculation Royalla Sep-16'!E:E,'Calculation Royalla Sep-16'!$B:$B,"&gt;="&amp;'Summary Lead 2016-17'!$B19,'Calculation Royalla Sep-16'!C:C,"&lt;="&amp;'Summary Lead 2016-17'!$C19)</f>
        <v>2593.294862074802</v>
      </c>
      <c r="F19" s="9">
        <f ca="1">AVERAGE('Calculation Royalla Sep-16'!G14:G1453)</f>
        <v>45.308428072916556</v>
      </c>
      <c r="G19" s="11">
        <f ca="1">SUMIFS('Calculation Royalla Sep-16'!H:H,'Calculation Royalla Sep-16'!$B:$B,"&gt;="&amp;'Summary Lead 2016-17'!$B19,'Calculation Royalla Sep-16'!E:E,"&lt;="&amp;'Summary Lead 2016-17'!$C19)</f>
        <v>374089.63826822833</v>
      </c>
      <c r="I19" s="9">
        <v>2594.0730840000001</v>
      </c>
      <c r="J19" s="9">
        <v>2593.294862074802</v>
      </c>
      <c r="K19" s="10">
        <v>45.308428072916556</v>
      </c>
      <c r="L19" s="11">
        <v>374089.63826822833</v>
      </c>
      <c r="M19" s="28">
        <f t="shared" ca="1" si="0"/>
        <v>0</v>
      </c>
    </row>
    <row r="20" spans="1:13" ht="15.75" thickBot="1">
      <c r="D20" s="12">
        <f ca="1">SUM(D17:D19)</f>
        <v>7635.4310860000005</v>
      </c>
      <c r="E20" s="12">
        <f ca="1">SUM(E17:E19)</f>
        <v>7633.1404566742094</v>
      </c>
      <c r="F20" s="12">
        <f ca="1">AVERAGE(F17:F19)</f>
        <v>53.533016208613446</v>
      </c>
      <c r="G20" s="13">
        <f ca="1">SUM(G17:G19)</f>
        <v>1058079.5045901169</v>
      </c>
      <c r="I20" s="12">
        <v>7635.4310860000005</v>
      </c>
      <c r="J20" s="12">
        <v>7633.1404566742094</v>
      </c>
      <c r="K20" s="12">
        <v>53.533016208613446</v>
      </c>
      <c r="L20" s="13">
        <v>1058079.5045901169</v>
      </c>
    </row>
    <row r="21" spans="1:13" ht="15.75" thickTop="1">
      <c r="E21" s="48">
        <f ca="1">E20-(D20*B7)</f>
        <v>9.0949470177292824E-12</v>
      </c>
    </row>
    <row r="23" spans="1:13" ht="32.25" thickBot="1">
      <c r="A23" s="38" t="s">
        <v>36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3" ht="15.75" thickBot="1">
      <c r="D24" s="64" t="s">
        <v>20</v>
      </c>
      <c r="E24" s="64"/>
      <c r="F24" s="64"/>
      <c r="G24" s="64"/>
      <c r="I24" s="65" t="s">
        <v>19</v>
      </c>
      <c r="J24" s="65"/>
      <c r="K24" s="65"/>
      <c r="L24" s="65"/>
    </row>
    <row r="25" spans="1:13" ht="30.75" thickBot="1">
      <c r="A25" s="14" t="s">
        <v>35</v>
      </c>
      <c r="B25" s="14" t="s">
        <v>13</v>
      </c>
      <c r="C25" s="14" t="s">
        <v>14</v>
      </c>
      <c r="D25" s="14" t="s">
        <v>15</v>
      </c>
      <c r="E25" s="14" t="s">
        <v>16</v>
      </c>
      <c r="F25" s="14" t="s">
        <v>17</v>
      </c>
      <c r="G25" s="14" t="s">
        <v>18</v>
      </c>
      <c r="I25" s="14" t="s">
        <v>15</v>
      </c>
      <c r="J25" s="14" t="s">
        <v>16</v>
      </c>
      <c r="K25" s="14" t="s">
        <v>17</v>
      </c>
      <c r="L25" s="14" t="s">
        <v>18</v>
      </c>
    </row>
    <row r="26" spans="1:13">
      <c r="A26" s="7" t="s">
        <v>37</v>
      </c>
      <c r="B26" s="8">
        <v>42540</v>
      </c>
      <c r="C26" s="8">
        <v>42551</v>
      </c>
      <c r="D26" s="9">
        <f ca="1">SUMIFS('Calculation Coonooer BWF Jul-16'!D:D,'Calculation Coonooer BWF Jul-16'!$B:$B,"&gt;="&amp;'Summary Lead 2016-17'!$B26,'Calculation Coonooer BWF Jul-16'!$B:$B,"&lt;="&amp;'Summary Lead 2016-17'!$C26)</f>
        <v>3229.5800000000013</v>
      </c>
      <c r="E26" s="9">
        <f ca="1">SUMIFS('Calculation Coonooer BWF Jul-16'!E:E,'Calculation Coonooer BWF Jul-16'!$B:$B,"&gt;="&amp;'Summary Lead 2016-17'!$B26,'Calculation Coonooer BWF Jul-16'!$B:$B,"&lt;="&amp;'Summary Lead 2016-17'!$C26)</f>
        <v>3324.8526100000054</v>
      </c>
      <c r="F26" s="9">
        <f ca="1">AVERAGE('Calculation Coonooer BWF Jul-16'!G14:G589)</f>
        <v>93.07989087499999</v>
      </c>
      <c r="G26" s="11">
        <f ca="1">SUMIFS('Calculation Coonooer BWF Jul-16'!H:H,'Calculation Coonooer BWF Jul-16'!$B:$B,"&gt;="&amp;'Summary Lead 2016-17'!$B26,'Calculation Coonooer BWF Jul-16'!$B:$B,"&lt;="&amp;'Summary Lead 2016-17'!$C26)</f>
        <v>-3782.8943445787459</v>
      </c>
      <c r="I26" s="9">
        <v>3229.5800000000013</v>
      </c>
      <c r="J26" s="9">
        <v>3324.8526100000054</v>
      </c>
      <c r="K26" s="10">
        <v>93.07989087499999</v>
      </c>
      <c r="L26" s="11">
        <v>-3782.8943445787459</v>
      </c>
      <c r="M26" s="28">
        <f ca="1">G26-L26</f>
        <v>0</v>
      </c>
    </row>
    <row r="27" spans="1:13">
      <c r="A27" s="7" t="s">
        <v>31</v>
      </c>
      <c r="B27" s="8">
        <v>42552</v>
      </c>
      <c r="C27" s="8">
        <v>42574</v>
      </c>
      <c r="D27" s="9">
        <f ca="1">SUMIFS('Calculation Coonooer BWF Jul-16'!D:D,'Calculation Coonooer BWF Jul-16'!$B:$B,"&gt;="&amp;'Summary Lead 2016-17'!$B27,'Calculation Coonooer BWF Jul-16'!$B:$B,"&lt;="&amp;'Summary Lead 2016-17'!$C27)</f>
        <v>5383.3000000000111</v>
      </c>
      <c r="E27" s="9">
        <f ca="1">SUMIFS('Calculation Coonooer BWF Jul-16'!E:E,'Calculation Coonooer BWF Jul-16'!$B:$B,"&gt;="&amp;'Summary Lead 2016-17'!$B27,'Calculation Coonooer BWF Jul-16'!$B:$B,"&lt;="&amp;'Summary Lead 2016-17'!$C27)</f>
        <v>5542.1073500000011</v>
      </c>
      <c r="F27" s="9">
        <f ca="1">AVERAGE('Calculation Coonooer BWF Jul-16'!G590:G1693)</f>
        <v>74.519809782608661</v>
      </c>
      <c r="G27" s="11">
        <f ca="1">SUMIFS('Calculation Coonooer BWF Jul-16'!H:H,'Calculation Coonooer BWF Jul-16'!$B:$B,"&gt;="&amp;'Summary Lead 2016-17'!$B27,'Calculation Coonooer BWF Jul-16'!$B:$B,"&lt;="&amp;'Summary Lead 2016-17'!$C27)</f>
        <v>102138.88176095003</v>
      </c>
      <c r="I27" s="9">
        <v>5383.3000000000111</v>
      </c>
      <c r="J27" s="9">
        <v>5542.1073500000011</v>
      </c>
      <c r="K27" s="10">
        <v>74.519809782608661</v>
      </c>
      <c r="L27" s="11">
        <v>102138.88176095003</v>
      </c>
      <c r="M27" s="28">
        <f t="shared" ref="M27:M32" ca="1" si="1">G27-L27</f>
        <v>0</v>
      </c>
    </row>
    <row r="28" spans="1:13">
      <c r="A28" s="7" t="s">
        <v>31</v>
      </c>
      <c r="B28" s="8">
        <v>42575.020833333336</v>
      </c>
      <c r="C28" s="8">
        <v>42582.020833333336</v>
      </c>
      <c r="D28" s="9">
        <f ca="1">SUMIFS('Calculation Coonooer BWF Aug-16'!D:D,'Calculation Coonooer BWF Aug-16'!$B:$B,"&gt;="&amp;'Summary Lead 2016-17'!$B28,'Calculation Coonooer BWF Aug-16'!$B:$B,"&lt;="&amp;'Summary Lead 2016-17'!$C28)</f>
        <v>2362.0699999999988</v>
      </c>
      <c r="E28" s="9">
        <f ca="1">SUMIFS('Calculation Coonooer BWF Aug-16'!E:E,'Calculation Coonooer BWF Aug-16'!$B:$B,"&gt;="&amp;'Summary Lead 2016-17'!$B28,'Calculation Coonooer BWF Aug-16'!$B:$B,"&lt;="&amp;'Summary Lead 2016-17'!$C28)</f>
        <v>2431.7510650000008</v>
      </c>
      <c r="F28" s="9">
        <f ca="1">AVERAGE('Calculation Coonooer BWF Aug-16'!G13:G396)</f>
        <v>38.656055791666638</v>
      </c>
      <c r="G28" s="11">
        <f ca="1">SUMIFS('Calculation Coonooer BWF Aug-16'!H:H,'Calculation Coonooer BWF Aug-16'!$B:$B,"&gt;="&amp;'Summary Lead 2016-17'!$B28,'Calculation Coonooer BWF Aug-16'!$B:$B,"&lt;="&amp;'Summary Lead 2016-17'!$C28)</f>
        <v>106186.30822823787</v>
      </c>
      <c r="I28" s="9">
        <v>2362.0699999999988</v>
      </c>
      <c r="J28" s="9">
        <v>2431.7510650000008</v>
      </c>
      <c r="K28" s="10">
        <v>38.656055791666638</v>
      </c>
      <c r="L28" s="11">
        <v>106186.30822823787</v>
      </c>
      <c r="M28" s="28">
        <f t="shared" ca="1" si="1"/>
        <v>0</v>
      </c>
    </row>
    <row r="29" spans="1:13">
      <c r="A29" s="7" t="s">
        <v>31</v>
      </c>
      <c r="B29" s="8">
        <v>42583.020833333336</v>
      </c>
      <c r="C29" s="8">
        <v>42602.020833333336</v>
      </c>
      <c r="D29" s="9">
        <f ca="1">SUMIFS('Calculation Coonooer BWF Aug-16'!D:D,'Calculation Coonooer BWF Aug-16'!$B:$B,"&gt;="&amp;'Summary Lead 2016-17'!$B29,'Calculation Coonooer BWF Aug-16'!$B:$B,"&lt;="&amp;'Summary Lead 2016-17'!$C29)</f>
        <v>4562.3400000000011</v>
      </c>
      <c r="E29" s="9">
        <f ca="1">SUMIFS('Calculation Coonooer BWF Aug-16'!E:E,'Calculation Coonooer BWF Aug-16'!$B:$B,"&gt;="&amp;'Summary Lead 2016-17'!$B29,'Calculation Coonooer BWF Aug-16'!$B:$B,"&lt;="&amp;'Summary Lead 2016-17'!$C29)</f>
        <v>4696.9290300000057</v>
      </c>
      <c r="F29" s="9">
        <f ca="1">AVERAGE('Calculation Coonooer BWF Aug-16'!G397:G1356)</f>
        <v>39.754336708333319</v>
      </c>
      <c r="G29" s="11">
        <f ca="1">SUMIFS('Calculation Coonooer BWF Aug-16'!H:H,'Calculation Coonooer BWF Aug-16'!$B:$B,"&gt;="&amp;'Summary Lead 2016-17'!$B29,'Calculation Coonooer BWF Aug-16'!$B:$B,"&lt;="&amp;'Summary Lead 2016-17'!$C29)</f>
        <v>220761.60931111922</v>
      </c>
      <c r="I29" s="9">
        <v>4562.3400000000011</v>
      </c>
      <c r="J29" s="9">
        <v>4696.9290300000057</v>
      </c>
      <c r="K29" s="10">
        <v>39.754336708333319</v>
      </c>
      <c r="L29" s="11">
        <v>220761.60931111922</v>
      </c>
      <c r="M29" s="28">
        <f t="shared" ca="1" si="1"/>
        <v>0</v>
      </c>
    </row>
    <row r="30" spans="1:13">
      <c r="A30" s="7" t="s">
        <v>31</v>
      </c>
      <c r="B30" s="8">
        <v>42603.020833333336</v>
      </c>
      <c r="C30" s="8">
        <v>42613.020833333336</v>
      </c>
      <c r="D30" s="9">
        <f ca="1">SUMIFS('Calculation Coonooer BWF Sep-16'!D:D,'Calculation Coonooer BWF Sep-16'!$B:$B,"&gt;="&amp;'Summary Lead 2016-17'!$B30,'Calculation Coonooer BWF Sep-16'!$B:$B,"&lt;="&amp;'Summary Lead 2016-17'!$C30)</f>
        <v>1889.3999999999999</v>
      </c>
      <c r="E30" s="9">
        <f ca="1">SUMIFS('Calculation Coonooer BWF Sep-16'!E:E,'Calculation Coonooer BWF Sep-16'!$B:$B,"&gt;="&amp;'Summary Lead 2016-17'!$B30,'Calculation Coonooer BWF Sep-16'!$B:$B,"&lt;="&amp;'Summary Lead 2016-17'!$C30)</f>
        <v>1945.1373000000003</v>
      </c>
      <c r="F30" s="9">
        <f ca="1">AVERAGE('Calculation Coonooer BWF Sep-16'!G13:G540)</f>
        <v>57.667276545454463</v>
      </c>
      <c r="G30" s="11">
        <f ca="1">SUMIFS('Calculation Coonooer BWF Sep-16'!H:H,'Calculation Coonooer BWF Sep-16'!$B:$B,"&gt;="&amp;'Summary Lead 2016-17'!$B30,'Calculation Coonooer BWF Sep-16'!$B:$B,"&lt;="&amp;'Summary Lead 2016-17'!$C30)</f>
        <v>55691.122395217229</v>
      </c>
      <c r="I30" s="9">
        <v>1889.3999999999999</v>
      </c>
      <c r="J30" s="9">
        <v>1945.1373000000003</v>
      </c>
      <c r="K30" s="10">
        <v>57.667276545454463</v>
      </c>
      <c r="L30" s="11">
        <v>55691.122395217229</v>
      </c>
      <c r="M30" s="28">
        <f t="shared" ca="1" si="1"/>
        <v>0</v>
      </c>
    </row>
    <row r="31" spans="1:13">
      <c r="A31" s="7" t="s">
        <v>31</v>
      </c>
      <c r="B31" s="8">
        <v>42614.020833333336</v>
      </c>
      <c r="C31" s="8">
        <v>42630.020833333336</v>
      </c>
      <c r="D31" s="9">
        <f ca="1">SUMIFS('Calculation Coonooer BWF Sep-16'!D:D,'Calculation Coonooer BWF Sep-16'!$B:$B,"&gt;="&amp;'Summary Lead 2016-17'!$B31,'Calculation Coonooer BWF Sep-16'!$B:$B,"&lt;="&amp;'Summary Lead 2016-17'!$C31)</f>
        <v>2939.0700000000015</v>
      </c>
      <c r="E31" s="9">
        <f ca="1">SUMIFS('Calculation Coonooer BWF Sep-16'!E:E,'Calculation Coonooer BWF Sep-16'!$B:$B,"&gt;="&amp;'Summary Lead 2016-17'!$B31,'Calculation Coonooer BWF Sep-16'!$B:$B,"&lt;="&amp;'Summary Lead 2016-17'!$C31)</f>
        <v>3025.7725650000034</v>
      </c>
      <c r="F31" s="9">
        <f ca="1">AVERAGE('Calculation Coonooer BWF Sep-16'!G541:G1356)</f>
        <v>41.491114823529429</v>
      </c>
      <c r="G31" s="11">
        <f ca="1">SUMIFS('Calculation Coonooer BWF Sep-16'!H:H,'Calculation Coonooer BWF Sep-16'!$B:$B,"&gt;="&amp;'Summary Lead 2016-17'!$B31,'Calculation Coonooer BWF Sep-16'!$B:$B,"&lt;="&amp;'Summary Lead 2016-17'!$C31)</f>
        <v>140993.09139959991</v>
      </c>
      <c r="I31" s="9">
        <v>2939.0700000000015</v>
      </c>
      <c r="J31" s="9">
        <v>3025.7725650000034</v>
      </c>
      <c r="K31" s="10">
        <v>41.491114823529429</v>
      </c>
      <c r="L31" s="11">
        <v>140993.09139959991</v>
      </c>
      <c r="M31" s="28">
        <f t="shared" ca="1" si="1"/>
        <v>0</v>
      </c>
    </row>
    <row r="32" spans="1:13">
      <c r="A32" s="7" t="s">
        <v>31</v>
      </c>
      <c r="B32" s="8">
        <v>42631.020833333336</v>
      </c>
      <c r="C32" s="8">
        <v>42643.020833333336</v>
      </c>
      <c r="D32" s="9">
        <f ca="1">SUMIFS('Calculation Coonooer BWF Oct-16'!D:D,'Calculation Coonooer BWF Oct-16'!$B:$B,"&gt;="&amp;'Summary Lead 2016-17'!$B32,'Calculation Coonooer BWF Oct-16'!$B:$B,"&lt;="&amp;'Summary Lead 2016-17'!$C32)</f>
        <v>3011.570000000002</v>
      </c>
      <c r="E32" s="9">
        <f ca="1">SUMIFS('Calculation Coonooer BWF Oct-16'!E:E,'Calculation Coonooer BWF Oct-16'!$B:$B,"&gt;="&amp;'Summary Lead 2016-17'!$B32,'Calculation Coonooer BWF Oct-16'!$B:$B,"&lt;="&amp;'Summary Lead 2016-17'!$C32)</f>
        <v>3100.4113149999998</v>
      </c>
      <c r="F32" s="9">
        <f ca="1">AVERAGE('Calculation Coonooer BWF Oct-16'!G13:G636)</f>
        <v>46.690700474358906</v>
      </c>
      <c r="G32" s="11">
        <f ca="1">SUMIFS('Calculation Coonooer BWF Oct-16'!H:H,'Calculation Coonooer BWF Oct-16'!$B:$B,"&gt;="&amp;'Summary Lead 2016-17'!$B32,'Calculation Coonooer BWF Oct-16'!$B:$B,"&lt;="&amp;'Summary Lead 2016-17'!$C32)</f>
        <v>114111.45551800357</v>
      </c>
      <c r="I32" s="9">
        <v>3011.570000000002</v>
      </c>
      <c r="J32" s="9">
        <v>3100.4113149999998</v>
      </c>
      <c r="K32" s="10">
        <v>46.690700474358906</v>
      </c>
      <c r="L32" s="11">
        <v>114111.45551800357</v>
      </c>
      <c r="M32" s="28">
        <f t="shared" ca="1" si="1"/>
        <v>0</v>
      </c>
    </row>
    <row r="33" spans="4:12" ht="15.75" thickBot="1">
      <c r="D33" s="12">
        <f ca="1">SUM(D26:D32)</f>
        <v>23377.33000000002</v>
      </c>
      <c r="E33" s="12">
        <f ca="1">SUM(E26:E32)</f>
        <v>24066.961235000017</v>
      </c>
      <c r="F33" s="12">
        <f ca="1">AVERAGE(F26:F32)</f>
        <v>55.979883571564478</v>
      </c>
      <c r="G33" s="13">
        <f ca="1">SUM(G26:G32)</f>
        <v>736099.57426854898</v>
      </c>
      <c r="I33" s="12">
        <v>23377.33000000002</v>
      </c>
      <c r="J33" s="12">
        <v>24066.961235000017</v>
      </c>
      <c r="K33" s="12">
        <v>55.979883571564478</v>
      </c>
      <c r="L33" s="13">
        <v>736099.57426854898</v>
      </c>
    </row>
    <row r="34" spans="4:12" ht="15.75" thickTop="1">
      <c r="E34" s="48">
        <f ca="1">E33-(D33*C7)</f>
        <v>0</v>
      </c>
    </row>
  </sheetData>
  <mergeCells count="4">
    <mergeCell ref="D15:G15"/>
    <mergeCell ref="I15:L15"/>
    <mergeCell ref="D24:G24"/>
    <mergeCell ref="I24:L24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139"/>
  <sheetViews>
    <sheetView zoomScaleNormal="100" workbookViewId="0">
      <pane xSplit="2" ySplit="13" topLeftCell="C14" activePane="bottomRight" state="frozen"/>
      <selection activeCell="E5" sqref="E5:E7"/>
      <selection pane="topRight" activeCell="E5" sqref="E5:E7"/>
      <selection pane="bottomLeft" activeCell="E5" sqref="E5:E7"/>
      <selection pane="bottomRight" activeCell="C14" sqref="C14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22" bestFit="1" customWidth="1"/>
    <col min="12" max="12" width="11.5703125" bestFit="1" customWidth="1"/>
    <col min="15" max="15" width="11.5703125" bestFit="1" customWidth="1"/>
  </cols>
  <sheetData>
    <row r="1" spans="1:14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4" ht="15.75" thickTop="1"/>
    <row r="3" spans="1:14">
      <c r="A3" t="s">
        <v>1</v>
      </c>
      <c r="B3" s="2" t="s">
        <v>2</v>
      </c>
      <c r="J3" s="2"/>
    </row>
    <row r="4" spans="1:14">
      <c r="A4" t="s">
        <v>3</v>
      </c>
      <c r="B4" s="2">
        <v>70011976181</v>
      </c>
    </row>
    <row r="6" spans="1:14">
      <c r="A6" t="s">
        <v>4</v>
      </c>
      <c r="B6" s="3">
        <v>186</v>
      </c>
    </row>
    <row r="7" spans="1:14">
      <c r="A7" t="s">
        <v>5</v>
      </c>
      <c r="B7" s="2">
        <v>0.99970000000000003</v>
      </c>
      <c r="C7" s="4" t="s">
        <v>6</v>
      </c>
    </row>
    <row r="8" spans="1:14">
      <c r="A8" t="s">
        <v>7</v>
      </c>
      <c r="B8" s="2">
        <v>1.0095000000000001</v>
      </c>
      <c r="C8" s="4" t="s">
        <v>8</v>
      </c>
    </row>
    <row r="9" spans="1:14">
      <c r="A9" t="s">
        <v>9</v>
      </c>
      <c r="B9" s="2">
        <v>1</v>
      </c>
      <c r="C9" s="4" t="s">
        <v>10</v>
      </c>
    </row>
    <row r="10" spans="1:14">
      <c r="C10" s="4"/>
    </row>
    <row r="11" spans="1:14">
      <c r="A11" s="5" t="s">
        <v>11</v>
      </c>
      <c r="B11" s="5" t="str">
        <f>IF(B7="","",IF(B7&lt;B8,"Electricity","LGC"))</f>
        <v>Electricity</v>
      </c>
      <c r="C11" s="5" t="str">
        <f>VLOOKUP($B$11,[4]List!$A$1:$B$2,2,FALSE)</f>
        <v>Settlement Energy = Metered Electricity x DLF</v>
      </c>
    </row>
    <row r="12" spans="1:14">
      <c r="E12" s="32"/>
    </row>
    <row r="13" spans="1:14" ht="30.75" thickBot="1">
      <c r="A13" s="6" t="s">
        <v>12</v>
      </c>
      <c r="B13" s="31" t="s">
        <v>28</v>
      </c>
      <c r="C13" s="31" t="s">
        <v>27</v>
      </c>
      <c r="D13" s="6" t="s">
        <v>26</v>
      </c>
      <c r="E13" s="6" t="s">
        <v>16</v>
      </c>
      <c r="F13" s="31" t="s">
        <v>25</v>
      </c>
      <c r="G13" s="31" t="s">
        <v>24</v>
      </c>
      <c r="H13" s="31" t="s">
        <v>18</v>
      </c>
      <c r="J13" s="30"/>
    </row>
    <row r="14" spans="1:14">
      <c r="A14" s="7"/>
      <c r="B14" s="23">
        <v>42614</v>
      </c>
      <c r="C14" s="22">
        <v>2.0833333333333332E-2</v>
      </c>
      <c r="D14" s="25">
        <v>0</v>
      </c>
      <c r="E14" s="19">
        <f t="shared" ref="E14:E77" si="0">IF($B$11="Electricity",$D14*$B$7,$D14*$B$8)</f>
        <v>0</v>
      </c>
      <c r="F14" s="24">
        <v>39.520000000000003</v>
      </c>
      <c r="G14" s="19">
        <f t="shared" ref="G14:G77" si="1">$F14*$B$8</f>
        <v>39.895440000000008</v>
      </c>
      <c r="H14" s="11">
        <f t="shared" ref="H14:H77" si="2">E14*($B$6-G14)</f>
        <v>0</v>
      </c>
      <c r="J14" s="26"/>
    </row>
    <row r="15" spans="1:14" outlineLevel="1">
      <c r="A15" s="7"/>
      <c r="B15" s="23">
        <v>42614</v>
      </c>
      <c r="C15" s="22">
        <v>4.1666666666666664E-2</v>
      </c>
      <c r="D15" s="25">
        <v>0</v>
      </c>
      <c r="E15" s="19">
        <f t="shared" si="0"/>
        <v>0</v>
      </c>
      <c r="F15" s="24">
        <v>49.84</v>
      </c>
      <c r="G15" s="19">
        <f t="shared" si="1"/>
        <v>50.313480000000006</v>
      </c>
      <c r="H15" s="11">
        <f t="shared" si="2"/>
        <v>0</v>
      </c>
      <c r="J15" s="26"/>
      <c r="K15" s="29" t="s">
        <v>23</v>
      </c>
      <c r="L15" s="28">
        <f>SUM(E542:E1357)</f>
        <v>1557.4889670937998</v>
      </c>
      <c r="M15" s="28"/>
      <c r="N15" s="28"/>
    </row>
    <row r="16" spans="1:14" outlineLevel="1">
      <c r="A16" s="7"/>
      <c r="B16" s="23">
        <v>42614</v>
      </c>
      <c r="C16" s="22">
        <v>6.25E-2</v>
      </c>
      <c r="D16" s="25">
        <v>0</v>
      </c>
      <c r="E16" s="19">
        <f t="shared" si="0"/>
        <v>0</v>
      </c>
      <c r="F16" s="24">
        <v>46.42</v>
      </c>
      <c r="G16" s="19">
        <f t="shared" si="1"/>
        <v>46.860990000000008</v>
      </c>
      <c r="H16" s="11">
        <f t="shared" si="2"/>
        <v>0</v>
      </c>
      <c r="J16" s="26"/>
      <c r="K16" t="s">
        <v>22</v>
      </c>
      <c r="L16" s="28">
        <f>SUM($H$542:$H$1357)</f>
        <v>221675.05079158267</v>
      </c>
    </row>
    <row r="17" spans="1:13" outlineLevel="1">
      <c r="A17" s="7"/>
      <c r="B17" s="23">
        <v>42614</v>
      </c>
      <c r="C17" s="22">
        <v>8.3333333333333329E-2</v>
      </c>
      <c r="D17" s="25">
        <v>0</v>
      </c>
      <c r="E17" s="19">
        <f t="shared" si="0"/>
        <v>0</v>
      </c>
      <c r="F17" s="24">
        <v>39.21</v>
      </c>
      <c r="G17" s="19">
        <f t="shared" si="1"/>
        <v>39.582495000000002</v>
      </c>
      <c r="H17" s="11">
        <f t="shared" si="2"/>
        <v>0</v>
      </c>
      <c r="J17" s="26"/>
    </row>
    <row r="18" spans="1:13" outlineLevel="1">
      <c r="A18" s="7"/>
      <c r="B18" s="23">
        <v>42614</v>
      </c>
      <c r="C18" s="22">
        <v>0.10416666666666667</v>
      </c>
      <c r="D18" s="25">
        <v>0</v>
      </c>
      <c r="E18" s="19">
        <f t="shared" si="0"/>
        <v>0</v>
      </c>
      <c r="F18" s="24">
        <v>33.479999999999997</v>
      </c>
      <c r="G18" s="19">
        <f t="shared" si="1"/>
        <v>33.79806</v>
      </c>
      <c r="H18" s="11">
        <f t="shared" si="2"/>
        <v>0</v>
      </c>
      <c r="J18" s="26"/>
    </row>
    <row r="19" spans="1:13" outlineLevel="1">
      <c r="A19" s="7"/>
      <c r="B19" s="23">
        <v>42614</v>
      </c>
      <c r="C19" s="22">
        <v>0.125</v>
      </c>
      <c r="D19" s="25">
        <v>0</v>
      </c>
      <c r="E19" s="19">
        <f t="shared" si="0"/>
        <v>0</v>
      </c>
      <c r="F19" s="24">
        <v>32.229999999999997</v>
      </c>
      <c r="G19" s="19">
        <f t="shared" si="1"/>
        <v>32.536184999999996</v>
      </c>
      <c r="H19" s="11">
        <f t="shared" si="2"/>
        <v>0</v>
      </c>
      <c r="J19" s="26"/>
      <c r="M19" s="27"/>
    </row>
    <row r="20" spans="1:13" outlineLevel="1">
      <c r="A20" s="7"/>
      <c r="B20" s="23">
        <v>42614</v>
      </c>
      <c r="C20" s="22">
        <v>0.14583333333333334</v>
      </c>
      <c r="D20" s="25">
        <v>0</v>
      </c>
      <c r="E20" s="19">
        <f t="shared" si="0"/>
        <v>0</v>
      </c>
      <c r="F20" s="24">
        <v>29.96</v>
      </c>
      <c r="G20" s="19">
        <f t="shared" si="1"/>
        <v>30.244620000000001</v>
      </c>
      <c r="H20" s="11">
        <f t="shared" si="2"/>
        <v>0</v>
      </c>
      <c r="J20" s="26"/>
    </row>
    <row r="21" spans="1:13" outlineLevel="1">
      <c r="A21" s="7"/>
      <c r="B21" s="23">
        <v>42614</v>
      </c>
      <c r="C21" s="22">
        <v>0.16666666666666666</v>
      </c>
      <c r="D21" s="25">
        <v>0</v>
      </c>
      <c r="E21" s="19">
        <f t="shared" si="0"/>
        <v>0</v>
      </c>
      <c r="F21" s="24">
        <v>33.119999999999997</v>
      </c>
      <c r="G21" s="19">
        <f t="shared" si="1"/>
        <v>33.434640000000002</v>
      </c>
      <c r="H21" s="11">
        <f t="shared" si="2"/>
        <v>0</v>
      </c>
      <c r="J21" s="26"/>
    </row>
    <row r="22" spans="1:13" outlineLevel="1">
      <c r="A22" s="7"/>
      <c r="B22" s="23">
        <v>42614</v>
      </c>
      <c r="C22" s="22">
        <v>0.1875</v>
      </c>
      <c r="D22" s="25">
        <v>0</v>
      </c>
      <c r="E22" s="19">
        <f t="shared" si="0"/>
        <v>0</v>
      </c>
      <c r="F22" s="24">
        <v>29.94</v>
      </c>
      <c r="G22" s="19">
        <f t="shared" si="1"/>
        <v>30.224430000000002</v>
      </c>
      <c r="H22" s="11">
        <f t="shared" si="2"/>
        <v>0</v>
      </c>
      <c r="J22" s="26"/>
    </row>
    <row r="23" spans="1:13" outlineLevel="1">
      <c r="A23" s="7"/>
      <c r="B23" s="23">
        <v>42614</v>
      </c>
      <c r="C23" s="22">
        <v>0.20833333333333334</v>
      </c>
      <c r="D23" s="25">
        <v>0</v>
      </c>
      <c r="E23" s="19">
        <f t="shared" si="0"/>
        <v>0</v>
      </c>
      <c r="F23" s="24">
        <v>31.35</v>
      </c>
      <c r="G23" s="19">
        <f t="shared" si="1"/>
        <v>31.647825000000005</v>
      </c>
      <c r="H23" s="11">
        <f t="shared" si="2"/>
        <v>0</v>
      </c>
      <c r="J23" s="26"/>
    </row>
    <row r="24" spans="1:13" outlineLevel="1">
      <c r="A24" s="7"/>
      <c r="B24" s="23">
        <v>42614</v>
      </c>
      <c r="C24" s="22">
        <v>0.22916666666666666</v>
      </c>
      <c r="D24" s="25">
        <v>0</v>
      </c>
      <c r="E24" s="19">
        <f t="shared" si="0"/>
        <v>0</v>
      </c>
      <c r="F24" s="24">
        <v>42.5</v>
      </c>
      <c r="G24" s="19">
        <f t="shared" si="1"/>
        <v>42.903750000000002</v>
      </c>
      <c r="H24" s="11">
        <f t="shared" si="2"/>
        <v>0</v>
      </c>
      <c r="J24" s="26"/>
    </row>
    <row r="25" spans="1:13" outlineLevel="1">
      <c r="A25" s="7"/>
      <c r="B25" s="23">
        <v>42614</v>
      </c>
      <c r="C25" s="22">
        <v>0.25</v>
      </c>
      <c r="D25" s="25">
        <v>0</v>
      </c>
      <c r="E25" s="19">
        <f t="shared" si="0"/>
        <v>0</v>
      </c>
      <c r="F25" s="24">
        <v>38.6</v>
      </c>
      <c r="G25" s="19">
        <f t="shared" si="1"/>
        <v>38.966700000000003</v>
      </c>
      <c r="H25" s="11">
        <f t="shared" si="2"/>
        <v>0</v>
      </c>
      <c r="J25" s="26"/>
    </row>
    <row r="26" spans="1:13" outlineLevel="1">
      <c r="A26" s="7"/>
      <c r="B26" s="23">
        <v>42614</v>
      </c>
      <c r="C26" s="22">
        <v>0.27083333333333331</v>
      </c>
      <c r="D26" s="25">
        <v>1.3969999999999998E-3</v>
      </c>
      <c r="E26" s="19">
        <f t="shared" si="0"/>
        <v>1.3965808999999998E-3</v>
      </c>
      <c r="F26" s="24">
        <v>58.82</v>
      </c>
      <c r="G26" s="19">
        <f t="shared" si="1"/>
        <v>59.378790000000002</v>
      </c>
      <c r="H26" s="11">
        <f t="shared" si="2"/>
        <v>0.17683676342088897</v>
      </c>
      <c r="J26" s="26"/>
    </row>
    <row r="27" spans="1:13" outlineLevel="1">
      <c r="A27" s="7"/>
      <c r="B27" s="23">
        <v>42614</v>
      </c>
      <c r="C27" s="22">
        <v>0.29166666666666669</v>
      </c>
      <c r="D27" s="25">
        <v>0.71283500000000011</v>
      </c>
      <c r="E27" s="19">
        <f t="shared" si="0"/>
        <v>0.71262114950000011</v>
      </c>
      <c r="F27" s="24">
        <v>122.15</v>
      </c>
      <c r="G27" s="19">
        <f t="shared" si="1"/>
        <v>123.31042500000001</v>
      </c>
      <c r="H27" s="11">
        <f t="shared" si="2"/>
        <v>44.673916998166462</v>
      </c>
      <c r="J27" s="26"/>
    </row>
    <row r="28" spans="1:13" outlineLevel="1">
      <c r="A28" s="7"/>
      <c r="B28" s="23">
        <v>42614</v>
      </c>
      <c r="C28" s="22">
        <v>0.3125</v>
      </c>
      <c r="D28" s="25">
        <v>2.4614750000000001</v>
      </c>
      <c r="E28" s="19">
        <f t="shared" si="0"/>
        <v>2.4607365575000002</v>
      </c>
      <c r="F28" s="24">
        <v>61.5</v>
      </c>
      <c r="G28" s="19">
        <f t="shared" si="1"/>
        <v>62.084250000000004</v>
      </c>
      <c r="H28" s="11">
        <f t="shared" si="2"/>
        <v>304.92401607503064</v>
      </c>
      <c r="J28" s="26"/>
    </row>
    <row r="29" spans="1:13" outlineLevel="1">
      <c r="A29" s="7"/>
      <c r="B29" s="23">
        <v>42614</v>
      </c>
      <c r="C29" s="22">
        <v>0.33333333333333331</v>
      </c>
      <c r="D29" s="25">
        <v>4.2304150000000007</v>
      </c>
      <c r="E29" s="19">
        <f t="shared" si="0"/>
        <v>4.2291458755000004</v>
      </c>
      <c r="F29" s="24">
        <v>67.599999999999994</v>
      </c>
      <c r="G29" s="19">
        <f t="shared" si="1"/>
        <v>68.242199999999997</v>
      </c>
      <c r="H29" s="11">
        <f t="shared" si="2"/>
        <v>498.01491417795398</v>
      </c>
      <c r="J29" s="26"/>
    </row>
    <row r="30" spans="1:13" outlineLevel="1">
      <c r="A30" s="7"/>
      <c r="B30" s="23">
        <v>42614</v>
      </c>
      <c r="C30" s="22">
        <v>0.35416666666666669</v>
      </c>
      <c r="D30" s="25">
        <v>5.6711400000000003</v>
      </c>
      <c r="E30" s="19">
        <f t="shared" si="0"/>
        <v>5.6694386580000007</v>
      </c>
      <c r="F30" s="24">
        <v>64.48</v>
      </c>
      <c r="G30" s="19">
        <f t="shared" si="1"/>
        <v>65.092560000000006</v>
      </c>
      <c r="H30" s="11">
        <f t="shared" si="2"/>
        <v>685.47731437581558</v>
      </c>
      <c r="J30" s="26"/>
    </row>
    <row r="31" spans="1:13" outlineLevel="1">
      <c r="A31" s="7"/>
      <c r="B31" s="23">
        <v>42614</v>
      </c>
      <c r="C31" s="22">
        <v>0.375</v>
      </c>
      <c r="D31" s="25">
        <v>6.877343999999999</v>
      </c>
      <c r="E31" s="19">
        <f t="shared" si="0"/>
        <v>6.8752807967999994</v>
      </c>
      <c r="F31" s="24">
        <v>56.82</v>
      </c>
      <c r="G31" s="19">
        <f t="shared" si="1"/>
        <v>57.359790000000004</v>
      </c>
      <c r="H31" s="11">
        <f t="shared" si="2"/>
        <v>884.43756550931926</v>
      </c>
      <c r="J31" s="26"/>
    </row>
    <row r="32" spans="1:13" outlineLevel="1">
      <c r="A32" s="7"/>
      <c r="B32" s="23">
        <v>42614</v>
      </c>
      <c r="C32" s="22">
        <v>0.39583333333333331</v>
      </c>
      <c r="D32" s="25">
        <v>7.8625050000000005</v>
      </c>
      <c r="E32" s="19">
        <f t="shared" si="0"/>
        <v>7.8601462485000004</v>
      </c>
      <c r="F32" s="24">
        <v>54.67</v>
      </c>
      <c r="G32" s="19">
        <f t="shared" si="1"/>
        <v>55.189365000000002</v>
      </c>
      <c r="H32" s="11">
        <f t="shared" si="2"/>
        <v>1028.1907219591528</v>
      </c>
      <c r="J32" s="26"/>
    </row>
    <row r="33" spans="1:10" outlineLevel="1">
      <c r="A33" s="7"/>
      <c r="B33" s="23">
        <v>42614</v>
      </c>
      <c r="C33" s="22">
        <v>0.41666666666666669</v>
      </c>
      <c r="D33" s="25">
        <v>8.492939999999999</v>
      </c>
      <c r="E33" s="19">
        <f t="shared" si="0"/>
        <v>8.490392117999999</v>
      </c>
      <c r="F33" s="24">
        <v>54.9</v>
      </c>
      <c r="G33" s="19">
        <f t="shared" si="1"/>
        <v>55.421550000000003</v>
      </c>
      <c r="H33" s="11">
        <f t="shared" si="2"/>
        <v>1108.6622426606571</v>
      </c>
      <c r="J33" s="26"/>
    </row>
    <row r="34" spans="1:10" outlineLevel="1">
      <c r="A34" s="7"/>
      <c r="B34" s="23">
        <v>42614</v>
      </c>
      <c r="C34" s="22">
        <v>0.4375</v>
      </c>
      <c r="D34" s="25">
        <v>9.2526320000000002</v>
      </c>
      <c r="E34" s="19">
        <f t="shared" si="0"/>
        <v>9.2498562104000008</v>
      </c>
      <c r="F34" s="24">
        <v>55.74</v>
      </c>
      <c r="G34" s="19">
        <f t="shared" si="1"/>
        <v>56.269530000000003</v>
      </c>
      <c r="H34" s="11">
        <f t="shared" si="2"/>
        <v>1199.988193607611</v>
      </c>
      <c r="J34" s="26"/>
    </row>
    <row r="35" spans="1:10" outlineLevel="1">
      <c r="A35" s="7"/>
      <c r="B35" s="23">
        <v>42614</v>
      </c>
      <c r="C35" s="22">
        <v>0.45833333333333331</v>
      </c>
      <c r="D35" s="25">
        <v>8.8304019999999994</v>
      </c>
      <c r="E35" s="19">
        <f t="shared" si="0"/>
        <v>8.8277528794000002</v>
      </c>
      <c r="F35" s="24">
        <v>56.87</v>
      </c>
      <c r="G35" s="19">
        <f t="shared" si="1"/>
        <v>57.410265000000003</v>
      </c>
      <c r="H35" s="11">
        <f t="shared" si="2"/>
        <v>1135.1584034075329</v>
      </c>
      <c r="J35" s="26"/>
    </row>
    <row r="36" spans="1:10" outlineLevel="1">
      <c r="A36" s="7"/>
      <c r="B36" s="23">
        <v>42614</v>
      </c>
      <c r="C36" s="22">
        <v>0.47916666666666669</v>
      </c>
      <c r="D36" s="25">
        <v>8.6400480000000002</v>
      </c>
      <c r="E36" s="19">
        <f t="shared" si="0"/>
        <v>8.6374559856000008</v>
      </c>
      <c r="F36" s="24">
        <v>56.02</v>
      </c>
      <c r="G36" s="19">
        <f t="shared" si="1"/>
        <v>56.55219000000001</v>
      </c>
      <c r="H36" s="11">
        <f t="shared" si="2"/>
        <v>1118.0997613073116</v>
      </c>
      <c r="J36" s="26"/>
    </row>
    <row r="37" spans="1:10" outlineLevel="1">
      <c r="A37" s="7"/>
      <c r="B37" s="23">
        <v>42614</v>
      </c>
      <c r="C37" s="22">
        <v>0.5</v>
      </c>
      <c r="D37" s="25">
        <v>8.5208509999999986</v>
      </c>
      <c r="E37" s="19">
        <f t="shared" si="0"/>
        <v>8.5182947446999986</v>
      </c>
      <c r="F37" s="24">
        <v>56.52</v>
      </c>
      <c r="G37" s="19">
        <f t="shared" si="1"/>
        <v>57.056940000000004</v>
      </c>
      <c r="H37" s="11">
        <f t="shared" si="2"/>
        <v>1098.3749903635367</v>
      </c>
      <c r="J37" s="26"/>
    </row>
    <row r="38" spans="1:10" outlineLevel="1">
      <c r="A38" s="7"/>
      <c r="B38" s="23">
        <v>42614</v>
      </c>
      <c r="C38" s="22">
        <v>0.52083333333333337</v>
      </c>
      <c r="D38" s="25">
        <v>4.7876050000000001</v>
      </c>
      <c r="E38" s="19">
        <f t="shared" si="0"/>
        <v>4.7861687184999999</v>
      </c>
      <c r="F38" s="24">
        <v>56.09</v>
      </c>
      <c r="G38" s="19">
        <f t="shared" si="1"/>
        <v>56.622855000000008</v>
      </c>
      <c r="H38" s="11">
        <f t="shared" si="2"/>
        <v>619.22084428783864</v>
      </c>
      <c r="J38" s="26"/>
    </row>
    <row r="39" spans="1:10" outlineLevel="1">
      <c r="A39" s="7"/>
      <c r="B39" s="23">
        <v>42614</v>
      </c>
      <c r="C39" s="22">
        <v>0.54166666666666663</v>
      </c>
      <c r="D39" s="25">
        <v>9.0307969999999997</v>
      </c>
      <c r="E39" s="19">
        <f t="shared" si="0"/>
        <v>9.0280877609000001</v>
      </c>
      <c r="F39" s="24">
        <v>55.12</v>
      </c>
      <c r="G39" s="19">
        <f t="shared" si="1"/>
        <v>55.643639999999998</v>
      </c>
      <c r="H39" s="11">
        <f t="shared" si="2"/>
        <v>1176.8686582714743</v>
      </c>
      <c r="J39" s="26"/>
    </row>
    <row r="40" spans="1:10" outlineLevel="1">
      <c r="A40" s="7"/>
      <c r="B40" s="23">
        <v>42614</v>
      </c>
      <c r="C40" s="22">
        <v>0.5625</v>
      </c>
      <c r="D40" s="25">
        <v>5.839969</v>
      </c>
      <c r="E40" s="19">
        <f t="shared" si="0"/>
        <v>5.8382170093000001</v>
      </c>
      <c r="F40" s="24">
        <v>57.54</v>
      </c>
      <c r="G40" s="19">
        <f t="shared" si="1"/>
        <v>58.08663</v>
      </c>
      <c r="H40" s="11">
        <f t="shared" si="2"/>
        <v>746.7860124508843</v>
      </c>
      <c r="J40" s="26"/>
    </row>
    <row r="41" spans="1:10" outlineLevel="1">
      <c r="A41" s="7"/>
      <c r="B41" s="23">
        <v>42614</v>
      </c>
      <c r="C41" s="22">
        <v>0.58333333333333337</v>
      </c>
      <c r="D41" s="25">
        <v>6.4647240000000004</v>
      </c>
      <c r="E41" s="19">
        <f t="shared" si="0"/>
        <v>6.4627845828000003</v>
      </c>
      <c r="F41" s="24">
        <v>59.39</v>
      </c>
      <c r="G41" s="19">
        <f t="shared" si="1"/>
        <v>59.954205000000002</v>
      </c>
      <c r="H41" s="11">
        <f t="shared" si="2"/>
        <v>814.60682065276933</v>
      </c>
      <c r="J41" s="26"/>
    </row>
    <row r="42" spans="1:10" outlineLevel="1">
      <c r="A42" s="7"/>
      <c r="B42" s="23">
        <v>42614</v>
      </c>
      <c r="C42" s="22">
        <v>0.60416666666666663</v>
      </c>
      <c r="D42" s="25">
        <v>2.5027840000000001</v>
      </c>
      <c r="E42" s="19">
        <f t="shared" si="0"/>
        <v>2.5020331648000003</v>
      </c>
      <c r="F42" s="24">
        <v>61.31</v>
      </c>
      <c r="G42" s="19">
        <f t="shared" si="1"/>
        <v>61.892445000000009</v>
      </c>
      <c r="H42" s="11">
        <f t="shared" si="2"/>
        <v>310.52121861224009</v>
      </c>
      <c r="J42" s="26"/>
    </row>
    <row r="43" spans="1:10" outlineLevel="1">
      <c r="A43" s="7"/>
      <c r="B43" s="23">
        <v>42614</v>
      </c>
      <c r="C43" s="22">
        <v>0.625</v>
      </c>
      <c r="D43" s="25">
        <v>4.6114459999999999</v>
      </c>
      <c r="E43" s="19">
        <f t="shared" si="0"/>
        <v>4.6100625661999999</v>
      </c>
      <c r="F43" s="24">
        <v>55.98</v>
      </c>
      <c r="G43" s="19">
        <f t="shared" si="1"/>
        <v>56.511809999999997</v>
      </c>
      <c r="H43" s="11">
        <f t="shared" si="2"/>
        <v>596.9486574839932</v>
      </c>
      <c r="J43" s="26"/>
    </row>
    <row r="44" spans="1:10" outlineLevel="1">
      <c r="A44" s="7"/>
      <c r="B44" s="23">
        <v>42614</v>
      </c>
      <c r="C44" s="22">
        <v>0.64583333333333337</v>
      </c>
      <c r="D44" s="25">
        <v>5.3717410000000001</v>
      </c>
      <c r="E44" s="19">
        <f t="shared" si="0"/>
        <v>5.3701294776999999</v>
      </c>
      <c r="F44" s="24">
        <v>57.57</v>
      </c>
      <c r="G44" s="19">
        <f t="shared" si="1"/>
        <v>58.116915000000006</v>
      </c>
      <c r="H44" s="11">
        <f t="shared" si="2"/>
        <v>686.74872445771462</v>
      </c>
      <c r="J44" s="26"/>
    </row>
    <row r="45" spans="1:10" outlineLevel="1">
      <c r="A45" s="7"/>
      <c r="B45" s="23">
        <v>42614</v>
      </c>
      <c r="C45" s="22">
        <v>0.66666666666666663</v>
      </c>
      <c r="D45" s="25">
        <v>1.6223030000000001</v>
      </c>
      <c r="E45" s="19">
        <f t="shared" si="0"/>
        <v>1.6218163091000002</v>
      </c>
      <c r="F45" s="24">
        <v>61.68</v>
      </c>
      <c r="G45" s="19">
        <f t="shared" si="1"/>
        <v>62.265960000000007</v>
      </c>
      <c r="H45" s="11">
        <f t="shared" si="2"/>
        <v>200.67388406283177</v>
      </c>
      <c r="J45" s="26"/>
    </row>
    <row r="46" spans="1:10" outlineLevel="1">
      <c r="A46" s="7"/>
      <c r="B46" s="23">
        <v>42614</v>
      </c>
      <c r="C46" s="22">
        <v>0.6875</v>
      </c>
      <c r="D46" s="25">
        <v>2.2989060000000001</v>
      </c>
      <c r="E46" s="19">
        <f t="shared" si="0"/>
        <v>2.2982163282000001</v>
      </c>
      <c r="F46" s="24">
        <v>53.02</v>
      </c>
      <c r="G46" s="19">
        <f t="shared" si="1"/>
        <v>53.523690000000009</v>
      </c>
      <c r="H46" s="11">
        <f t="shared" si="2"/>
        <v>304.45921874168494</v>
      </c>
      <c r="J46" s="26"/>
    </row>
    <row r="47" spans="1:10" outlineLevel="1">
      <c r="A47" s="7"/>
      <c r="B47" s="23">
        <v>42614</v>
      </c>
      <c r="C47" s="22">
        <v>0.70833333333333337</v>
      </c>
      <c r="D47" s="25">
        <v>0.82659100000000008</v>
      </c>
      <c r="E47" s="19">
        <f t="shared" si="0"/>
        <v>0.82634302270000015</v>
      </c>
      <c r="F47" s="24">
        <v>54.8</v>
      </c>
      <c r="G47" s="19">
        <f t="shared" si="1"/>
        <v>55.320599999999999</v>
      </c>
      <c r="H47" s="11">
        <f t="shared" si="2"/>
        <v>107.98601040062239</v>
      </c>
      <c r="J47" s="26"/>
    </row>
    <row r="48" spans="1:10" outlineLevel="1">
      <c r="A48" s="7"/>
      <c r="B48" s="23">
        <v>42614</v>
      </c>
      <c r="C48" s="22">
        <v>0.72916666666666663</v>
      </c>
      <c r="D48" s="25">
        <v>0.24295</v>
      </c>
      <c r="E48" s="19">
        <f t="shared" si="0"/>
        <v>0.242877115</v>
      </c>
      <c r="F48" s="24">
        <v>51.6</v>
      </c>
      <c r="G48" s="19">
        <f t="shared" si="1"/>
        <v>52.090200000000003</v>
      </c>
      <c r="H48" s="11">
        <f t="shared" si="2"/>
        <v>32.523625894226996</v>
      </c>
      <c r="J48" s="26"/>
    </row>
    <row r="49" spans="1:10" outlineLevel="1">
      <c r="A49" s="7"/>
      <c r="B49" s="23">
        <v>42614</v>
      </c>
      <c r="C49" s="22">
        <v>0.75</v>
      </c>
      <c r="D49" s="25">
        <v>1.3912000000000001E-2</v>
      </c>
      <c r="E49" s="19">
        <f t="shared" si="0"/>
        <v>1.3907826400000002E-2</v>
      </c>
      <c r="F49" s="24">
        <v>66.8</v>
      </c>
      <c r="G49" s="19">
        <f t="shared" si="1"/>
        <v>67.434600000000003</v>
      </c>
      <c r="H49" s="11">
        <f t="shared" si="2"/>
        <v>1.6489870002465601</v>
      </c>
      <c r="J49" s="26"/>
    </row>
    <row r="50" spans="1:10" outlineLevel="1">
      <c r="A50" s="7"/>
      <c r="B50" s="23">
        <v>42614</v>
      </c>
      <c r="C50" s="22">
        <v>0.77083333333333337</v>
      </c>
      <c r="D50" s="25">
        <v>0</v>
      </c>
      <c r="E50" s="19">
        <f t="shared" si="0"/>
        <v>0</v>
      </c>
      <c r="F50" s="24">
        <v>69.14</v>
      </c>
      <c r="G50" s="19">
        <f t="shared" si="1"/>
        <v>69.79683</v>
      </c>
      <c r="H50" s="11">
        <f t="shared" si="2"/>
        <v>0</v>
      </c>
      <c r="J50" s="26"/>
    </row>
    <row r="51" spans="1:10" outlineLevel="1">
      <c r="A51" s="7"/>
      <c r="B51" s="23">
        <v>42614</v>
      </c>
      <c r="C51" s="22">
        <v>0.79166666666666663</v>
      </c>
      <c r="D51" s="25">
        <v>0</v>
      </c>
      <c r="E51" s="19">
        <f t="shared" si="0"/>
        <v>0</v>
      </c>
      <c r="F51" s="24">
        <v>68.400000000000006</v>
      </c>
      <c r="G51" s="19">
        <f t="shared" si="1"/>
        <v>69.049800000000005</v>
      </c>
      <c r="H51" s="11">
        <f t="shared" si="2"/>
        <v>0</v>
      </c>
      <c r="J51" s="26"/>
    </row>
    <row r="52" spans="1:10" outlineLevel="1">
      <c r="A52" s="7"/>
      <c r="B52" s="23">
        <v>42614</v>
      </c>
      <c r="C52" s="22">
        <v>0.8125</v>
      </c>
      <c r="D52" s="25">
        <v>0</v>
      </c>
      <c r="E52" s="19">
        <f t="shared" si="0"/>
        <v>0</v>
      </c>
      <c r="F52" s="24">
        <v>56.38</v>
      </c>
      <c r="G52" s="19">
        <f t="shared" si="1"/>
        <v>56.915610000000008</v>
      </c>
      <c r="H52" s="11">
        <f t="shared" si="2"/>
        <v>0</v>
      </c>
      <c r="J52" s="26"/>
    </row>
    <row r="53" spans="1:10" outlineLevel="1">
      <c r="A53" s="7"/>
      <c r="B53" s="23">
        <v>42614</v>
      </c>
      <c r="C53" s="22">
        <v>0.83333333333333337</v>
      </c>
      <c r="D53" s="25">
        <v>0</v>
      </c>
      <c r="E53" s="19">
        <f t="shared" si="0"/>
        <v>0</v>
      </c>
      <c r="F53" s="24">
        <v>53.95</v>
      </c>
      <c r="G53" s="19">
        <f t="shared" si="1"/>
        <v>54.462525000000007</v>
      </c>
      <c r="H53" s="11">
        <f t="shared" si="2"/>
        <v>0</v>
      </c>
      <c r="J53" s="26"/>
    </row>
    <row r="54" spans="1:10" outlineLevel="1">
      <c r="A54" s="7"/>
      <c r="B54" s="23">
        <v>42614</v>
      </c>
      <c r="C54" s="22">
        <v>0.85416666666666663</v>
      </c>
      <c r="D54" s="25">
        <v>0</v>
      </c>
      <c r="E54" s="19">
        <f t="shared" si="0"/>
        <v>0</v>
      </c>
      <c r="F54" s="24">
        <v>53.04</v>
      </c>
      <c r="G54" s="19">
        <f t="shared" si="1"/>
        <v>53.543880000000001</v>
      </c>
      <c r="H54" s="11">
        <f t="shared" si="2"/>
        <v>0</v>
      </c>
      <c r="J54" s="26"/>
    </row>
    <row r="55" spans="1:10" outlineLevel="1">
      <c r="A55" s="7"/>
      <c r="B55" s="23">
        <v>42614</v>
      </c>
      <c r="C55" s="22">
        <v>0.875</v>
      </c>
      <c r="D55" s="25">
        <v>0</v>
      </c>
      <c r="E55" s="19">
        <f t="shared" si="0"/>
        <v>0</v>
      </c>
      <c r="F55" s="24">
        <v>42.52</v>
      </c>
      <c r="G55" s="19">
        <f t="shared" si="1"/>
        <v>42.923940000000009</v>
      </c>
      <c r="H55" s="11">
        <f t="shared" si="2"/>
        <v>0</v>
      </c>
      <c r="J55" s="26"/>
    </row>
    <row r="56" spans="1:10" outlineLevel="1">
      <c r="A56" s="7"/>
      <c r="B56" s="23">
        <v>42614</v>
      </c>
      <c r="C56" s="22">
        <v>0.89583333333333337</v>
      </c>
      <c r="D56" s="25">
        <v>0</v>
      </c>
      <c r="E56" s="19">
        <f t="shared" si="0"/>
        <v>0</v>
      </c>
      <c r="F56" s="24">
        <v>42.74</v>
      </c>
      <c r="G56" s="19">
        <f t="shared" si="1"/>
        <v>43.146030000000003</v>
      </c>
      <c r="H56" s="11">
        <f t="shared" si="2"/>
        <v>0</v>
      </c>
      <c r="J56" s="26"/>
    </row>
    <row r="57" spans="1:10" outlineLevel="1">
      <c r="A57" s="7"/>
      <c r="B57" s="23">
        <v>42614</v>
      </c>
      <c r="C57" s="22">
        <v>0.91666666666666663</v>
      </c>
      <c r="D57" s="25">
        <v>0</v>
      </c>
      <c r="E57" s="19">
        <f t="shared" si="0"/>
        <v>0</v>
      </c>
      <c r="F57" s="24">
        <v>36.39</v>
      </c>
      <c r="G57" s="19">
        <f t="shared" si="1"/>
        <v>36.735705000000003</v>
      </c>
      <c r="H57" s="11">
        <f t="shared" si="2"/>
        <v>0</v>
      </c>
      <c r="J57" s="26"/>
    </row>
    <row r="58" spans="1:10" outlineLevel="1">
      <c r="A58" s="7"/>
      <c r="B58" s="23">
        <v>42614</v>
      </c>
      <c r="C58" s="22">
        <v>0.9375</v>
      </c>
      <c r="D58" s="25">
        <v>0</v>
      </c>
      <c r="E58" s="19">
        <f t="shared" si="0"/>
        <v>0</v>
      </c>
      <c r="F58" s="24">
        <v>56.84</v>
      </c>
      <c r="G58" s="19">
        <f t="shared" si="1"/>
        <v>57.37998000000001</v>
      </c>
      <c r="H58" s="11">
        <f t="shared" si="2"/>
        <v>0</v>
      </c>
      <c r="J58" s="26"/>
    </row>
    <row r="59" spans="1:10" outlineLevel="1">
      <c r="A59" s="7"/>
      <c r="B59" s="23">
        <v>42614</v>
      </c>
      <c r="C59" s="22">
        <v>0.95833333333333337</v>
      </c>
      <c r="D59" s="25">
        <v>0</v>
      </c>
      <c r="E59" s="19">
        <f t="shared" si="0"/>
        <v>0</v>
      </c>
      <c r="F59" s="24">
        <v>52.77</v>
      </c>
      <c r="G59" s="19">
        <f t="shared" si="1"/>
        <v>53.271315000000008</v>
      </c>
      <c r="H59" s="11">
        <f t="shared" si="2"/>
        <v>0</v>
      </c>
      <c r="J59" s="26"/>
    </row>
    <row r="60" spans="1:10" outlineLevel="1">
      <c r="A60" s="7"/>
      <c r="B60" s="23">
        <v>42614</v>
      </c>
      <c r="C60" s="22">
        <v>0.97916666666666663</v>
      </c>
      <c r="D60" s="25">
        <v>0</v>
      </c>
      <c r="E60" s="19">
        <f t="shared" si="0"/>
        <v>0</v>
      </c>
      <c r="F60" s="24">
        <v>49.61</v>
      </c>
      <c r="G60" s="19">
        <f t="shared" si="1"/>
        <v>50.081295000000004</v>
      </c>
      <c r="H60" s="11">
        <f t="shared" si="2"/>
        <v>0</v>
      </c>
      <c r="J60" s="26"/>
    </row>
    <row r="61" spans="1:10" outlineLevel="1">
      <c r="A61" s="7"/>
      <c r="B61" s="23">
        <v>42614</v>
      </c>
      <c r="C61" s="22">
        <v>0.99998842592592585</v>
      </c>
      <c r="D61" s="25">
        <v>0</v>
      </c>
      <c r="E61" s="19">
        <f t="shared" si="0"/>
        <v>0</v>
      </c>
      <c r="F61" s="24">
        <v>49.41</v>
      </c>
      <c r="G61" s="19">
        <f t="shared" si="1"/>
        <v>49.879395000000002</v>
      </c>
      <c r="H61" s="11">
        <f t="shared" si="2"/>
        <v>0</v>
      </c>
      <c r="J61" s="26"/>
    </row>
    <row r="62" spans="1:10" outlineLevel="1">
      <c r="A62" s="7"/>
      <c r="B62" s="23">
        <v>42615</v>
      </c>
      <c r="C62" s="22">
        <v>2.0833333333333332E-2</v>
      </c>
      <c r="D62" s="25">
        <v>0</v>
      </c>
      <c r="E62" s="19">
        <f t="shared" si="0"/>
        <v>0</v>
      </c>
      <c r="F62" s="24">
        <v>42.05</v>
      </c>
      <c r="G62" s="19">
        <f t="shared" si="1"/>
        <v>42.449475</v>
      </c>
      <c r="H62" s="11">
        <f t="shared" si="2"/>
        <v>0</v>
      </c>
      <c r="J62" s="26"/>
    </row>
    <row r="63" spans="1:10" outlineLevel="1">
      <c r="A63" s="7"/>
      <c r="B63" s="23">
        <v>42615</v>
      </c>
      <c r="C63" s="22">
        <v>4.1666666666666664E-2</v>
      </c>
      <c r="D63" s="25">
        <v>0</v>
      </c>
      <c r="E63" s="19">
        <f t="shared" si="0"/>
        <v>0</v>
      </c>
      <c r="F63" s="24">
        <v>35.61</v>
      </c>
      <c r="G63" s="19">
        <f t="shared" si="1"/>
        <v>35.948295000000002</v>
      </c>
      <c r="H63" s="11">
        <f t="shared" si="2"/>
        <v>0</v>
      </c>
      <c r="J63" s="26"/>
    </row>
    <row r="64" spans="1:10" outlineLevel="1">
      <c r="A64" s="7"/>
      <c r="B64" s="23">
        <v>42615</v>
      </c>
      <c r="C64" s="22">
        <v>6.25E-2</v>
      </c>
      <c r="D64" s="25">
        <v>0</v>
      </c>
      <c r="E64" s="19">
        <f t="shared" si="0"/>
        <v>0</v>
      </c>
      <c r="F64" s="24">
        <v>36.04</v>
      </c>
      <c r="G64" s="19">
        <f t="shared" si="1"/>
        <v>36.382380000000005</v>
      </c>
      <c r="H64" s="11">
        <f t="shared" si="2"/>
        <v>0</v>
      </c>
      <c r="J64" s="26"/>
    </row>
    <row r="65" spans="1:13" outlineLevel="1">
      <c r="A65" s="7"/>
      <c r="B65" s="23">
        <v>42615</v>
      </c>
      <c r="C65" s="22">
        <v>8.3333333333333329E-2</v>
      </c>
      <c r="D65" s="25">
        <v>0</v>
      </c>
      <c r="E65" s="19">
        <f t="shared" si="0"/>
        <v>0</v>
      </c>
      <c r="F65" s="24">
        <v>36.229999999999997</v>
      </c>
      <c r="G65" s="19">
        <f t="shared" si="1"/>
        <v>36.574185</v>
      </c>
      <c r="H65" s="11">
        <f t="shared" si="2"/>
        <v>0</v>
      </c>
      <c r="J65" s="26"/>
    </row>
    <row r="66" spans="1:13" outlineLevel="1">
      <c r="A66" s="7"/>
      <c r="B66" s="23">
        <v>42615</v>
      </c>
      <c r="C66" s="22">
        <v>0.10416666666666667</v>
      </c>
      <c r="D66" s="25">
        <v>0</v>
      </c>
      <c r="E66" s="19">
        <f t="shared" si="0"/>
        <v>0</v>
      </c>
      <c r="F66" s="24">
        <v>35.520000000000003</v>
      </c>
      <c r="G66" s="19">
        <f t="shared" si="1"/>
        <v>35.857440000000004</v>
      </c>
      <c r="H66" s="11">
        <f t="shared" si="2"/>
        <v>0</v>
      </c>
      <c r="J66" s="26"/>
      <c r="M66" s="27"/>
    </row>
    <row r="67" spans="1:13" outlineLevel="1">
      <c r="A67" s="7"/>
      <c r="B67" s="23">
        <v>42615</v>
      </c>
      <c r="C67" s="22">
        <v>0.125</v>
      </c>
      <c r="D67" s="25">
        <v>0</v>
      </c>
      <c r="E67" s="19">
        <f t="shared" si="0"/>
        <v>0</v>
      </c>
      <c r="F67" s="24">
        <v>35.450000000000003</v>
      </c>
      <c r="G67" s="19">
        <f t="shared" si="1"/>
        <v>35.786775000000006</v>
      </c>
      <c r="H67" s="11">
        <f t="shared" si="2"/>
        <v>0</v>
      </c>
      <c r="J67" s="26"/>
    </row>
    <row r="68" spans="1:13" outlineLevel="1">
      <c r="A68" s="7"/>
      <c r="B68" s="23">
        <v>42615</v>
      </c>
      <c r="C68" s="22">
        <v>0.14583333333333334</v>
      </c>
      <c r="D68" s="25">
        <v>0</v>
      </c>
      <c r="E68" s="19">
        <f t="shared" si="0"/>
        <v>0</v>
      </c>
      <c r="F68" s="24">
        <v>33.11</v>
      </c>
      <c r="G68" s="19">
        <f t="shared" si="1"/>
        <v>33.424545000000002</v>
      </c>
      <c r="H68" s="11">
        <f t="shared" si="2"/>
        <v>0</v>
      </c>
      <c r="J68" s="26"/>
    </row>
    <row r="69" spans="1:13" outlineLevel="1">
      <c r="A69" s="7"/>
      <c r="B69" s="23">
        <v>42615</v>
      </c>
      <c r="C69" s="22">
        <v>0.16666666666666666</v>
      </c>
      <c r="D69" s="25">
        <v>0</v>
      </c>
      <c r="E69" s="19">
        <f t="shared" si="0"/>
        <v>0</v>
      </c>
      <c r="F69" s="24">
        <v>30.5</v>
      </c>
      <c r="G69" s="19">
        <f t="shared" si="1"/>
        <v>30.789750000000002</v>
      </c>
      <c r="H69" s="11">
        <f t="shared" si="2"/>
        <v>0</v>
      </c>
      <c r="J69" s="26"/>
    </row>
    <row r="70" spans="1:13" outlineLevel="1">
      <c r="A70" s="7"/>
      <c r="B70" s="23">
        <v>42615</v>
      </c>
      <c r="C70" s="22">
        <v>0.1875</v>
      </c>
      <c r="D70" s="25">
        <v>0</v>
      </c>
      <c r="E70" s="19">
        <f t="shared" si="0"/>
        <v>0</v>
      </c>
      <c r="F70" s="24">
        <v>30.15</v>
      </c>
      <c r="G70" s="19">
        <f t="shared" si="1"/>
        <v>30.436425</v>
      </c>
      <c r="H70" s="11">
        <f t="shared" si="2"/>
        <v>0</v>
      </c>
      <c r="J70" s="26"/>
    </row>
    <row r="71" spans="1:13" outlineLevel="1">
      <c r="A71" s="7"/>
      <c r="B71" s="23">
        <v>42615</v>
      </c>
      <c r="C71" s="22">
        <v>0.20833333333333334</v>
      </c>
      <c r="D71" s="25">
        <v>0</v>
      </c>
      <c r="E71" s="19">
        <f t="shared" si="0"/>
        <v>0</v>
      </c>
      <c r="F71" s="24">
        <v>33.76</v>
      </c>
      <c r="G71" s="19">
        <f t="shared" si="1"/>
        <v>34.080719999999999</v>
      </c>
      <c r="H71" s="11">
        <f t="shared" si="2"/>
        <v>0</v>
      </c>
      <c r="J71" s="26"/>
    </row>
    <row r="72" spans="1:13" outlineLevel="1">
      <c r="A72" s="7"/>
      <c r="B72" s="23">
        <v>42615</v>
      </c>
      <c r="C72" s="22">
        <v>0.22916666666666666</v>
      </c>
      <c r="D72" s="25">
        <v>0</v>
      </c>
      <c r="E72" s="19">
        <f t="shared" si="0"/>
        <v>0</v>
      </c>
      <c r="F72" s="24">
        <v>34.76</v>
      </c>
      <c r="G72" s="19">
        <f t="shared" si="1"/>
        <v>35.090220000000002</v>
      </c>
      <c r="H72" s="11">
        <f t="shared" si="2"/>
        <v>0</v>
      </c>
      <c r="J72" s="26"/>
    </row>
    <row r="73" spans="1:13" outlineLevel="1">
      <c r="A73" s="7"/>
      <c r="B73" s="23">
        <v>42615</v>
      </c>
      <c r="C73" s="22">
        <v>0.25</v>
      </c>
      <c r="D73" s="25">
        <v>0</v>
      </c>
      <c r="E73" s="19">
        <f t="shared" si="0"/>
        <v>0</v>
      </c>
      <c r="F73" s="24">
        <v>34.840000000000003</v>
      </c>
      <c r="G73" s="19">
        <f t="shared" si="1"/>
        <v>35.170980000000007</v>
      </c>
      <c r="H73" s="11">
        <f t="shared" si="2"/>
        <v>0</v>
      </c>
      <c r="J73" s="26"/>
    </row>
    <row r="74" spans="1:13" outlineLevel="1">
      <c r="A74" s="7"/>
      <c r="B74" s="23">
        <v>42615</v>
      </c>
      <c r="C74" s="22">
        <v>0.27083333333333331</v>
      </c>
      <c r="D74" s="25">
        <v>0</v>
      </c>
      <c r="E74" s="19">
        <f t="shared" si="0"/>
        <v>0</v>
      </c>
      <c r="F74" s="24">
        <v>52.73</v>
      </c>
      <c r="G74" s="19">
        <f t="shared" si="1"/>
        <v>53.230935000000002</v>
      </c>
      <c r="H74" s="11">
        <f t="shared" si="2"/>
        <v>0</v>
      </c>
      <c r="J74" s="26"/>
    </row>
    <row r="75" spans="1:13" outlineLevel="1">
      <c r="A75" s="7"/>
      <c r="B75" s="23">
        <v>42615</v>
      </c>
      <c r="C75" s="22">
        <v>0.29166666666666669</v>
      </c>
      <c r="D75" s="25">
        <v>0.15687000000000001</v>
      </c>
      <c r="E75" s="19">
        <f t="shared" si="0"/>
        <v>0.15682293900000002</v>
      </c>
      <c r="F75" s="24">
        <v>77.41</v>
      </c>
      <c r="G75" s="19">
        <f t="shared" si="1"/>
        <v>78.145395000000008</v>
      </c>
      <c r="H75" s="11">
        <f t="shared" si="2"/>
        <v>16.914076140784097</v>
      </c>
      <c r="J75" s="26"/>
    </row>
    <row r="76" spans="1:13" outlineLevel="1">
      <c r="A76" s="7"/>
      <c r="B76" s="23">
        <v>42615</v>
      </c>
      <c r="C76" s="22">
        <v>0.3125</v>
      </c>
      <c r="D76" s="25">
        <v>0.46349499999999999</v>
      </c>
      <c r="E76" s="19">
        <f t="shared" si="0"/>
        <v>0.46335595150000003</v>
      </c>
      <c r="F76" s="24">
        <v>63.73</v>
      </c>
      <c r="G76" s="19">
        <f t="shared" si="1"/>
        <v>64.335435000000004</v>
      </c>
      <c r="H76" s="11">
        <f t="shared" si="2"/>
        <v>56.374000279408598</v>
      </c>
      <c r="J76" s="26"/>
    </row>
    <row r="77" spans="1:13" outlineLevel="1">
      <c r="A77" s="7"/>
      <c r="B77" s="23">
        <v>42615</v>
      </c>
      <c r="C77" s="22">
        <v>0.33333333333333331</v>
      </c>
      <c r="D77" s="25">
        <v>0.70126399999999989</v>
      </c>
      <c r="E77" s="19">
        <f t="shared" si="0"/>
        <v>0.70105362079999989</v>
      </c>
      <c r="F77" s="24">
        <v>86.66</v>
      </c>
      <c r="G77" s="19">
        <f t="shared" si="1"/>
        <v>87.483270000000005</v>
      </c>
      <c r="H77" s="11">
        <f t="shared" si="2"/>
        <v>69.065510275875965</v>
      </c>
      <c r="J77" s="26"/>
    </row>
    <row r="78" spans="1:13" outlineLevel="1">
      <c r="A78" s="7"/>
      <c r="B78" s="23">
        <v>42615</v>
      </c>
      <c r="C78" s="22">
        <v>0.35416666666666669</v>
      </c>
      <c r="D78" s="25">
        <v>0.90641300000000002</v>
      </c>
      <c r="E78" s="19">
        <f t="shared" ref="E78:E141" si="3">IF($B$11="Electricity",$D78*$B$7,$D78*$B$8)</f>
        <v>0.90614107610000005</v>
      </c>
      <c r="F78" s="24">
        <v>88.21</v>
      </c>
      <c r="G78" s="19">
        <f t="shared" ref="G78:G141" si="4">$F78*$B$8</f>
        <v>89.047995</v>
      </c>
      <c r="H78" s="11">
        <f t="shared" ref="H78:H141" si="5">E78*($B$6-G78)</f>
        <v>87.852194140752587</v>
      </c>
      <c r="J78" s="26"/>
    </row>
    <row r="79" spans="1:13" outlineLevel="1">
      <c r="A79" s="7"/>
      <c r="B79" s="23">
        <v>42615</v>
      </c>
      <c r="C79" s="22">
        <v>0.375</v>
      </c>
      <c r="D79" s="25">
        <v>0.93740099999999993</v>
      </c>
      <c r="E79" s="19">
        <f t="shared" si="3"/>
        <v>0.93711977969999993</v>
      </c>
      <c r="F79" s="24">
        <v>70.7</v>
      </c>
      <c r="G79" s="19">
        <f t="shared" si="4"/>
        <v>71.371650000000002</v>
      </c>
      <c r="H79" s="11">
        <f t="shared" si="5"/>
        <v>107.42049409937448</v>
      </c>
      <c r="J79" s="26"/>
    </row>
    <row r="80" spans="1:13" outlineLevel="1">
      <c r="A80" s="7"/>
      <c r="B80" s="23">
        <v>42615</v>
      </c>
      <c r="C80" s="22">
        <v>0.39583333333333331</v>
      </c>
      <c r="D80" s="25">
        <v>1.1362700000000001</v>
      </c>
      <c r="E80" s="19">
        <f t="shared" si="3"/>
        <v>1.135929119</v>
      </c>
      <c r="F80" s="24">
        <v>80.09</v>
      </c>
      <c r="G80" s="19">
        <f t="shared" si="4"/>
        <v>80.85085500000001</v>
      </c>
      <c r="H80" s="11">
        <f t="shared" si="5"/>
        <v>119.44197564345325</v>
      </c>
      <c r="J80" s="26"/>
    </row>
    <row r="81" spans="1:10" outlineLevel="1">
      <c r="A81" s="7"/>
      <c r="B81" s="23">
        <v>42615</v>
      </c>
      <c r="C81" s="22">
        <v>0.41666666666666669</v>
      </c>
      <c r="D81" s="25">
        <v>1.166461</v>
      </c>
      <c r="E81" s="19">
        <f t="shared" si="3"/>
        <v>1.1661110617000001</v>
      </c>
      <c r="F81" s="24">
        <v>75.489999999999995</v>
      </c>
      <c r="G81" s="19">
        <f t="shared" si="4"/>
        <v>76.207155</v>
      </c>
      <c r="H81" s="11">
        <f t="shared" si="5"/>
        <v>128.03065105001355</v>
      </c>
      <c r="J81" s="26"/>
    </row>
    <row r="82" spans="1:10" outlineLevel="1">
      <c r="A82" s="7"/>
      <c r="B82" s="23">
        <v>42615</v>
      </c>
      <c r="C82" s="22">
        <v>0.4375</v>
      </c>
      <c r="D82" s="25">
        <v>1.1942439999999999</v>
      </c>
      <c r="E82" s="19">
        <f t="shared" si="3"/>
        <v>1.1938857267999998</v>
      </c>
      <c r="F82" s="24">
        <v>85.54</v>
      </c>
      <c r="G82" s="19">
        <f t="shared" si="4"/>
        <v>86.352630000000005</v>
      </c>
      <c r="H82" s="11">
        <f t="shared" si="5"/>
        <v>118.96757275615849</v>
      </c>
      <c r="J82" s="26"/>
    </row>
    <row r="83" spans="1:10" outlineLevel="1">
      <c r="A83" s="7"/>
      <c r="B83" s="23">
        <v>42615</v>
      </c>
      <c r="C83" s="22">
        <v>0.45833333333333331</v>
      </c>
      <c r="D83" s="25">
        <v>1.3948120000000002</v>
      </c>
      <c r="E83" s="19">
        <f t="shared" si="3"/>
        <v>1.3943935564000003</v>
      </c>
      <c r="F83" s="24">
        <v>79.819999999999993</v>
      </c>
      <c r="G83" s="19">
        <f t="shared" si="4"/>
        <v>80.578289999999996</v>
      </c>
      <c r="H83" s="11">
        <f t="shared" si="5"/>
        <v>146.99935312866947</v>
      </c>
      <c r="J83" s="26"/>
    </row>
    <row r="84" spans="1:10" outlineLevel="1">
      <c r="A84" s="7"/>
      <c r="B84" s="23">
        <v>42615</v>
      </c>
      <c r="C84" s="22">
        <v>0.47916666666666669</v>
      </c>
      <c r="D84" s="25">
        <v>1.4845490000000001</v>
      </c>
      <c r="E84" s="19">
        <f t="shared" si="3"/>
        <v>1.4841036353000001</v>
      </c>
      <c r="F84" s="24">
        <v>73.03</v>
      </c>
      <c r="G84" s="19">
        <f t="shared" si="4"/>
        <v>73.723785000000007</v>
      </c>
      <c r="H84" s="11">
        <f t="shared" si="5"/>
        <v>166.62953883922438</v>
      </c>
      <c r="J84" s="26"/>
    </row>
    <row r="85" spans="1:10" outlineLevel="1">
      <c r="A85" s="7"/>
      <c r="B85" s="23">
        <v>42615</v>
      </c>
      <c r="C85" s="22">
        <v>0.5</v>
      </c>
      <c r="D85" s="25">
        <v>1.3398919999999999</v>
      </c>
      <c r="E85" s="19">
        <f t="shared" si="3"/>
        <v>1.3394900323999999</v>
      </c>
      <c r="F85" s="24">
        <v>71.47</v>
      </c>
      <c r="G85" s="19">
        <f t="shared" si="4"/>
        <v>72.148965000000004</v>
      </c>
      <c r="H85" s="11">
        <f t="shared" si="5"/>
        <v>152.50232656092351</v>
      </c>
      <c r="J85" s="26"/>
    </row>
    <row r="86" spans="1:10" outlineLevel="1">
      <c r="A86" s="7"/>
      <c r="B86" s="23">
        <v>42615</v>
      </c>
      <c r="C86" s="22">
        <v>0.52083333333333337</v>
      </c>
      <c r="D86" s="25">
        <v>1.382576</v>
      </c>
      <c r="E86" s="19">
        <f t="shared" si="3"/>
        <v>1.3821612272000001</v>
      </c>
      <c r="F86" s="24">
        <v>68.05</v>
      </c>
      <c r="G86" s="19">
        <f t="shared" si="4"/>
        <v>68.696475000000007</v>
      </c>
      <c r="H86" s="11">
        <f t="shared" si="5"/>
        <v>162.1323840688859</v>
      </c>
      <c r="J86" s="26"/>
    </row>
    <row r="87" spans="1:10" outlineLevel="1">
      <c r="A87" s="7"/>
      <c r="B87" s="23">
        <v>42615</v>
      </c>
      <c r="C87" s="22">
        <v>0.54166666666666663</v>
      </c>
      <c r="D87" s="25">
        <v>1.653484</v>
      </c>
      <c r="E87" s="19">
        <f t="shared" si="3"/>
        <v>1.6529879547999999</v>
      </c>
      <c r="F87" s="24">
        <v>67.53</v>
      </c>
      <c r="G87" s="19">
        <f t="shared" si="4"/>
        <v>68.171535000000006</v>
      </c>
      <c r="H87" s="11">
        <f t="shared" si="5"/>
        <v>194.76903337757338</v>
      </c>
      <c r="J87" s="26"/>
    </row>
    <row r="88" spans="1:10" outlineLevel="1">
      <c r="A88" s="7"/>
      <c r="B88" s="23">
        <v>42615</v>
      </c>
      <c r="C88" s="22">
        <v>0.5625</v>
      </c>
      <c r="D88" s="25">
        <v>1.2375959999999999</v>
      </c>
      <c r="E88" s="19">
        <f t="shared" si="3"/>
        <v>1.2372247212</v>
      </c>
      <c r="F88" s="24">
        <v>76.27</v>
      </c>
      <c r="G88" s="19">
        <f t="shared" si="4"/>
        <v>76.994564999999994</v>
      </c>
      <c r="H88" s="11">
        <f t="shared" si="5"/>
        <v>134.86421892715973</v>
      </c>
      <c r="J88" s="26"/>
    </row>
    <row r="89" spans="1:10" outlineLevel="1">
      <c r="A89" s="7"/>
      <c r="B89" s="23">
        <v>42615</v>
      </c>
      <c r="C89" s="22">
        <v>0.58333333333333337</v>
      </c>
      <c r="D89" s="25">
        <v>0.98533300000000013</v>
      </c>
      <c r="E89" s="19">
        <f t="shared" si="3"/>
        <v>0.98503740010000018</v>
      </c>
      <c r="F89" s="24">
        <v>73.900000000000006</v>
      </c>
      <c r="G89" s="19">
        <f t="shared" si="4"/>
        <v>74.602050000000006</v>
      </c>
      <c r="H89" s="11">
        <f t="shared" si="5"/>
        <v>109.73114704446981</v>
      </c>
      <c r="J89" s="26"/>
    </row>
    <row r="90" spans="1:10" outlineLevel="1">
      <c r="A90" s="7"/>
      <c r="B90" s="23">
        <v>42615</v>
      </c>
      <c r="C90" s="22">
        <v>0.60416666666666663</v>
      </c>
      <c r="D90" s="25">
        <v>0.67174</v>
      </c>
      <c r="E90" s="19">
        <f t="shared" si="3"/>
        <v>0.67153847799999999</v>
      </c>
      <c r="F90" s="24">
        <v>66.239999999999995</v>
      </c>
      <c r="G90" s="19">
        <f t="shared" si="4"/>
        <v>66.869280000000003</v>
      </c>
      <c r="H90" s="11">
        <f t="shared" si="5"/>
        <v>80.000862391844151</v>
      </c>
      <c r="J90" s="26"/>
    </row>
    <row r="91" spans="1:10" outlineLevel="1">
      <c r="A91" s="7"/>
      <c r="B91" s="23">
        <v>42615</v>
      </c>
      <c r="C91" s="22">
        <v>0.625</v>
      </c>
      <c r="D91" s="25">
        <v>0.52103999999999995</v>
      </c>
      <c r="E91" s="19">
        <f t="shared" si="3"/>
        <v>0.52088368799999996</v>
      </c>
      <c r="F91" s="24">
        <v>60.68</v>
      </c>
      <c r="G91" s="19">
        <f t="shared" si="4"/>
        <v>61.256460000000004</v>
      </c>
      <c r="H91" s="11">
        <f t="shared" si="5"/>
        <v>64.976875169375518</v>
      </c>
      <c r="J91" s="26"/>
    </row>
    <row r="92" spans="1:10" outlineLevel="1">
      <c r="A92" s="7"/>
      <c r="B92" s="23">
        <v>42615</v>
      </c>
      <c r="C92" s="22">
        <v>0.64583333333333337</v>
      </c>
      <c r="D92" s="25">
        <v>0.28746299999999997</v>
      </c>
      <c r="E92" s="19">
        <f t="shared" si="3"/>
        <v>0.28737676109999999</v>
      </c>
      <c r="F92" s="24">
        <v>52.39</v>
      </c>
      <c r="G92" s="19">
        <f t="shared" si="4"/>
        <v>52.887705000000004</v>
      </c>
      <c r="H92" s="11">
        <f t="shared" si="5"/>
        <v>38.253380199687719</v>
      </c>
      <c r="J92" s="26"/>
    </row>
    <row r="93" spans="1:10" outlineLevel="1">
      <c r="A93" s="7"/>
      <c r="B93" s="23">
        <v>42615</v>
      </c>
      <c r="C93" s="22">
        <v>0.66666666666666663</v>
      </c>
      <c r="D93" s="25">
        <v>0.218585</v>
      </c>
      <c r="E93" s="19">
        <f t="shared" si="3"/>
        <v>0.2185194245</v>
      </c>
      <c r="F93" s="24">
        <v>60.74</v>
      </c>
      <c r="G93" s="19">
        <f t="shared" si="4"/>
        <v>61.317030000000003</v>
      </c>
      <c r="H93" s="11">
        <f t="shared" si="5"/>
        <v>27.245650849350763</v>
      </c>
      <c r="J93" s="26"/>
    </row>
    <row r="94" spans="1:10" outlineLevel="1">
      <c r="A94" s="7"/>
      <c r="B94" s="23">
        <v>42615</v>
      </c>
      <c r="C94" s="22">
        <v>0.6875</v>
      </c>
      <c r="D94" s="25">
        <v>3.4125000000000003E-2</v>
      </c>
      <c r="E94" s="19">
        <f t="shared" si="3"/>
        <v>3.4114762500000007E-2</v>
      </c>
      <c r="F94" s="24">
        <v>71.489999999999995</v>
      </c>
      <c r="G94" s="19">
        <f t="shared" si="4"/>
        <v>72.169155000000003</v>
      </c>
      <c r="H94" s="11">
        <f t="shared" si="5"/>
        <v>3.8833122423493132</v>
      </c>
      <c r="J94" s="26"/>
    </row>
    <row r="95" spans="1:10" outlineLevel="1">
      <c r="A95" s="7"/>
      <c r="B95" s="23">
        <v>42615</v>
      </c>
      <c r="C95" s="22">
        <v>0.70833333333333337</v>
      </c>
      <c r="D95" s="25">
        <v>3.2199999999999997E-4</v>
      </c>
      <c r="E95" s="19">
        <f t="shared" si="3"/>
        <v>3.2190339999999998E-4</v>
      </c>
      <c r="F95" s="24">
        <v>71.760000000000005</v>
      </c>
      <c r="G95" s="19">
        <f t="shared" si="4"/>
        <v>72.441720000000004</v>
      </c>
      <c r="H95" s="11">
        <f t="shared" si="5"/>
        <v>3.6554796430151998E-2</v>
      </c>
      <c r="J95" s="26"/>
    </row>
    <row r="96" spans="1:10" outlineLevel="1">
      <c r="A96" s="7"/>
      <c r="B96" s="23">
        <v>42615</v>
      </c>
      <c r="C96" s="22">
        <v>0.72916666666666663</v>
      </c>
      <c r="D96" s="25">
        <v>0</v>
      </c>
      <c r="E96" s="19">
        <f t="shared" si="3"/>
        <v>0</v>
      </c>
      <c r="F96" s="24">
        <v>68.06</v>
      </c>
      <c r="G96" s="19">
        <f t="shared" si="4"/>
        <v>68.706570000000013</v>
      </c>
      <c r="H96" s="11">
        <f t="shared" si="5"/>
        <v>0</v>
      </c>
      <c r="J96" s="26"/>
    </row>
    <row r="97" spans="1:10" outlineLevel="1">
      <c r="A97" s="7"/>
      <c r="B97" s="23">
        <v>42615</v>
      </c>
      <c r="C97" s="22">
        <v>0.75</v>
      </c>
      <c r="D97" s="25">
        <v>0</v>
      </c>
      <c r="E97" s="19">
        <f t="shared" si="3"/>
        <v>0</v>
      </c>
      <c r="F97" s="24">
        <v>69.09</v>
      </c>
      <c r="G97" s="19">
        <f t="shared" si="4"/>
        <v>69.746355000000008</v>
      </c>
      <c r="H97" s="11">
        <f t="shared" si="5"/>
        <v>0</v>
      </c>
      <c r="J97" s="26"/>
    </row>
    <row r="98" spans="1:10" outlineLevel="1">
      <c r="A98" s="7"/>
      <c r="B98" s="23">
        <v>42615</v>
      </c>
      <c r="C98" s="22">
        <v>0.77083333333333337</v>
      </c>
      <c r="D98" s="25">
        <v>0</v>
      </c>
      <c r="E98" s="19">
        <f t="shared" si="3"/>
        <v>0</v>
      </c>
      <c r="F98" s="24">
        <v>73.09</v>
      </c>
      <c r="G98" s="19">
        <f t="shared" si="4"/>
        <v>73.784355000000005</v>
      </c>
      <c r="H98" s="11">
        <f t="shared" si="5"/>
        <v>0</v>
      </c>
      <c r="J98" s="26"/>
    </row>
    <row r="99" spans="1:10" outlineLevel="1">
      <c r="A99" s="7"/>
      <c r="B99" s="23">
        <v>42615</v>
      </c>
      <c r="C99" s="22">
        <v>0.79166666666666663</v>
      </c>
      <c r="D99" s="25">
        <v>0</v>
      </c>
      <c r="E99" s="19">
        <f t="shared" si="3"/>
        <v>0</v>
      </c>
      <c r="F99" s="24">
        <v>69.510000000000005</v>
      </c>
      <c r="G99" s="19">
        <f t="shared" si="4"/>
        <v>70.170345000000012</v>
      </c>
      <c r="H99" s="11">
        <f t="shared" si="5"/>
        <v>0</v>
      </c>
      <c r="J99" s="26"/>
    </row>
    <row r="100" spans="1:10" outlineLevel="1">
      <c r="A100" s="7"/>
      <c r="B100" s="23">
        <v>42615</v>
      </c>
      <c r="C100" s="22">
        <v>0.8125</v>
      </c>
      <c r="D100" s="25">
        <v>0</v>
      </c>
      <c r="E100" s="19">
        <f t="shared" si="3"/>
        <v>0</v>
      </c>
      <c r="F100" s="24">
        <v>55.05</v>
      </c>
      <c r="G100" s="19">
        <f t="shared" si="4"/>
        <v>55.572975</v>
      </c>
      <c r="H100" s="11">
        <f t="shared" si="5"/>
        <v>0</v>
      </c>
      <c r="J100" s="26"/>
    </row>
    <row r="101" spans="1:10" outlineLevel="1">
      <c r="A101" s="7"/>
      <c r="B101" s="23">
        <v>42615</v>
      </c>
      <c r="C101" s="22">
        <v>0.83333333333333337</v>
      </c>
      <c r="D101" s="25">
        <v>0</v>
      </c>
      <c r="E101" s="19">
        <f t="shared" si="3"/>
        <v>0</v>
      </c>
      <c r="F101" s="24">
        <v>66.37</v>
      </c>
      <c r="G101" s="19">
        <f t="shared" si="4"/>
        <v>67.000515000000007</v>
      </c>
      <c r="H101" s="11">
        <f t="shared" si="5"/>
        <v>0</v>
      </c>
      <c r="J101" s="26"/>
    </row>
    <row r="102" spans="1:10" outlineLevel="1">
      <c r="A102" s="7"/>
      <c r="B102" s="23">
        <v>42615</v>
      </c>
      <c r="C102" s="22">
        <v>0.85416666666666663</v>
      </c>
      <c r="D102" s="25">
        <v>0</v>
      </c>
      <c r="E102" s="19">
        <f t="shared" si="3"/>
        <v>0</v>
      </c>
      <c r="F102" s="24">
        <v>61.1</v>
      </c>
      <c r="G102" s="19">
        <f t="shared" si="4"/>
        <v>61.680450000000008</v>
      </c>
      <c r="H102" s="11">
        <f t="shared" si="5"/>
        <v>0</v>
      </c>
      <c r="J102" s="26"/>
    </row>
    <row r="103" spans="1:10" outlineLevel="1">
      <c r="A103" s="7"/>
      <c r="B103" s="23">
        <v>42615</v>
      </c>
      <c r="C103" s="22">
        <v>0.875</v>
      </c>
      <c r="D103" s="25">
        <v>0</v>
      </c>
      <c r="E103" s="19">
        <f t="shared" si="3"/>
        <v>0</v>
      </c>
      <c r="F103" s="24">
        <v>51.82</v>
      </c>
      <c r="G103" s="19">
        <f t="shared" si="4"/>
        <v>52.312290000000004</v>
      </c>
      <c r="H103" s="11">
        <f t="shared" si="5"/>
        <v>0</v>
      </c>
      <c r="J103" s="26"/>
    </row>
    <row r="104" spans="1:10" outlineLevel="1">
      <c r="A104" s="7"/>
      <c r="B104" s="23">
        <v>42615</v>
      </c>
      <c r="C104" s="22">
        <v>0.89583333333333337</v>
      </c>
      <c r="D104" s="25">
        <v>0</v>
      </c>
      <c r="E104" s="19">
        <f t="shared" si="3"/>
        <v>0</v>
      </c>
      <c r="F104" s="24">
        <v>41.15</v>
      </c>
      <c r="G104" s="19">
        <f t="shared" si="4"/>
        <v>41.540925000000001</v>
      </c>
      <c r="H104" s="11">
        <f t="shared" si="5"/>
        <v>0</v>
      </c>
      <c r="J104" s="26"/>
    </row>
    <row r="105" spans="1:10" outlineLevel="1">
      <c r="A105" s="7"/>
      <c r="B105" s="23">
        <v>42615</v>
      </c>
      <c r="C105" s="22">
        <v>0.91666666666666663</v>
      </c>
      <c r="D105" s="25">
        <v>0</v>
      </c>
      <c r="E105" s="19">
        <f t="shared" si="3"/>
        <v>0</v>
      </c>
      <c r="F105" s="24">
        <v>35.729999999999997</v>
      </c>
      <c r="G105" s="19">
        <f t="shared" si="4"/>
        <v>36.069434999999999</v>
      </c>
      <c r="H105" s="11">
        <f t="shared" si="5"/>
        <v>0</v>
      </c>
      <c r="J105" s="26"/>
    </row>
    <row r="106" spans="1:10" outlineLevel="1">
      <c r="A106" s="7"/>
      <c r="B106" s="23">
        <v>42615</v>
      </c>
      <c r="C106" s="22">
        <v>0.9375</v>
      </c>
      <c r="D106" s="25">
        <v>0</v>
      </c>
      <c r="E106" s="19">
        <f t="shared" si="3"/>
        <v>0</v>
      </c>
      <c r="F106" s="24">
        <v>47.72</v>
      </c>
      <c r="G106" s="19">
        <f t="shared" si="4"/>
        <v>48.173340000000003</v>
      </c>
      <c r="H106" s="11">
        <f t="shared" si="5"/>
        <v>0</v>
      </c>
      <c r="J106" s="26"/>
    </row>
    <row r="107" spans="1:10" outlineLevel="1">
      <c r="A107" s="7"/>
      <c r="B107" s="23">
        <v>42615</v>
      </c>
      <c r="C107" s="22">
        <v>0.95833333333333337</v>
      </c>
      <c r="D107" s="25">
        <v>0</v>
      </c>
      <c r="E107" s="19">
        <f t="shared" si="3"/>
        <v>0</v>
      </c>
      <c r="F107" s="24">
        <v>37.520000000000003</v>
      </c>
      <c r="G107" s="19">
        <f t="shared" si="4"/>
        <v>37.876440000000002</v>
      </c>
      <c r="H107" s="11">
        <f t="shared" si="5"/>
        <v>0</v>
      </c>
      <c r="J107" s="26"/>
    </row>
    <row r="108" spans="1:10" outlineLevel="1">
      <c r="A108" s="7"/>
      <c r="B108" s="23">
        <v>42615</v>
      </c>
      <c r="C108" s="22">
        <v>0.97916666666666663</v>
      </c>
      <c r="D108" s="25">
        <v>0</v>
      </c>
      <c r="E108" s="19">
        <f t="shared" si="3"/>
        <v>0</v>
      </c>
      <c r="F108" s="24">
        <v>40.14</v>
      </c>
      <c r="G108" s="19">
        <f t="shared" si="4"/>
        <v>40.521330000000006</v>
      </c>
      <c r="H108" s="11">
        <f t="shared" si="5"/>
        <v>0</v>
      </c>
      <c r="J108" s="26"/>
    </row>
    <row r="109" spans="1:10" outlineLevel="1">
      <c r="A109" s="7"/>
      <c r="B109" s="23">
        <v>42615</v>
      </c>
      <c r="C109" s="22">
        <v>0.99998842592592585</v>
      </c>
      <c r="D109" s="25">
        <v>0</v>
      </c>
      <c r="E109" s="19">
        <f t="shared" si="3"/>
        <v>0</v>
      </c>
      <c r="F109" s="24">
        <v>46.96</v>
      </c>
      <c r="G109" s="19">
        <f t="shared" si="4"/>
        <v>47.406120000000001</v>
      </c>
      <c r="H109" s="11">
        <f t="shared" si="5"/>
        <v>0</v>
      </c>
      <c r="J109" s="26"/>
    </row>
    <row r="110" spans="1:10" outlineLevel="1">
      <c r="A110" s="7"/>
      <c r="B110" s="23">
        <v>42616</v>
      </c>
      <c r="C110" s="22">
        <v>2.0833333333333332E-2</v>
      </c>
      <c r="D110" s="25">
        <v>0</v>
      </c>
      <c r="E110" s="19">
        <f t="shared" si="3"/>
        <v>0</v>
      </c>
      <c r="F110" s="24">
        <v>37.35</v>
      </c>
      <c r="G110" s="19">
        <f t="shared" si="4"/>
        <v>37.704825000000007</v>
      </c>
      <c r="H110" s="11">
        <f t="shared" si="5"/>
        <v>0</v>
      </c>
      <c r="J110" s="26"/>
    </row>
    <row r="111" spans="1:10" outlineLevel="1">
      <c r="A111" s="7"/>
      <c r="B111" s="23">
        <v>42616</v>
      </c>
      <c r="C111" s="22">
        <v>4.1666666666666664E-2</v>
      </c>
      <c r="D111" s="25">
        <v>0</v>
      </c>
      <c r="E111" s="19">
        <f t="shared" si="3"/>
        <v>0</v>
      </c>
      <c r="F111" s="24">
        <v>35.79</v>
      </c>
      <c r="G111" s="19">
        <f t="shared" si="4"/>
        <v>36.130005000000004</v>
      </c>
      <c r="H111" s="11">
        <f t="shared" si="5"/>
        <v>0</v>
      </c>
      <c r="J111" s="26"/>
    </row>
    <row r="112" spans="1:10" outlineLevel="1">
      <c r="A112" s="7"/>
      <c r="B112" s="23">
        <v>42616</v>
      </c>
      <c r="C112" s="22">
        <v>6.25E-2</v>
      </c>
      <c r="D112" s="25">
        <v>0</v>
      </c>
      <c r="E112" s="19">
        <f t="shared" si="3"/>
        <v>0</v>
      </c>
      <c r="F112" s="24">
        <v>36.28</v>
      </c>
      <c r="G112" s="19">
        <f t="shared" si="4"/>
        <v>36.624660000000006</v>
      </c>
      <c r="H112" s="11">
        <f t="shared" si="5"/>
        <v>0</v>
      </c>
      <c r="J112" s="26"/>
    </row>
    <row r="113" spans="1:13" outlineLevel="1">
      <c r="A113" s="7"/>
      <c r="B113" s="23">
        <v>42616</v>
      </c>
      <c r="C113" s="22">
        <v>8.3333333333333329E-2</v>
      </c>
      <c r="D113" s="25">
        <v>0</v>
      </c>
      <c r="E113" s="19">
        <f t="shared" si="3"/>
        <v>0</v>
      </c>
      <c r="F113" s="24">
        <v>34.97</v>
      </c>
      <c r="G113" s="19">
        <f t="shared" si="4"/>
        <v>35.302215000000004</v>
      </c>
      <c r="H113" s="11">
        <f t="shared" si="5"/>
        <v>0</v>
      </c>
      <c r="J113" s="26"/>
    </row>
    <row r="114" spans="1:13" outlineLevel="1">
      <c r="A114" s="7"/>
      <c r="B114" s="23">
        <v>42616</v>
      </c>
      <c r="C114" s="22">
        <v>0.10416666666666667</v>
      </c>
      <c r="D114" s="25">
        <v>0</v>
      </c>
      <c r="E114" s="19">
        <f t="shared" si="3"/>
        <v>0</v>
      </c>
      <c r="F114" s="24">
        <v>37.049999999999997</v>
      </c>
      <c r="G114" s="19">
        <f t="shared" si="4"/>
        <v>37.401975</v>
      </c>
      <c r="H114" s="11">
        <f t="shared" si="5"/>
        <v>0</v>
      </c>
      <c r="J114" s="26"/>
      <c r="M114" s="27"/>
    </row>
    <row r="115" spans="1:13" outlineLevel="1">
      <c r="A115" s="7"/>
      <c r="B115" s="23">
        <v>42616</v>
      </c>
      <c r="C115" s="22">
        <v>0.125</v>
      </c>
      <c r="D115" s="25">
        <v>0</v>
      </c>
      <c r="E115" s="19">
        <f t="shared" si="3"/>
        <v>0</v>
      </c>
      <c r="F115" s="24">
        <v>32.72</v>
      </c>
      <c r="G115" s="19">
        <f t="shared" si="4"/>
        <v>33.030839999999998</v>
      </c>
      <c r="H115" s="11">
        <f t="shared" si="5"/>
        <v>0</v>
      </c>
      <c r="J115" s="26"/>
    </row>
    <row r="116" spans="1:13" outlineLevel="1">
      <c r="A116" s="7"/>
      <c r="B116" s="23">
        <v>42616</v>
      </c>
      <c r="C116" s="22">
        <v>0.14583333333333334</v>
      </c>
      <c r="D116" s="25">
        <v>0</v>
      </c>
      <c r="E116" s="19">
        <f t="shared" si="3"/>
        <v>0</v>
      </c>
      <c r="F116" s="24">
        <v>33.82</v>
      </c>
      <c r="G116" s="19">
        <f t="shared" si="4"/>
        <v>34.141290000000005</v>
      </c>
      <c r="H116" s="11">
        <f t="shared" si="5"/>
        <v>0</v>
      </c>
      <c r="J116" s="26"/>
    </row>
    <row r="117" spans="1:13" outlineLevel="1">
      <c r="A117" s="7"/>
      <c r="B117" s="23">
        <v>42616</v>
      </c>
      <c r="C117" s="22">
        <v>0.16666666666666666</v>
      </c>
      <c r="D117" s="25">
        <v>0</v>
      </c>
      <c r="E117" s="19">
        <f t="shared" si="3"/>
        <v>0</v>
      </c>
      <c r="F117" s="24">
        <v>30.36</v>
      </c>
      <c r="G117" s="19">
        <f t="shared" si="4"/>
        <v>30.648420000000002</v>
      </c>
      <c r="H117" s="11">
        <f t="shared" si="5"/>
        <v>0</v>
      </c>
      <c r="J117" s="26"/>
    </row>
    <row r="118" spans="1:13" outlineLevel="1">
      <c r="A118" s="7"/>
      <c r="B118" s="23">
        <v>42616</v>
      </c>
      <c r="C118" s="22">
        <v>0.1875</v>
      </c>
      <c r="D118" s="25">
        <v>0</v>
      </c>
      <c r="E118" s="19">
        <f t="shared" si="3"/>
        <v>0</v>
      </c>
      <c r="F118" s="24">
        <v>30.75</v>
      </c>
      <c r="G118" s="19">
        <f t="shared" si="4"/>
        <v>31.042125000000002</v>
      </c>
      <c r="H118" s="11">
        <f t="shared" si="5"/>
        <v>0</v>
      </c>
      <c r="J118" s="26"/>
    </row>
    <row r="119" spans="1:13" outlineLevel="1">
      <c r="A119" s="7"/>
      <c r="B119" s="23">
        <v>42616</v>
      </c>
      <c r="C119" s="22">
        <v>0.20833333333333334</v>
      </c>
      <c r="D119" s="25">
        <v>0</v>
      </c>
      <c r="E119" s="19">
        <f t="shared" si="3"/>
        <v>0</v>
      </c>
      <c r="F119" s="24">
        <v>30.58</v>
      </c>
      <c r="G119" s="19">
        <f t="shared" si="4"/>
        <v>30.870509999999999</v>
      </c>
      <c r="H119" s="11">
        <f t="shared" si="5"/>
        <v>0</v>
      </c>
      <c r="J119" s="26"/>
    </row>
    <row r="120" spans="1:13" outlineLevel="1">
      <c r="A120" s="7"/>
      <c r="B120" s="23">
        <v>42616</v>
      </c>
      <c r="C120" s="22">
        <v>0.22916666666666666</v>
      </c>
      <c r="D120" s="25">
        <v>0</v>
      </c>
      <c r="E120" s="19">
        <f t="shared" si="3"/>
        <v>0</v>
      </c>
      <c r="F120" s="24">
        <v>32.31</v>
      </c>
      <c r="G120" s="19">
        <f t="shared" si="4"/>
        <v>32.616945000000001</v>
      </c>
      <c r="H120" s="11">
        <f t="shared" si="5"/>
        <v>0</v>
      </c>
      <c r="J120" s="26"/>
    </row>
    <row r="121" spans="1:13" outlineLevel="1">
      <c r="A121" s="7"/>
      <c r="B121" s="23">
        <v>42616</v>
      </c>
      <c r="C121" s="22">
        <v>0.25</v>
      </c>
      <c r="D121" s="25">
        <v>0</v>
      </c>
      <c r="E121" s="19">
        <f t="shared" si="3"/>
        <v>0</v>
      </c>
      <c r="F121" s="24">
        <v>30.47</v>
      </c>
      <c r="G121" s="19">
        <f t="shared" si="4"/>
        <v>30.759465000000002</v>
      </c>
      <c r="H121" s="11">
        <f t="shared" si="5"/>
        <v>0</v>
      </c>
      <c r="J121" s="26"/>
    </row>
    <row r="122" spans="1:13" outlineLevel="1">
      <c r="A122" s="7"/>
      <c r="B122" s="23">
        <v>42616</v>
      </c>
      <c r="C122" s="22">
        <v>0.27083333333333331</v>
      </c>
      <c r="D122" s="25">
        <v>0</v>
      </c>
      <c r="E122" s="19">
        <f t="shared" si="3"/>
        <v>0</v>
      </c>
      <c r="F122" s="24">
        <v>37.07</v>
      </c>
      <c r="G122" s="19">
        <f t="shared" si="4"/>
        <v>37.422165</v>
      </c>
      <c r="H122" s="11">
        <f t="shared" si="5"/>
        <v>0</v>
      </c>
      <c r="J122" s="26"/>
    </row>
    <row r="123" spans="1:13" outlineLevel="1">
      <c r="A123" s="7"/>
      <c r="B123" s="23">
        <v>42616</v>
      </c>
      <c r="C123" s="22">
        <v>0.29166666666666669</v>
      </c>
      <c r="D123" s="25">
        <v>7.205700000000001E-2</v>
      </c>
      <c r="E123" s="19">
        <f t="shared" si="3"/>
        <v>7.2035382900000014E-2</v>
      </c>
      <c r="F123" s="24">
        <v>42.31</v>
      </c>
      <c r="G123" s="19">
        <f t="shared" si="4"/>
        <v>42.711945000000007</v>
      </c>
      <c r="H123" s="11">
        <f t="shared" si="5"/>
        <v>10.32180990692126</v>
      </c>
      <c r="J123" s="26"/>
    </row>
    <row r="124" spans="1:13" outlineLevel="1">
      <c r="A124" s="7"/>
      <c r="B124" s="23">
        <v>42616</v>
      </c>
      <c r="C124" s="22">
        <v>0.3125</v>
      </c>
      <c r="D124" s="25">
        <v>0.37947999999999993</v>
      </c>
      <c r="E124" s="19">
        <f t="shared" si="3"/>
        <v>0.37936615599999995</v>
      </c>
      <c r="F124" s="24">
        <v>40.549999999999997</v>
      </c>
      <c r="G124" s="19">
        <f t="shared" si="4"/>
        <v>40.935225000000003</v>
      </c>
      <c r="H124" s="11">
        <f t="shared" si="5"/>
        <v>55.032666062754892</v>
      </c>
      <c r="J124" s="26"/>
    </row>
    <row r="125" spans="1:13" outlineLevel="1">
      <c r="A125" s="7"/>
      <c r="B125" s="23">
        <v>42616</v>
      </c>
      <c r="C125" s="22">
        <v>0.33333333333333331</v>
      </c>
      <c r="D125" s="25">
        <v>0.88140400000000008</v>
      </c>
      <c r="E125" s="19">
        <f t="shared" si="3"/>
        <v>0.88113957880000016</v>
      </c>
      <c r="F125" s="24">
        <v>47.18</v>
      </c>
      <c r="G125" s="19">
        <f t="shared" si="4"/>
        <v>47.628210000000003</v>
      </c>
      <c r="H125" s="11">
        <f t="shared" si="5"/>
        <v>121.92486075840208</v>
      </c>
      <c r="J125" s="26"/>
    </row>
    <row r="126" spans="1:13" outlineLevel="1">
      <c r="A126" s="7"/>
      <c r="B126" s="23">
        <v>42616</v>
      </c>
      <c r="C126" s="22">
        <v>0.35416666666666669</v>
      </c>
      <c r="D126" s="25">
        <v>0.84224499999999991</v>
      </c>
      <c r="E126" s="19">
        <f t="shared" si="3"/>
        <v>0.84199232649999989</v>
      </c>
      <c r="F126" s="24">
        <v>66.430000000000007</v>
      </c>
      <c r="G126" s="19">
        <f t="shared" si="4"/>
        <v>67.061085000000006</v>
      </c>
      <c r="H126" s="11">
        <f t="shared" si="5"/>
        <v>100.14565375223573</v>
      </c>
      <c r="J126" s="26"/>
    </row>
    <row r="127" spans="1:13" outlineLevel="1">
      <c r="A127" s="7"/>
      <c r="B127" s="23">
        <v>42616</v>
      </c>
      <c r="C127" s="22">
        <v>0.375</v>
      </c>
      <c r="D127" s="25">
        <v>0.79556000000000004</v>
      </c>
      <c r="E127" s="19">
        <f t="shared" si="3"/>
        <v>0.7953213320000001</v>
      </c>
      <c r="F127" s="24">
        <v>65.95</v>
      </c>
      <c r="G127" s="19">
        <f t="shared" si="4"/>
        <v>66.576525000000004</v>
      </c>
      <c r="H127" s="11">
        <f t="shared" si="5"/>
        <v>94.980037209068712</v>
      </c>
      <c r="J127" s="26"/>
    </row>
    <row r="128" spans="1:13" outlineLevel="1">
      <c r="A128" s="7"/>
      <c r="B128" s="23">
        <v>42616</v>
      </c>
      <c r="C128" s="22">
        <v>0.39583333333333331</v>
      </c>
      <c r="D128" s="25">
        <v>0.81433299999999997</v>
      </c>
      <c r="E128" s="19">
        <f t="shared" si="3"/>
        <v>0.81408870010000001</v>
      </c>
      <c r="F128" s="24">
        <v>65.209999999999994</v>
      </c>
      <c r="G128" s="19">
        <f t="shared" si="4"/>
        <v>65.829494999999994</v>
      </c>
      <c r="H128" s="11">
        <f t="shared" si="5"/>
        <v>97.829450205810559</v>
      </c>
      <c r="J128" s="26"/>
    </row>
    <row r="129" spans="1:10" outlineLevel="1">
      <c r="A129" s="7"/>
      <c r="B129" s="23">
        <v>42616</v>
      </c>
      <c r="C129" s="22">
        <v>0.41666666666666669</v>
      </c>
      <c r="D129" s="25">
        <v>1.310022</v>
      </c>
      <c r="E129" s="19">
        <f t="shared" si="3"/>
        <v>1.3096289934000001</v>
      </c>
      <c r="F129" s="24">
        <v>49.4</v>
      </c>
      <c r="G129" s="19">
        <f t="shared" si="4"/>
        <v>49.869300000000003</v>
      </c>
      <c r="H129" s="11">
        <f t="shared" si="5"/>
        <v>178.28071161183738</v>
      </c>
      <c r="J129" s="26"/>
    </row>
    <row r="130" spans="1:10" outlineLevel="1">
      <c r="A130" s="7"/>
      <c r="B130" s="23">
        <v>42616</v>
      </c>
      <c r="C130" s="22">
        <v>0.4375</v>
      </c>
      <c r="D130" s="25">
        <v>3.2849050000000002</v>
      </c>
      <c r="E130" s="19">
        <f t="shared" si="3"/>
        <v>3.2839195285000002</v>
      </c>
      <c r="F130" s="24">
        <v>52.17</v>
      </c>
      <c r="G130" s="19">
        <f t="shared" si="4"/>
        <v>52.665615000000003</v>
      </c>
      <c r="H130" s="11">
        <f t="shared" si="5"/>
        <v>437.85939072203752</v>
      </c>
      <c r="J130" s="26"/>
    </row>
    <row r="131" spans="1:10" outlineLevel="1">
      <c r="A131" s="7"/>
      <c r="B131" s="23">
        <v>42616</v>
      </c>
      <c r="C131" s="22">
        <v>0.45833333333333331</v>
      </c>
      <c r="D131" s="25">
        <v>4.0622549999999995</v>
      </c>
      <c r="E131" s="19">
        <f t="shared" si="3"/>
        <v>4.0610363234999998</v>
      </c>
      <c r="F131" s="24">
        <v>38.979999999999997</v>
      </c>
      <c r="G131" s="19">
        <f t="shared" si="4"/>
        <v>39.35031</v>
      </c>
      <c r="H131" s="11">
        <f t="shared" si="5"/>
        <v>595.5497179200147</v>
      </c>
      <c r="J131" s="26"/>
    </row>
    <row r="132" spans="1:10" outlineLevel="1">
      <c r="A132" s="7"/>
      <c r="B132" s="23">
        <v>42616</v>
      </c>
      <c r="C132" s="22">
        <v>0.47916666666666669</v>
      </c>
      <c r="D132" s="25">
        <v>3.9558739999999997</v>
      </c>
      <c r="E132" s="19">
        <f t="shared" si="3"/>
        <v>3.9546872378</v>
      </c>
      <c r="F132" s="24">
        <v>36.47</v>
      </c>
      <c r="G132" s="19">
        <f t="shared" si="4"/>
        <v>36.816465000000001</v>
      </c>
      <c r="H132" s="11">
        <f t="shared" si="5"/>
        <v>589.97422195438969</v>
      </c>
      <c r="J132" s="26"/>
    </row>
    <row r="133" spans="1:10" outlineLevel="1">
      <c r="A133" s="7"/>
      <c r="B133" s="23">
        <v>42616</v>
      </c>
      <c r="C133" s="22">
        <v>0.5</v>
      </c>
      <c r="D133" s="25">
        <v>3.2748210000000002</v>
      </c>
      <c r="E133" s="19">
        <f t="shared" si="3"/>
        <v>3.2738385537000001</v>
      </c>
      <c r="F133" s="24">
        <v>36.03</v>
      </c>
      <c r="G133" s="19">
        <f t="shared" si="4"/>
        <v>36.372285000000005</v>
      </c>
      <c r="H133" s="11">
        <f t="shared" si="5"/>
        <v>489.85698206903578</v>
      </c>
      <c r="J133" s="26"/>
    </row>
    <row r="134" spans="1:10" outlineLevel="1">
      <c r="A134" s="7"/>
      <c r="B134" s="23">
        <v>42616</v>
      </c>
      <c r="C134" s="22">
        <v>0.52083333333333337</v>
      </c>
      <c r="D134" s="25">
        <v>2.9647759999999996</v>
      </c>
      <c r="E134" s="19">
        <f t="shared" si="3"/>
        <v>2.9638865671999999</v>
      </c>
      <c r="F134" s="24">
        <v>31.62</v>
      </c>
      <c r="G134" s="19">
        <f t="shared" si="4"/>
        <v>31.920390000000005</v>
      </c>
      <c r="H134" s="11">
        <f t="shared" si="5"/>
        <v>456.67448635841475</v>
      </c>
      <c r="J134" s="26"/>
    </row>
    <row r="135" spans="1:10" outlineLevel="1">
      <c r="A135" s="7"/>
      <c r="B135" s="23">
        <v>42616</v>
      </c>
      <c r="C135" s="22">
        <v>0.54166666666666663</v>
      </c>
      <c r="D135" s="25">
        <v>2.5054069999999999</v>
      </c>
      <c r="E135" s="19">
        <f t="shared" si="3"/>
        <v>2.5046553778999998</v>
      </c>
      <c r="F135" s="24">
        <v>33.6</v>
      </c>
      <c r="G135" s="19">
        <f t="shared" si="4"/>
        <v>33.919200000000004</v>
      </c>
      <c r="H135" s="11">
        <f t="shared" si="5"/>
        <v>380.9099935953343</v>
      </c>
      <c r="J135" s="26"/>
    </row>
    <row r="136" spans="1:10" outlineLevel="1">
      <c r="A136" s="7"/>
      <c r="B136" s="23">
        <v>42616</v>
      </c>
      <c r="C136" s="22">
        <v>0.5625</v>
      </c>
      <c r="D136" s="25">
        <v>4.0584699999999998</v>
      </c>
      <c r="E136" s="19">
        <f t="shared" si="3"/>
        <v>4.0572524589999999</v>
      </c>
      <c r="F136" s="24">
        <v>33.29</v>
      </c>
      <c r="G136" s="19">
        <f t="shared" si="4"/>
        <v>33.606255000000004</v>
      </c>
      <c r="H136" s="11">
        <f t="shared" si="5"/>
        <v>618.29989663746892</v>
      </c>
      <c r="J136" s="26"/>
    </row>
    <row r="137" spans="1:10" outlineLevel="1">
      <c r="A137" s="7"/>
      <c r="B137" s="23">
        <v>42616</v>
      </c>
      <c r="C137" s="22">
        <v>0.58333333333333337</v>
      </c>
      <c r="D137" s="25">
        <v>7.0923829999999999</v>
      </c>
      <c r="E137" s="19">
        <f t="shared" si="3"/>
        <v>7.0902552851000005</v>
      </c>
      <c r="F137" s="24">
        <v>30.36</v>
      </c>
      <c r="G137" s="19">
        <f t="shared" si="4"/>
        <v>30.648420000000002</v>
      </c>
      <c r="H137" s="11">
        <f t="shared" si="5"/>
        <v>1101.4823611436357</v>
      </c>
      <c r="J137" s="26"/>
    </row>
    <row r="138" spans="1:10" outlineLevel="1">
      <c r="A138" s="7"/>
      <c r="B138" s="23">
        <v>42616</v>
      </c>
      <c r="C138" s="22">
        <v>0.60416666666666663</v>
      </c>
      <c r="D138" s="25">
        <v>6.545687</v>
      </c>
      <c r="E138" s="19">
        <f t="shared" si="3"/>
        <v>6.5437232939000003</v>
      </c>
      <c r="F138" s="24">
        <v>31.26</v>
      </c>
      <c r="G138" s="19">
        <f t="shared" si="4"/>
        <v>31.556970000000003</v>
      </c>
      <c r="H138" s="11">
        <f t="shared" si="5"/>
        <v>1010.6324529914965</v>
      </c>
      <c r="J138" s="26"/>
    </row>
    <row r="139" spans="1:10" outlineLevel="1">
      <c r="A139" s="7"/>
      <c r="B139" s="23">
        <v>42616</v>
      </c>
      <c r="C139" s="22">
        <v>0.625</v>
      </c>
      <c r="D139" s="25">
        <v>1.2016420000000001</v>
      </c>
      <c r="E139" s="19">
        <f t="shared" si="3"/>
        <v>1.2012815074000001</v>
      </c>
      <c r="F139" s="24">
        <v>32.409999999999997</v>
      </c>
      <c r="G139" s="19">
        <f t="shared" si="4"/>
        <v>32.717894999999999</v>
      </c>
      <c r="H139" s="11">
        <f t="shared" si="5"/>
        <v>184.1349581518451</v>
      </c>
      <c r="J139" s="26"/>
    </row>
    <row r="140" spans="1:10" outlineLevel="1">
      <c r="A140" s="7"/>
      <c r="B140" s="23">
        <v>42616</v>
      </c>
      <c r="C140" s="22">
        <v>0.64583333333333337</v>
      </c>
      <c r="D140" s="25">
        <v>1.8789530000000001</v>
      </c>
      <c r="E140" s="19">
        <f t="shared" si="3"/>
        <v>1.8783893141000001</v>
      </c>
      <c r="F140" s="24">
        <v>34.47</v>
      </c>
      <c r="G140" s="19">
        <f t="shared" si="4"/>
        <v>34.797465000000003</v>
      </c>
      <c r="H140" s="11">
        <f t="shared" si="5"/>
        <v>284.0172260088313</v>
      </c>
      <c r="J140" s="26"/>
    </row>
    <row r="141" spans="1:10" outlineLevel="1">
      <c r="A141" s="7"/>
      <c r="B141" s="23">
        <v>42616</v>
      </c>
      <c r="C141" s="22">
        <v>0.66666666666666663</v>
      </c>
      <c r="D141" s="25">
        <v>1.373459</v>
      </c>
      <c r="E141" s="19">
        <f t="shared" si="3"/>
        <v>1.3730469623000001</v>
      </c>
      <c r="F141" s="24">
        <v>37.299999999999997</v>
      </c>
      <c r="G141" s="19">
        <f t="shared" si="4"/>
        <v>37.654350000000001</v>
      </c>
      <c r="H141" s="11">
        <f t="shared" si="5"/>
        <v>203.68554410291901</v>
      </c>
      <c r="J141" s="26"/>
    </row>
    <row r="142" spans="1:10" outlineLevel="1">
      <c r="A142" s="7"/>
      <c r="B142" s="23">
        <v>42616</v>
      </c>
      <c r="C142" s="22">
        <v>0.6875</v>
      </c>
      <c r="D142" s="25">
        <v>1.4400770000000001</v>
      </c>
      <c r="E142" s="19">
        <f t="shared" ref="E142:E205" si="6">IF($B$11="Electricity",$D142*$B$7,$D142*$B$8)</f>
        <v>1.4396449769000002</v>
      </c>
      <c r="F142" s="24">
        <v>35.090000000000003</v>
      </c>
      <c r="G142" s="19">
        <f t="shared" ref="G142:G205" si="7">$F142*$B$8</f>
        <v>35.423355000000008</v>
      </c>
      <c r="H142" s="11">
        <f t="shared" ref="H142:H205" si="8">E142*($B$6-G142)</f>
        <v>216.77691061270451</v>
      </c>
      <c r="J142" s="26"/>
    </row>
    <row r="143" spans="1:10" outlineLevel="1">
      <c r="A143" s="7"/>
      <c r="B143" s="23">
        <v>42616</v>
      </c>
      <c r="C143" s="22">
        <v>0.70833333333333337</v>
      </c>
      <c r="D143" s="25">
        <v>0.52415699999999998</v>
      </c>
      <c r="E143" s="19">
        <f t="shared" si="6"/>
        <v>0.5239997529</v>
      </c>
      <c r="F143" s="24">
        <v>34.880000000000003</v>
      </c>
      <c r="G143" s="19">
        <f t="shared" si="7"/>
        <v>35.211360000000006</v>
      </c>
      <c r="H143" s="11">
        <f t="shared" si="8"/>
        <v>79.013210100127054</v>
      </c>
      <c r="J143" s="26"/>
    </row>
    <row r="144" spans="1:10" outlineLevel="1">
      <c r="A144" s="7"/>
      <c r="B144" s="23">
        <v>42616</v>
      </c>
      <c r="C144" s="22">
        <v>0.72916666666666663</v>
      </c>
      <c r="D144" s="25">
        <v>9.6530000000000005E-2</v>
      </c>
      <c r="E144" s="19">
        <f t="shared" si="6"/>
        <v>9.650104100000001E-2</v>
      </c>
      <c r="F144" s="24">
        <v>40.36</v>
      </c>
      <c r="G144" s="19">
        <f t="shared" si="7"/>
        <v>40.74342</v>
      </c>
      <c r="H144" s="11">
        <f t="shared" si="8"/>
        <v>14.01741118209978</v>
      </c>
      <c r="J144" s="26"/>
    </row>
    <row r="145" spans="1:10" outlineLevel="1">
      <c r="A145" s="7"/>
      <c r="B145" s="23">
        <v>42616</v>
      </c>
      <c r="C145" s="22">
        <v>0.75</v>
      </c>
      <c r="D145" s="25">
        <v>0</v>
      </c>
      <c r="E145" s="19">
        <f t="shared" si="6"/>
        <v>0</v>
      </c>
      <c r="F145" s="24">
        <v>56.55</v>
      </c>
      <c r="G145" s="19">
        <f t="shared" si="7"/>
        <v>57.087225000000004</v>
      </c>
      <c r="H145" s="11">
        <f t="shared" si="8"/>
        <v>0</v>
      </c>
      <c r="J145" s="26"/>
    </row>
    <row r="146" spans="1:10" outlineLevel="1">
      <c r="A146" s="7"/>
      <c r="B146" s="23">
        <v>42616</v>
      </c>
      <c r="C146" s="22">
        <v>0.77083333333333337</v>
      </c>
      <c r="D146" s="25">
        <v>0</v>
      </c>
      <c r="E146" s="19">
        <f t="shared" si="6"/>
        <v>0</v>
      </c>
      <c r="F146" s="24">
        <v>137.47999999999999</v>
      </c>
      <c r="G146" s="19">
        <f t="shared" si="7"/>
        <v>138.78605999999999</v>
      </c>
      <c r="H146" s="11">
        <f t="shared" si="8"/>
        <v>0</v>
      </c>
      <c r="J146" s="26"/>
    </row>
    <row r="147" spans="1:10" outlineLevel="1">
      <c r="A147" s="7"/>
      <c r="B147" s="23">
        <v>42616</v>
      </c>
      <c r="C147" s="22">
        <v>0.79166666666666663</v>
      </c>
      <c r="D147" s="25">
        <v>0</v>
      </c>
      <c r="E147" s="19">
        <f t="shared" si="6"/>
        <v>0</v>
      </c>
      <c r="F147" s="24">
        <v>102.66</v>
      </c>
      <c r="G147" s="19">
        <f t="shared" si="7"/>
        <v>103.63527000000001</v>
      </c>
      <c r="H147" s="11">
        <f t="shared" si="8"/>
        <v>0</v>
      </c>
      <c r="J147" s="26"/>
    </row>
    <row r="148" spans="1:10" outlineLevel="1">
      <c r="A148" s="7"/>
      <c r="B148" s="23">
        <v>42616</v>
      </c>
      <c r="C148" s="22">
        <v>0.8125</v>
      </c>
      <c r="D148" s="25">
        <v>0</v>
      </c>
      <c r="E148" s="19">
        <f t="shared" si="6"/>
        <v>0</v>
      </c>
      <c r="F148" s="24">
        <v>63.1</v>
      </c>
      <c r="G148" s="19">
        <f t="shared" si="7"/>
        <v>63.699450000000006</v>
      </c>
      <c r="H148" s="11">
        <f t="shared" si="8"/>
        <v>0</v>
      </c>
      <c r="J148" s="26"/>
    </row>
    <row r="149" spans="1:10" outlineLevel="1">
      <c r="A149" s="7"/>
      <c r="B149" s="23">
        <v>42616</v>
      </c>
      <c r="C149" s="22">
        <v>0.83333333333333337</v>
      </c>
      <c r="D149" s="25">
        <v>0</v>
      </c>
      <c r="E149" s="19">
        <f t="shared" si="6"/>
        <v>0</v>
      </c>
      <c r="F149" s="24">
        <v>51.47</v>
      </c>
      <c r="G149" s="19">
        <f t="shared" si="7"/>
        <v>51.958964999999999</v>
      </c>
      <c r="H149" s="11">
        <f t="shared" si="8"/>
        <v>0</v>
      </c>
      <c r="J149" s="26"/>
    </row>
    <row r="150" spans="1:10" outlineLevel="1">
      <c r="A150" s="7"/>
      <c r="B150" s="23">
        <v>42616</v>
      </c>
      <c r="C150" s="22">
        <v>0.85416666666666663</v>
      </c>
      <c r="D150" s="25">
        <v>0</v>
      </c>
      <c r="E150" s="19">
        <f t="shared" si="6"/>
        <v>0</v>
      </c>
      <c r="F150" s="24">
        <v>49.95</v>
      </c>
      <c r="G150" s="19">
        <f t="shared" si="7"/>
        <v>50.424525000000003</v>
      </c>
      <c r="H150" s="11">
        <f t="shared" si="8"/>
        <v>0</v>
      </c>
      <c r="J150" s="26"/>
    </row>
    <row r="151" spans="1:10" outlineLevel="1">
      <c r="A151" s="7"/>
      <c r="B151" s="23">
        <v>42616</v>
      </c>
      <c r="C151" s="22">
        <v>0.875</v>
      </c>
      <c r="D151" s="25">
        <v>0</v>
      </c>
      <c r="E151" s="19">
        <f t="shared" si="6"/>
        <v>0</v>
      </c>
      <c r="F151" s="24">
        <v>46.23</v>
      </c>
      <c r="G151" s="19">
        <f t="shared" si="7"/>
        <v>46.669184999999999</v>
      </c>
      <c r="H151" s="11">
        <f t="shared" si="8"/>
        <v>0</v>
      </c>
      <c r="J151" s="26"/>
    </row>
    <row r="152" spans="1:10" outlineLevel="1">
      <c r="A152" s="7"/>
      <c r="B152" s="23">
        <v>42616</v>
      </c>
      <c r="C152" s="22">
        <v>0.89583333333333337</v>
      </c>
      <c r="D152" s="25">
        <v>0</v>
      </c>
      <c r="E152" s="19">
        <f t="shared" si="6"/>
        <v>0</v>
      </c>
      <c r="F152" s="24">
        <v>46.86</v>
      </c>
      <c r="G152" s="19">
        <f t="shared" si="7"/>
        <v>47.305170000000004</v>
      </c>
      <c r="H152" s="11">
        <f t="shared" si="8"/>
        <v>0</v>
      </c>
      <c r="J152" s="26"/>
    </row>
    <row r="153" spans="1:10" outlineLevel="1">
      <c r="A153" s="7"/>
      <c r="B153" s="23">
        <v>42616</v>
      </c>
      <c r="C153" s="22">
        <v>0.91666666666666663</v>
      </c>
      <c r="D153" s="25">
        <v>0</v>
      </c>
      <c r="E153" s="19">
        <f t="shared" si="6"/>
        <v>0</v>
      </c>
      <c r="F153" s="24">
        <v>39.07</v>
      </c>
      <c r="G153" s="19">
        <f t="shared" si="7"/>
        <v>39.441165000000005</v>
      </c>
      <c r="H153" s="11">
        <f t="shared" si="8"/>
        <v>0</v>
      </c>
      <c r="J153" s="26"/>
    </row>
    <row r="154" spans="1:10" outlineLevel="1">
      <c r="A154" s="7"/>
      <c r="B154" s="23">
        <v>42616</v>
      </c>
      <c r="C154" s="22">
        <v>0.9375</v>
      </c>
      <c r="D154" s="25">
        <v>0</v>
      </c>
      <c r="E154" s="19">
        <f t="shared" si="6"/>
        <v>0</v>
      </c>
      <c r="F154" s="24">
        <v>41.79</v>
      </c>
      <c r="G154" s="19">
        <f t="shared" si="7"/>
        <v>42.187004999999999</v>
      </c>
      <c r="H154" s="11">
        <f t="shared" si="8"/>
        <v>0</v>
      </c>
      <c r="J154" s="26"/>
    </row>
    <row r="155" spans="1:10" outlineLevel="1">
      <c r="A155" s="7"/>
      <c r="B155" s="23">
        <v>42616</v>
      </c>
      <c r="C155" s="22">
        <v>0.95833333333333337</v>
      </c>
      <c r="D155" s="25">
        <v>0</v>
      </c>
      <c r="E155" s="19">
        <f t="shared" si="6"/>
        <v>0</v>
      </c>
      <c r="F155" s="24">
        <v>36.21</v>
      </c>
      <c r="G155" s="19">
        <f t="shared" si="7"/>
        <v>36.553995</v>
      </c>
      <c r="H155" s="11">
        <f t="shared" si="8"/>
        <v>0</v>
      </c>
      <c r="J155" s="26"/>
    </row>
    <row r="156" spans="1:10" outlineLevel="1">
      <c r="A156" s="7"/>
      <c r="B156" s="23">
        <v>42616</v>
      </c>
      <c r="C156" s="22">
        <v>0.97916666666666663</v>
      </c>
      <c r="D156" s="25">
        <v>0</v>
      </c>
      <c r="E156" s="19">
        <f t="shared" si="6"/>
        <v>0</v>
      </c>
      <c r="F156" s="24">
        <v>35.5</v>
      </c>
      <c r="G156" s="19">
        <f t="shared" si="7"/>
        <v>35.837250000000004</v>
      </c>
      <c r="H156" s="11">
        <f t="shared" si="8"/>
        <v>0</v>
      </c>
      <c r="J156" s="26"/>
    </row>
    <row r="157" spans="1:10" outlineLevel="1">
      <c r="A157" s="7"/>
      <c r="B157" s="23">
        <v>42616</v>
      </c>
      <c r="C157" s="22">
        <v>0.99998842592592585</v>
      </c>
      <c r="D157" s="25">
        <v>0</v>
      </c>
      <c r="E157" s="19">
        <f t="shared" si="6"/>
        <v>0</v>
      </c>
      <c r="F157" s="24">
        <v>38.78</v>
      </c>
      <c r="G157" s="19">
        <f t="shared" si="7"/>
        <v>39.148410000000005</v>
      </c>
      <c r="H157" s="11">
        <f t="shared" si="8"/>
        <v>0</v>
      </c>
      <c r="J157" s="26"/>
    </row>
    <row r="158" spans="1:10" outlineLevel="1">
      <c r="A158" s="7"/>
      <c r="B158" s="23">
        <v>42617</v>
      </c>
      <c r="C158" s="22">
        <v>2.0833333333333332E-2</v>
      </c>
      <c r="D158" s="25">
        <v>0</v>
      </c>
      <c r="E158" s="19">
        <f t="shared" si="6"/>
        <v>0</v>
      </c>
      <c r="F158" s="24">
        <v>38.44</v>
      </c>
      <c r="G158" s="19">
        <f t="shared" si="7"/>
        <v>38.80518</v>
      </c>
      <c r="H158" s="11">
        <f t="shared" si="8"/>
        <v>0</v>
      </c>
      <c r="J158" s="26"/>
    </row>
    <row r="159" spans="1:10" outlineLevel="1">
      <c r="A159" s="7"/>
      <c r="B159" s="23">
        <v>42617</v>
      </c>
      <c r="C159" s="22">
        <v>4.1666666666666664E-2</v>
      </c>
      <c r="D159" s="25">
        <v>0</v>
      </c>
      <c r="E159" s="19">
        <f t="shared" si="6"/>
        <v>0</v>
      </c>
      <c r="F159" s="24">
        <v>39.04</v>
      </c>
      <c r="G159" s="19">
        <f t="shared" si="7"/>
        <v>39.410879999999999</v>
      </c>
      <c r="H159" s="11">
        <f t="shared" si="8"/>
        <v>0</v>
      </c>
      <c r="J159" s="26"/>
    </row>
    <row r="160" spans="1:10" outlineLevel="1">
      <c r="A160" s="7"/>
      <c r="B160" s="23">
        <v>42617</v>
      </c>
      <c r="C160" s="22">
        <v>6.25E-2</v>
      </c>
      <c r="D160" s="25">
        <v>0</v>
      </c>
      <c r="E160" s="19">
        <f t="shared" si="6"/>
        <v>0</v>
      </c>
      <c r="F160" s="24">
        <v>38.700000000000003</v>
      </c>
      <c r="G160" s="19">
        <f t="shared" si="7"/>
        <v>39.067650000000008</v>
      </c>
      <c r="H160" s="11">
        <f t="shared" si="8"/>
        <v>0</v>
      </c>
      <c r="J160" s="26"/>
    </row>
    <row r="161" spans="1:13" outlineLevel="1">
      <c r="A161" s="7"/>
      <c r="B161" s="23">
        <v>42617</v>
      </c>
      <c r="C161" s="22">
        <v>8.3333333333333329E-2</v>
      </c>
      <c r="D161" s="25">
        <v>0</v>
      </c>
      <c r="E161" s="19">
        <f t="shared" si="6"/>
        <v>0</v>
      </c>
      <c r="F161" s="24">
        <v>35.01</v>
      </c>
      <c r="G161" s="19">
        <f t="shared" si="7"/>
        <v>35.342595000000003</v>
      </c>
      <c r="H161" s="11">
        <f t="shared" si="8"/>
        <v>0</v>
      </c>
      <c r="J161" s="26"/>
    </row>
    <row r="162" spans="1:13" outlineLevel="1">
      <c r="A162" s="7"/>
      <c r="B162" s="23">
        <v>42617</v>
      </c>
      <c r="C162" s="22">
        <v>0.10416666666666667</v>
      </c>
      <c r="D162" s="25">
        <v>0</v>
      </c>
      <c r="E162" s="19">
        <f t="shared" si="6"/>
        <v>0</v>
      </c>
      <c r="F162" s="24">
        <v>33.43</v>
      </c>
      <c r="G162" s="19">
        <f t="shared" si="7"/>
        <v>33.747585000000001</v>
      </c>
      <c r="H162" s="11">
        <f t="shared" si="8"/>
        <v>0</v>
      </c>
      <c r="J162" s="26"/>
      <c r="M162" s="27"/>
    </row>
    <row r="163" spans="1:13" outlineLevel="1">
      <c r="A163" s="7"/>
      <c r="B163" s="23">
        <v>42617</v>
      </c>
      <c r="C163" s="22">
        <v>0.125</v>
      </c>
      <c r="D163" s="25">
        <v>0</v>
      </c>
      <c r="E163" s="19">
        <f t="shared" si="6"/>
        <v>0</v>
      </c>
      <c r="F163" s="24">
        <v>29.89</v>
      </c>
      <c r="G163" s="19">
        <f t="shared" si="7"/>
        <v>30.173955000000003</v>
      </c>
      <c r="H163" s="11">
        <f t="shared" si="8"/>
        <v>0</v>
      </c>
      <c r="J163" s="26"/>
    </row>
    <row r="164" spans="1:13" outlineLevel="1">
      <c r="A164" s="7"/>
      <c r="B164" s="23">
        <v>42617</v>
      </c>
      <c r="C164" s="22">
        <v>0.14583333333333334</v>
      </c>
      <c r="D164" s="25">
        <v>0</v>
      </c>
      <c r="E164" s="19">
        <f t="shared" si="6"/>
        <v>0</v>
      </c>
      <c r="F164" s="24">
        <v>33.56</v>
      </c>
      <c r="G164" s="19">
        <f t="shared" si="7"/>
        <v>33.878820000000005</v>
      </c>
      <c r="H164" s="11">
        <f t="shared" si="8"/>
        <v>0</v>
      </c>
      <c r="J164" s="26"/>
    </row>
    <row r="165" spans="1:13" outlineLevel="1">
      <c r="A165" s="7"/>
      <c r="B165" s="23">
        <v>42617</v>
      </c>
      <c r="C165" s="22">
        <v>0.16666666666666666</v>
      </c>
      <c r="D165" s="25">
        <v>0</v>
      </c>
      <c r="E165" s="19">
        <f t="shared" si="6"/>
        <v>0</v>
      </c>
      <c r="F165" s="24">
        <v>30.53</v>
      </c>
      <c r="G165" s="19">
        <f t="shared" si="7"/>
        <v>30.820035000000004</v>
      </c>
      <c r="H165" s="11">
        <f t="shared" si="8"/>
        <v>0</v>
      </c>
      <c r="J165" s="26"/>
    </row>
    <row r="166" spans="1:13" outlineLevel="1">
      <c r="A166" s="7"/>
      <c r="B166" s="23">
        <v>42617</v>
      </c>
      <c r="C166" s="22">
        <v>0.1875</v>
      </c>
      <c r="D166" s="25">
        <v>0</v>
      </c>
      <c r="E166" s="19">
        <f t="shared" si="6"/>
        <v>0</v>
      </c>
      <c r="F166" s="24">
        <v>29.62</v>
      </c>
      <c r="G166" s="19">
        <f t="shared" si="7"/>
        <v>29.901390000000003</v>
      </c>
      <c r="H166" s="11">
        <f t="shared" si="8"/>
        <v>0</v>
      </c>
      <c r="J166" s="26"/>
    </row>
    <row r="167" spans="1:13" outlineLevel="1">
      <c r="A167" s="7"/>
      <c r="B167" s="23">
        <v>42617</v>
      </c>
      <c r="C167" s="22">
        <v>0.20833333333333334</v>
      </c>
      <c r="D167" s="25">
        <v>0</v>
      </c>
      <c r="E167" s="19">
        <f t="shared" si="6"/>
        <v>0</v>
      </c>
      <c r="F167" s="24">
        <v>31.41</v>
      </c>
      <c r="G167" s="19">
        <f t="shared" si="7"/>
        <v>31.708395000000003</v>
      </c>
      <c r="H167" s="11">
        <f t="shared" si="8"/>
        <v>0</v>
      </c>
      <c r="J167" s="26"/>
    </row>
    <row r="168" spans="1:13" outlineLevel="1">
      <c r="A168" s="7"/>
      <c r="B168" s="23">
        <v>42617</v>
      </c>
      <c r="C168" s="22">
        <v>0.22916666666666666</v>
      </c>
      <c r="D168" s="25">
        <v>0</v>
      </c>
      <c r="E168" s="19">
        <f t="shared" si="6"/>
        <v>0</v>
      </c>
      <c r="F168" s="24">
        <v>32.83</v>
      </c>
      <c r="G168" s="19">
        <f t="shared" si="7"/>
        <v>33.141885000000002</v>
      </c>
      <c r="H168" s="11">
        <f t="shared" si="8"/>
        <v>0</v>
      </c>
      <c r="J168" s="26"/>
    </row>
    <row r="169" spans="1:13" outlineLevel="1">
      <c r="A169" s="7"/>
      <c r="B169" s="23">
        <v>42617</v>
      </c>
      <c r="C169" s="22">
        <v>0.25</v>
      </c>
      <c r="D169" s="25">
        <v>0</v>
      </c>
      <c r="E169" s="19">
        <f t="shared" si="6"/>
        <v>0</v>
      </c>
      <c r="F169" s="24">
        <v>30.16</v>
      </c>
      <c r="G169" s="19">
        <f t="shared" si="7"/>
        <v>30.446520000000003</v>
      </c>
      <c r="H169" s="11">
        <f t="shared" si="8"/>
        <v>0</v>
      </c>
      <c r="J169" s="26"/>
    </row>
    <row r="170" spans="1:13" outlineLevel="1">
      <c r="A170" s="7"/>
      <c r="B170" s="23">
        <v>42617</v>
      </c>
      <c r="C170" s="22">
        <v>0.27083333333333331</v>
      </c>
      <c r="D170" s="25">
        <v>8.7729999999999995E-3</v>
      </c>
      <c r="E170" s="19">
        <f t="shared" si="6"/>
        <v>8.7703681000000002E-3</v>
      </c>
      <c r="F170" s="24">
        <v>32.99</v>
      </c>
      <c r="G170" s="19">
        <f t="shared" si="7"/>
        <v>33.303405000000005</v>
      </c>
      <c r="H170" s="11">
        <f t="shared" si="8"/>
        <v>1.3392053457666195</v>
      </c>
      <c r="J170" s="26"/>
    </row>
    <row r="171" spans="1:13" outlineLevel="1">
      <c r="A171" s="7"/>
      <c r="B171" s="23">
        <v>42617</v>
      </c>
      <c r="C171" s="22">
        <v>0.29166666666666669</v>
      </c>
      <c r="D171" s="25">
        <v>0.87716700000000003</v>
      </c>
      <c r="E171" s="19">
        <f t="shared" si="6"/>
        <v>0.87690384990000003</v>
      </c>
      <c r="F171" s="24">
        <v>36.75</v>
      </c>
      <c r="G171" s="19">
        <f t="shared" si="7"/>
        <v>37.099125000000001</v>
      </c>
      <c r="H171" s="11">
        <f t="shared" si="8"/>
        <v>130.57175054097866</v>
      </c>
      <c r="J171" s="26"/>
    </row>
    <row r="172" spans="1:13" outlineLevel="1">
      <c r="A172" s="7"/>
      <c r="B172" s="23">
        <v>42617</v>
      </c>
      <c r="C172" s="22">
        <v>0.3125</v>
      </c>
      <c r="D172" s="25">
        <v>2.5884559999999999</v>
      </c>
      <c r="E172" s="19">
        <f t="shared" si="6"/>
        <v>2.5876794631999998</v>
      </c>
      <c r="F172" s="24">
        <v>38.01</v>
      </c>
      <c r="G172" s="19">
        <f t="shared" si="7"/>
        <v>38.371095000000004</v>
      </c>
      <c r="H172" s="11">
        <f t="shared" si="8"/>
        <v>382.01628564320379</v>
      </c>
      <c r="J172" s="26"/>
    </row>
    <row r="173" spans="1:13" outlineLevel="1">
      <c r="A173" s="7"/>
      <c r="B173" s="23">
        <v>42617</v>
      </c>
      <c r="C173" s="22">
        <v>0.33333333333333331</v>
      </c>
      <c r="D173" s="25">
        <v>4.3807069999999992</v>
      </c>
      <c r="E173" s="19">
        <f t="shared" si="6"/>
        <v>4.3793927878999996</v>
      </c>
      <c r="F173" s="24">
        <v>38.65</v>
      </c>
      <c r="G173" s="19">
        <f t="shared" si="7"/>
        <v>39.017175000000002</v>
      </c>
      <c r="H173" s="11">
        <f t="shared" si="8"/>
        <v>643.69552375016769</v>
      </c>
      <c r="J173" s="26"/>
    </row>
    <row r="174" spans="1:13" outlineLevel="1">
      <c r="A174" s="7"/>
      <c r="B174" s="23">
        <v>42617</v>
      </c>
      <c r="C174" s="22">
        <v>0.35416666666666669</v>
      </c>
      <c r="D174" s="25">
        <v>5.8311960000000003</v>
      </c>
      <c r="E174" s="19">
        <f t="shared" si="6"/>
        <v>5.8294466412000006</v>
      </c>
      <c r="F174" s="24">
        <v>47.85</v>
      </c>
      <c r="G174" s="19">
        <f t="shared" si="7"/>
        <v>48.304575000000007</v>
      </c>
      <c r="H174" s="11">
        <f t="shared" si="8"/>
        <v>802.68813277485663</v>
      </c>
      <c r="J174" s="26"/>
    </row>
    <row r="175" spans="1:13" outlineLevel="1">
      <c r="A175" s="7"/>
      <c r="B175" s="23">
        <v>42617</v>
      </c>
      <c r="C175" s="22">
        <v>0.375</v>
      </c>
      <c r="D175" s="25">
        <v>6.9944959999999998</v>
      </c>
      <c r="E175" s="19">
        <f t="shared" si="6"/>
        <v>6.9923976512000001</v>
      </c>
      <c r="F175" s="24">
        <v>49.01</v>
      </c>
      <c r="G175" s="19">
        <f t="shared" si="7"/>
        <v>49.475594999999998</v>
      </c>
      <c r="H175" s="11">
        <f t="shared" si="8"/>
        <v>954.63292885347755</v>
      </c>
      <c r="J175" s="26"/>
    </row>
    <row r="176" spans="1:13" outlineLevel="1">
      <c r="A176" s="7"/>
      <c r="B176" s="23">
        <v>42617</v>
      </c>
      <c r="C176" s="22">
        <v>0.39583333333333331</v>
      </c>
      <c r="D176" s="25">
        <v>7.8794510000000004</v>
      </c>
      <c r="E176" s="19">
        <f t="shared" si="6"/>
        <v>7.8770871647000007</v>
      </c>
      <c r="F176" s="24">
        <v>44.85</v>
      </c>
      <c r="G176" s="19">
        <f t="shared" si="7"/>
        <v>45.276075000000006</v>
      </c>
      <c r="H176" s="11">
        <f t="shared" si="8"/>
        <v>1108.4946233837056</v>
      </c>
      <c r="J176" s="26"/>
    </row>
    <row r="177" spans="1:10" outlineLevel="1">
      <c r="A177" s="7"/>
      <c r="B177" s="23">
        <v>42617</v>
      </c>
      <c r="C177" s="22">
        <v>0.41666666666666669</v>
      </c>
      <c r="D177" s="25">
        <v>8.6577669999999998</v>
      </c>
      <c r="E177" s="19">
        <f t="shared" si="6"/>
        <v>8.6551696698999994</v>
      </c>
      <c r="F177" s="24">
        <v>39.64</v>
      </c>
      <c r="G177" s="19">
        <f t="shared" si="7"/>
        <v>40.016580000000005</v>
      </c>
      <c r="H177" s="11">
        <f t="shared" si="8"/>
        <v>1263.5112690922729</v>
      </c>
      <c r="J177" s="26"/>
    </row>
    <row r="178" spans="1:10" outlineLevel="1">
      <c r="A178" s="7"/>
      <c r="B178" s="23">
        <v>42617</v>
      </c>
      <c r="C178" s="22">
        <v>0.4375</v>
      </c>
      <c r="D178" s="25">
        <v>9.0558280000000018</v>
      </c>
      <c r="E178" s="19">
        <f t="shared" si="6"/>
        <v>9.0531112516000025</v>
      </c>
      <c r="F178" s="24">
        <v>36.56</v>
      </c>
      <c r="G178" s="19">
        <f t="shared" si="7"/>
        <v>36.907320000000006</v>
      </c>
      <c r="H178" s="11">
        <f t="shared" si="8"/>
        <v>1349.7526188391987</v>
      </c>
      <c r="J178" s="26"/>
    </row>
    <row r="179" spans="1:10" outlineLevel="1">
      <c r="A179" s="7"/>
      <c r="B179" s="23">
        <v>42617</v>
      </c>
      <c r="C179" s="22">
        <v>0.45833333333333331</v>
      </c>
      <c r="D179" s="25">
        <v>9.3399390000000011</v>
      </c>
      <c r="E179" s="19">
        <f t="shared" si="6"/>
        <v>9.3371370183000018</v>
      </c>
      <c r="F179" s="24">
        <v>36.1</v>
      </c>
      <c r="G179" s="19">
        <f t="shared" si="7"/>
        <v>36.442950000000003</v>
      </c>
      <c r="H179" s="11">
        <f t="shared" si="8"/>
        <v>1396.4346679027444</v>
      </c>
      <c r="J179" s="26"/>
    </row>
    <row r="180" spans="1:10" outlineLevel="1">
      <c r="A180" s="7"/>
      <c r="B180" s="23">
        <v>42617</v>
      </c>
      <c r="C180" s="22">
        <v>0.47916666666666669</v>
      </c>
      <c r="D180" s="25">
        <v>8.6848200000000002</v>
      </c>
      <c r="E180" s="19">
        <f t="shared" si="6"/>
        <v>8.6822145539999998</v>
      </c>
      <c r="F180" s="24">
        <v>31.95</v>
      </c>
      <c r="G180" s="19">
        <f t="shared" si="7"/>
        <v>32.253525000000003</v>
      </c>
      <c r="H180" s="11">
        <f t="shared" si="8"/>
        <v>1334.8598828711972</v>
      </c>
      <c r="J180" s="26"/>
    </row>
    <row r="181" spans="1:10" outlineLevel="1">
      <c r="A181" s="7"/>
      <c r="B181" s="23">
        <v>42617</v>
      </c>
      <c r="C181" s="22">
        <v>0.5</v>
      </c>
      <c r="D181" s="25">
        <v>7.421308999999999</v>
      </c>
      <c r="E181" s="19">
        <f t="shared" si="6"/>
        <v>7.4190826072999991</v>
      </c>
      <c r="F181" s="24">
        <v>30.02</v>
      </c>
      <c r="G181" s="19">
        <f t="shared" si="7"/>
        <v>30.305190000000003</v>
      </c>
      <c r="H181" s="11">
        <f t="shared" si="8"/>
        <v>1155.112656917878</v>
      </c>
      <c r="J181" s="26"/>
    </row>
    <row r="182" spans="1:10" outlineLevel="1">
      <c r="A182" s="7"/>
      <c r="B182" s="23">
        <v>42617</v>
      </c>
      <c r="C182" s="22">
        <v>0.52083333333333337</v>
      </c>
      <c r="D182" s="25">
        <v>7.1643349999999995</v>
      </c>
      <c r="E182" s="19">
        <f t="shared" si="6"/>
        <v>7.1621856994999993</v>
      </c>
      <c r="F182" s="24">
        <v>29.89</v>
      </c>
      <c r="G182" s="19">
        <f t="shared" si="7"/>
        <v>30.173955000000003</v>
      </c>
      <c r="H182" s="11">
        <f t="shared" si="8"/>
        <v>1116.0550711086432</v>
      </c>
      <c r="J182" s="26"/>
    </row>
    <row r="183" spans="1:10" outlineLevel="1">
      <c r="A183" s="7"/>
      <c r="B183" s="23">
        <v>42617</v>
      </c>
      <c r="C183" s="22">
        <v>0.54166666666666663</v>
      </c>
      <c r="D183" s="25">
        <v>9.0298930000000013</v>
      </c>
      <c r="E183" s="19">
        <f t="shared" si="6"/>
        <v>9.027184032100001</v>
      </c>
      <c r="F183" s="24">
        <v>29.82</v>
      </c>
      <c r="G183" s="19">
        <f t="shared" si="7"/>
        <v>30.103290000000001</v>
      </c>
      <c r="H183" s="11">
        <f t="shared" si="8"/>
        <v>1407.3082911689244</v>
      </c>
      <c r="J183" s="26"/>
    </row>
    <row r="184" spans="1:10" outlineLevel="1">
      <c r="A184" s="7"/>
      <c r="B184" s="23">
        <v>42617</v>
      </c>
      <c r="C184" s="22">
        <v>0.5625</v>
      </c>
      <c r="D184" s="25">
        <v>9.7841039999999992</v>
      </c>
      <c r="E184" s="19">
        <f t="shared" si="6"/>
        <v>9.7811687687999989</v>
      </c>
      <c r="F184" s="24">
        <v>29.91</v>
      </c>
      <c r="G184" s="19">
        <f t="shared" si="7"/>
        <v>30.194145000000002</v>
      </c>
      <c r="H184" s="11">
        <f t="shared" si="8"/>
        <v>1523.9633629221812</v>
      </c>
      <c r="J184" s="26"/>
    </row>
    <row r="185" spans="1:10" outlineLevel="1">
      <c r="A185" s="7"/>
      <c r="B185" s="23">
        <v>42617</v>
      </c>
      <c r="C185" s="22">
        <v>0.58333333333333337</v>
      </c>
      <c r="D185" s="25">
        <v>6.2925620000000002</v>
      </c>
      <c r="E185" s="19">
        <f t="shared" si="6"/>
        <v>6.2906742314000006</v>
      </c>
      <c r="F185" s="24">
        <v>29.85</v>
      </c>
      <c r="G185" s="19">
        <f t="shared" si="7"/>
        <v>30.133575000000004</v>
      </c>
      <c r="H185" s="11">
        <f t="shared" si="8"/>
        <v>980.50490328794081</v>
      </c>
      <c r="J185" s="26"/>
    </row>
    <row r="186" spans="1:10" outlineLevel="1">
      <c r="A186" s="7"/>
      <c r="B186" s="23">
        <v>42617</v>
      </c>
      <c r="C186" s="22">
        <v>0.60416666666666663</v>
      </c>
      <c r="D186" s="25">
        <v>3.8343980000000002</v>
      </c>
      <c r="E186" s="19">
        <f t="shared" si="6"/>
        <v>3.8332476806000004</v>
      </c>
      <c r="F186" s="24">
        <v>30.01</v>
      </c>
      <c r="G186" s="19">
        <f t="shared" si="7"/>
        <v>30.295095000000003</v>
      </c>
      <c r="H186" s="11">
        <f t="shared" si="8"/>
        <v>596.85546594929338</v>
      </c>
      <c r="J186" s="26"/>
    </row>
    <row r="187" spans="1:10" outlineLevel="1">
      <c r="A187" s="7"/>
      <c r="B187" s="23">
        <v>42617</v>
      </c>
      <c r="C187" s="22">
        <v>0.625</v>
      </c>
      <c r="D187" s="25">
        <v>5.5179679999999998</v>
      </c>
      <c r="E187" s="19">
        <f t="shared" si="6"/>
        <v>5.5163126095999999</v>
      </c>
      <c r="F187" s="24">
        <v>29.86</v>
      </c>
      <c r="G187" s="19">
        <f t="shared" si="7"/>
        <v>30.14367</v>
      </c>
      <c r="H187" s="11">
        <f t="shared" si="8"/>
        <v>859.75223846497886</v>
      </c>
      <c r="J187" s="26"/>
    </row>
    <row r="188" spans="1:10" outlineLevel="1">
      <c r="A188" s="7"/>
      <c r="B188" s="23">
        <v>42617</v>
      </c>
      <c r="C188" s="22">
        <v>0.64583333333333337</v>
      </c>
      <c r="D188" s="25">
        <v>6.478853</v>
      </c>
      <c r="E188" s="19">
        <f t="shared" si="6"/>
        <v>6.4769093441000001</v>
      </c>
      <c r="F188" s="24">
        <v>33.89</v>
      </c>
      <c r="G188" s="19">
        <f t="shared" si="7"/>
        <v>34.211955000000003</v>
      </c>
      <c r="H188" s="11">
        <f t="shared" si="8"/>
        <v>983.11740698317135</v>
      </c>
      <c r="J188" s="26"/>
    </row>
    <row r="189" spans="1:10" outlineLevel="1">
      <c r="A189" s="7"/>
      <c r="B189" s="23">
        <v>42617</v>
      </c>
      <c r="C189" s="22">
        <v>0.66666666666666663</v>
      </c>
      <c r="D189" s="25">
        <v>5.1145959999999997</v>
      </c>
      <c r="E189" s="19">
        <f t="shared" si="6"/>
        <v>5.1130616212</v>
      </c>
      <c r="F189" s="24">
        <v>36.47</v>
      </c>
      <c r="G189" s="19">
        <f t="shared" si="7"/>
        <v>36.816465000000001</v>
      </c>
      <c r="H189" s="11">
        <f t="shared" si="8"/>
        <v>762.78460732344695</v>
      </c>
      <c r="J189" s="26"/>
    </row>
    <row r="190" spans="1:10" outlineLevel="1">
      <c r="A190" s="7"/>
      <c r="B190" s="23">
        <v>42617</v>
      </c>
      <c r="C190" s="22">
        <v>0.6875</v>
      </c>
      <c r="D190" s="25">
        <v>3.6031219999999999</v>
      </c>
      <c r="E190" s="19">
        <f t="shared" si="6"/>
        <v>3.6020410634000002</v>
      </c>
      <c r="F190" s="24">
        <v>37.869999999999997</v>
      </c>
      <c r="G190" s="19">
        <f t="shared" si="7"/>
        <v>38.229765</v>
      </c>
      <c r="H190" s="11">
        <f t="shared" si="8"/>
        <v>532.27445441826796</v>
      </c>
      <c r="J190" s="26"/>
    </row>
    <row r="191" spans="1:10" outlineLevel="1">
      <c r="A191" s="7"/>
      <c r="B191" s="23">
        <v>42617</v>
      </c>
      <c r="C191" s="22">
        <v>0.70833333333333337</v>
      </c>
      <c r="D191" s="25">
        <v>1.5932940000000002</v>
      </c>
      <c r="E191" s="19">
        <f t="shared" si="6"/>
        <v>1.5928160118000003</v>
      </c>
      <c r="F191" s="24">
        <v>39.04</v>
      </c>
      <c r="G191" s="19">
        <f t="shared" si="7"/>
        <v>39.410879999999999</v>
      </c>
      <c r="H191" s="11">
        <f t="shared" si="8"/>
        <v>233.48949749167167</v>
      </c>
      <c r="J191" s="26"/>
    </row>
    <row r="192" spans="1:10" outlineLevel="1">
      <c r="A192" s="7"/>
      <c r="B192" s="23">
        <v>42617</v>
      </c>
      <c r="C192" s="22">
        <v>0.72916666666666663</v>
      </c>
      <c r="D192" s="25">
        <v>0.20344800000000002</v>
      </c>
      <c r="E192" s="19">
        <f t="shared" si="6"/>
        <v>0.20338696560000002</v>
      </c>
      <c r="F192" s="24">
        <v>44.22</v>
      </c>
      <c r="G192" s="19">
        <f t="shared" si="7"/>
        <v>44.640090000000001</v>
      </c>
      <c r="H192" s="11">
        <f t="shared" si="8"/>
        <v>28.750763152389101</v>
      </c>
      <c r="J192" s="26"/>
    </row>
    <row r="193" spans="1:10" outlineLevel="1">
      <c r="A193" s="7"/>
      <c r="B193" s="23">
        <v>42617</v>
      </c>
      <c r="C193" s="22">
        <v>0.75</v>
      </c>
      <c r="D193" s="25">
        <v>1.7504000000000002E-2</v>
      </c>
      <c r="E193" s="19">
        <f t="shared" si="6"/>
        <v>1.7498748800000002E-2</v>
      </c>
      <c r="F193" s="24">
        <v>53.54</v>
      </c>
      <c r="G193" s="19">
        <f t="shared" si="7"/>
        <v>54.048630000000003</v>
      </c>
      <c r="H193" s="11">
        <f t="shared" si="8"/>
        <v>2.308983877445856</v>
      </c>
      <c r="J193" s="26"/>
    </row>
    <row r="194" spans="1:10" outlineLevel="1">
      <c r="A194" s="7"/>
      <c r="B194" s="23">
        <v>42617</v>
      </c>
      <c r="C194" s="22">
        <v>0.77083333333333337</v>
      </c>
      <c r="D194" s="25">
        <v>0</v>
      </c>
      <c r="E194" s="19">
        <f t="shared" si="6"/>
        <v>0</v>
      </c>
      <c r="F194" s="24">
        <v>78.92</v>
      </c>
      <c r="G194" s="19">
        <f t="shared" si="7"/>
        <v>79.669740000000004</v>
      </c>
      <c r="H194" s="11">
        <f t="shared" si="8"/>
        <v>0</v>
      </c>
      <c r="J194" s="26"/>
    </row>
    <row r="195" spans="1:10" outlineLevel="1">
      <c r="A195" s="7"/>
      <c r="B195" s="23">
        <v>42617</v>
      </c>
      <c r="C195" s="22">
        <v>0.79166666666666663</v>
      </c>
      <c r="D195" s="25">
        <v>0</v>
      </c>
      <c r="E195" s="19">
        <f t="shared" si="6"/>
        <v>0</v>
      </c>
      <c r="F195" s="24">
        <v>93.44</v>
      </c>
      <c r="G195" s="19">
        <f t="shared" si="7"/>
        <v>94.327680000000001</v>
      </c>
      <c r="H195" s="11">
        <f t="shared" si="8"/>
        <v>0</v>
      </c>
      <c r="J195" s="26"/>
    </row>
    <row r="196" spans="1:10" outlineLevel="1">
      <c r="A196" s="7"/>
      <c r="B196" s="23">
        <v>42617</v>
      </c>
      <c r="C196" s="22">
        <v>0.8125</v>
      </c>
      <c r="D196" s="25">
        <v>0</v>
      </c>
      <c r="E196" s="19">
        <f t="shared" si="6"/>
        <v>0</v>
      </c>
      <c r="F196" s="24">
        <v>65.180000000000007</v>
      </c>
      <c r="G196" s="19">
        <f t="shared" si="7"/>
        <v>65.799210000000016</v>
      </c>
      <c r="H196" s="11">
        <f t="shared" si="8"/>
        <v>0</v>
      </c>
      <c r="J196" s="26"/>
    </row>
    <row r="197" spans="1:10" outlineLevel="1">
      <c r="A197" s="7"/>
      <c r="B197" s="23">
        <v>42617</v>
      </c>
      <c r="C197" s="22">
        <v>0.83333333333333337</v>
      </c>
      <c r="D197" s="25">
        <v>0</v>
      </c>
      <c r="E197" s="19">
        <f t="shared" si="6"/>
        <v>0</v>
      </c>
      <c r="F197" s="24">
        <v>71.72</v>
      </c>
      <c r="G197" s="19">
        <f t="shared" si="7"/>
        <v>72.401340000000005</v>
      </c>
      <c r="H197" s="11">
        <f t="shared" si="8"/>
        <v>0</v>
      </c>
      <c r="J197" s="26"/>
    </row>
    <row r="198" spans="1:10" outlineLevel="1">
      <c r="A198" s="7"/>
      <c r="B198" s="23">
        <v>42617</v>
      </c>
      <c r="C198" s="22">
        <v>0.85416666666666663</v>
      </c>
      <c r="D198" s="25">
        <v>0</v>
      </c>
      <c r="E198" s="19">
        <f t="shared" si="6"/>
        <v>0</v>
      </c>
      <c r="F198" s="24">
        <v>71.38</v>
      </c>
      <c r="G198" s="19">
        <f t="shared" si="7"/>
        <v>72.058109999999999</v>
      </c>
      <c r="H198" s="11">
        <f t="shared" si="8"/>
        <v>0</v>
      </c>
      <c r="J198" s="26"/>
    </row>
    <row r="199" spans="1:10" outlineLevel="1">
      <c r="A199" s="7"/>
      <c r="B199" s="23">
        <v>42617</v>
      </c>
      <c r="C199" s="22">
        <v>0.875</v>
      </c>
      <c r="D199" s="25">
        <v>0</v>
      </c>
      <c r="E199" s="19">
        <f t="shared" si="6"/>
        <v>0</v>
      </c>
      <c r="F199" s="24">
        <v>57.91</v>
      </c>
      <c r="G199" s="19">
        <f t="shared" si="7"/>
        <v>58.460144999999997</v>
      </c>
      <c r="H199" s="11">
        <f t="shared" si="8"/>
        <v>0</v>
      </c>
      <c r="J199" s="26"/>
    </row>
    <row r="200" spans="1:10" outlineLevel="1">
      <c r="A200" s="7"/>
      <c r="B200" s="23">
        <v>42617</v>
      </c>
      <c r="C200" s="22">
        <v>0.89583333333333337</v>
      </c>
      <c r="D200" s="25">
        <v>0</v>
      </c>
      <c r="E200" s="19">
        <f t="shared" si="6"/>
        <v>0</v>
      </c>
      <c r="F200" s="24">
        <v>65.2</v>
      </c>
      <c r="G200" s="19">
        <f t="shared" si="7"/>
        <v>65.819400000000002</v>
      </c>
      <c r="H200" s="11">
        <f t="shared" si="8"/>
        <v>0</v>
      </c>
      <c r="J200" s="26"/>
    </row>
    <row r="201" spans="1:10" outlineLevel="1">
      <c r="A201" s="7"/>
      <c r="B201" s="23">
        <v>42617</v>
      </c>
      <c r="C201" s="22">
        <v>0.91666666666666663</v>
      </c>
      <c r="D201" s="25">
        <v>0</v>
      </c>
      <c r="E201" s="19">
        <f t="shared" si="6"/>
        <v>0</v>
      </c>
      <c r="F201" s="24">
        <v>54.43</v>
      </c>
      <c r="G201" s="19">
        <f t="shared" si="7"/>
        <v>54.947085000000001</v>
      </c>
      <c r="H201" s="11">
        <f t="shared" si="8"/>
        <v>0</v>
      </c>
      <c r="J201" s="26"/>
    </row>
    <row r="202" spans="1:10" outlineLevel="1">
      <c r="A202" s="7"/>
      <c r="B202" s="23">
        <v>42617</v>
      </c>
      <c r="C202" s="22">
        <v>0.9375</v>
      </c>
      <c r="D202" s="25">
        <v>0</v>
      </c>
      <c r="E202" s="19">
        <f t="shared" si="6"/>
        <v>0</v>
      </c>
      <c r="F202" s="24">
        <v>52.37</v>
      </c>
      <c r="G202" s="19">
        <f t="shared" si="7"/>
        <v>52.867514999999997</v>
      </c>
      <c r="H202" s="11">
        <f t="shared" si="8"/>
        <v>0</v>
      </c>
      <c r="J202" s="26"/>
    </row>
    <row r="203" spans="1:10" outlineLevel="1">
      <c r="A203" s="7"/>
      <c r="B203" s="23">
        <v>42617</v>
      </c>
      <c r="C203" s="22">
        <v>0.95833333333333337</v>
      </c>
      <c r="D203" s="25">
        <v>0</v>
      </c>
      <c r="E203" s="19">
        <f t="shared" si="6"/>
        <v>0</v>
      </c>
      <c r="F203" s="24">
        <v>48.52</v>
      </c>
      <c r="G203" s="19">
        <f t="shared" si="7"/>
        <v>48.980940000000004</v>
      </c>
      <c r="H203" s="11">
        <f t="shared" si="8"/>
        <v>0</v>
      </c>
      <c r="J203" s="26"/>
    </row>
    <row r="204" spans="1:10" outlineLevel="1">
      <c r="A204" s="7"/>
      <c r="B204" s="23">
        <v>42617</v>
      </c>
      <c r="C204" s="22">
        <v>0.97916666666666663</v>
      </c>
      <c r="D204" s="25">
        <v>0</v>
      </c>
      <c r="E204" s="19">
        <f t="shared" si="6"/>
        <v>0</v>
      </c>
      <c r="F204" s="24">
        <v>38.46</v>
      </c>
      <c r="G204" s="19">
        <f t="shared" si="7"/>
        <v>38.825370000000007</v>
      </c>
      <c r="H204" s="11">
        <f t="shared" si="8"/>
        <v>0</v>
      </c>
      <c r="J204" s="26"/>
    </row>
    <row r="205" spans="1:10" outlineLevel="1">
      <c r="A205" s="7"/>
      <c r="B205" s="23">
        <v>42617</v>
      </c>
      <c r="C205" s="22">
        <v>0.99998842592592585</v>
      </c>
      <c r="D205" s="25">
        <v>0</v>
      </c>
      <c r="E205" s="19">
        <f t="shared" si="6"/>
        <v>0</v>
      </c>
      <c r="F205" s="24">
        <v>43.96</v>
      </c>
      <c r="G205" s="19">
        <f t="shared" si="7"/>
        <v>44.37762</v>
      </c>
      <c r="H205" s="11">
        <f t="shared" si="8"/>
        <v>0</v>
      </c>
      <c r="J205" s="26"/>
    </row>
    <row r="206" spans="1:10" outlineLevel="1">
      <c r="A206" s="7"/>
      <c r="B206" s="23">
        <v>42618</v>
      </c>
      <c r="C206" s="22">
        <v>2.0833333333333332E-2</v>
      </c>
      <c r="D206" s="25">
        <v>0</v>
      </c>
      <c r="E206" s="19">
        <f t="shared" ref="E206:E269" si="9">IF($B$11="Electricity",$D206*$B$7,$D206*$B$8)</f>
        <v>0</v>
      </c>
      <c r="F206" s="24">
        <v>44.84</v>
      </c>
      <c r="G206" s="19">
        <f t="shared" ref="G206:G269" si="10">$F206*$B$8</f>
        <v>45.265980000000006</v>
      </c>
      <c r="H206" s="11">
        <f t="shared" ref="H206:H269" si="11">E206*($B$6-G206)</f>
        <v>0</v>
      </c>
      <c r="J206" s="26"/>
    </row>
    <row r="207" spans="1:10" outlineLevel="1">
      <c r="A207" s="7"/>
      <c r="B207" s="23">
        <v>42618</v>
      </c>
      <c r="C207" s="22">
        <v>4.1666666666666664E-2</v>
      </c>
      <c r="D207" s="25">
        <v>0</v>
      </c>
      <c r="E207" s="19">
        <f t="shared" si="9"/>
        <v>0</v>
      </c>
      <c r="F207" s="24">
        <v>45.24</v>
      </c>
      <c r="G207" s="19">
        <f t="shared" si="10"/>
        <v>45.669780000000003</v>
      </c>
      <c r="H207" s="11">
        <f t="shared" si="11"/>
        <v>0</v>
      </c>
      <c r="J207" s="26"/>
    </row>
    <row r="208" spans="1:10" outlineLevel="1">
      <c r="A208" s="7"/>
      <c r="B208" s="23">
        <v>42618</v>
      </c>
      <c r="C208" s="22">
        <v>6.25E-2</v>
      </c>
      <c r="D208" s="25">
        <v>0</v>
      </c>
      <c r="E208" s="19">
        <f t="shared" si="9"/>
        <v>0</v>
      </c>
      <c r="F208" s="24">
        <v>46.59</v>
      </c>
      <c r="G208" s="19">
        <f t="shared" si="10"/>
        <v>47.032605000000004</v>
      </c>
      <c r="H208" s="11">
        <f t="shared" si="11"/>
        <v>0</v>
      </c>
      <c r="J208" s="26"/>
    </row>
    <row r="209" spans="1:13" outlineLevel="1">
      <c r="A209" s="7"/>
      <c r="B209" s="23">
        <v>42618</v>
      </c>
      <c r="C209" s="22">
        <v>8.3333333333333329E-2</v>
      </c>
      <c r="D209" s="25">
        <v>0</v>
      </c>
      <c r="E209" s="19">
        <f t="shared" si="9"/>
        <v>0</v>
      </c>
      <c r="F209" s="24">
        <v>42.8</v>
      </c>
      <c r="G209" s="19">
        <f t="shared" si="10"/>
        <v>43.206600000000002</v>
      </c>
      <c r="H209" s="11">
        <f t="shared" si="11"/>
        <v>0</v>
      </c>
      <c r="J209" s="26"/>
    </row>
    <row r="210" spans="1:13" outlineLevel="1">
      <c r="A210" s="7"/>
      <c r="B210" s="23">
        <v>42618</v>
      </c>
      <c r="C210" s="22">
        <v>0.10416666666666667</v>
      </c>
      <c r="D210" s="25">
        <v>0</v>
      </c>
      <c r="E210" s="19">
        <f t="shared" si="9"/>
        <v>0</v>
      </c>
      <c r="F210" s="24">
        <v>34.31</v>
      </c>
      <c r="G210" s="19">
        <f t="shared" si="10"/>
        <v>34.635945000000007</v>
      </c>
      <c r="H210" s="11">
        <f t="shared" si="11"/>
        <v>0</v>
      </c>
      <c r="J210" s="26"/>
      <c r="M210" s="27"/>
    </row>
    <row r="211" spans="1:13" outlineLevel="1">
      <c r="A211" s="7"/>
      <c r="B211" s="23">
        <v>42618</v>
      </c>
      <c r="C211" s="22">
        <v>0.125</v>
      </c>
      <c r="D211" s="25">
        <v>0</v>
      </c>
      <c r="E211" s="19">
        <f t="shared" si="9"/>
        <v>0</v>
      </c>
      <c r="F211" s="24">
        <v>35.28</v>
      </c>
      <c r="G211" s="19">
        <f t="shared" si="10"/>
        <v>35.615160000000003</v>
      </c>
      <c r="H211" s="11">
        <f t="shared" si="11"/>
        <v>0</v>
      </c>
      <c r="J211" s="26"/>
    </row>
    <row r="212" spans="1:13" outlineLevel="1">
      <c r="A212" s="7"/>
      <c r="B212" s="23">
        <v>42618</v>
      </c>
      <c r="C212" s="22">
        <v>0.14583333333333334</v>
      </c>
      <c r="D212" s="25">
        <v>0</v>
      </c>
      <c r="E212" s="19">
        <f t="shared" si="9"/>
        <v>0</v>
      </c>
      <c r="F212" s="24">
        <v>37.58</v>
      </c>
      <c r="G212" s="19">
        <f t="shared" si="10"/>
        <v>37.937010000000001</v>
      </c>
      <c r="H212" s="11">
        <f t="shared" si="11"/>
        <v>0</v>
      </c>
      <c r="J212" s="26"/>
    </row>
    <row r="213" spans="1:13" outlineLevel="1">
      <c r="A213" s="7"/>
      <c r="B213" s="23">
        <v>42618</v>
      </c>
      <c r="C213" s="22">
        <v>0.16666666666666666</v>
      </c>
      <c r="D213" s="25">
        <v>0</v>
      </c>
      <c r="E213" s="19">
        <f t="shared" si="9"/>
        <v>0</v>
      </c>
      <c r="F213" s="24">
        <v>35.35</v>
      </c>
      <c r="G213" s="19">
        <f t="shared" si="10"/>
        <v>35.685825000000001</v>
      </c>
      <c r="H213" s="11">
        <f t="shared" si="11"/>
        <v>0</v>
      </c>
      <c r="J213" s="26"/>
    </row>
    <row r="214" spans="1:13" outlineLevel="1">
      <c r="A214" s="7"/>
      <c r="B214" s="23">
        <v>42618</v>
      </c>
      <c r="C214" s="22">
        <v>0.1875</v>
      </c>
      <c r="D214" s="25">
        <v>0</v>
      </c>
      <c r="E214" s="19">
        <f t="shared" si="9"/>
        <v>0</v>
      </c>
      <c r="F214" s="24">
        <v>51.05</v>
      </c>
      <c r="G214" s="19">
        <f t="shared" si="10"/>
        <v>51.534975000000003</v>
      </c>
      <c r="H214" s="11">
        <f t="shared" si="11"/>
        <v>0</v>
      </c>
      <c r="J214" s="26"/>
    </row>
    <row r="215" spans="1:13" outlineLevel="1">
      <c r="A215" s="7"/>
      <c r="B215" s="23">
        <v>42618</v>
      </c>
      <c r="C215" s="22">
        <v>0.20833333333333334</v>
      </c>
      <c r="D215" s="25">
        <v>0</v>
      </c>
      <c r="E215" s="19">
        <f t="shared" si="9"/>
        <v>0</v>
      </c>
      <c r="F215" s="24">
        <v>53.39</v>
      </c>
      <c r="G215" s="19">
        <f t="shared" si="10"/>
        <v>53.897205000000007</v>
      </c>
      <c r="H215" s="11">
        <f t="shared" si="11"/>
        <v>0</v>
      </c>
      <c r="J215" s="26"/>
    </row>
    <row r="216" spans="1:13" outlineLevel="1">
      <c r="A216" s="7"/>
      <c r="B216" s="23">
        <v>42618</v>
      </c>
      <c r="C216" s="22">
        <v>0.22916666666666666</v>
      </c>
      <c r="D216" s="25">
        <v>0</v>
      </c>
      <c r="E216" s="19">
        <f t="shared" si="9"/>
        <v>0</v>
      </c>
      <c r="F216" s="24">
        <v>51.26</v>
      </c>
      <c r="G216" s="19">
        <f t="shared" si="10"/>
        <v>51.746970000000005</v>
      </c>
      <c r="H216" s="11">
        <f t="shared" si="11"/>
        <v>0</v>
      </c>
      <c r="J216" s="26"/>
    </row>
    <row r="217" spans="1:13" outlineLevel="1">
      <c r="A217" s="7"/>
      <c r="B217" s="23">
        <v>42618</v>
      </c>
      <c r="C217" s="22">
        <v>0.25</v>
      </c>
      <c r="D217" s="25">
        <v>0</v>
      </c>
      <c r="E217" s="19">
        <f t="shared" si="9"/>
        <v>0</v>
      </c>
      <c r="F217" s="24">
        <v>56.83</v>
      </c>
      <c r="G217" s="19">
        <f t="shared" si="10"/>
        <v>57.369885000000004</v>
      </c>
      <c r="H217" s="11">
        <f t="shared" si="11"/>
        <v>0</v>
      </c>
      <c r="J217" s="26"/>
    </row>
    <row r="218" spans="1:13" outlineLevel="1">
      <c r="A218" s="7"/>
      <c r="B218" s="23">
        <v>42618</v>
      </c>
      <c r="C218" s="22">
        <v>0.27083333333333331</v>
      </c>
      <c r="D218" s="25">
        <v>0</v>
      </c>
      <c r="E218" s="19">
        <f t="shared" si="9"/>
        <v>0</v>
      </c>
      <c r="F218" s="24">
        <v>65.55</v>
      </c>
      <c r="G218" s="19">
        <f t="shared" si="10"/>
        <v>66.172725</v>
      </c>
      <c r="H218" s="11">
        <f t="shared" si="11"/>
        <v>0</v>
      </c>
      <c r="J218" s="26"/>
    </row>
    <row r="219" spans="1:13" outlineLevel="1">
      <c r="A219" s="7"/>
      <c r="B219" s="23">
        <v>42618</v>
      </c>
      <c r="C219" s="22">
        <v>0.29166666666666669</v>
      </c>
      <c r="D219" s="25">
        <v>9.2422000000000004E-2</v>
      </c>
      <c r="E219" s="19">
        <f t="shared" si="9"/>
        <v>9.2394273400000004E-2</v>
      </c>
      <c r="F219" s="24">
        <v>140.01</v>
      </c>
      <c r="G219" s="19">
        <f t="shared" si="10"/>
        <v>141.34009499999999</v>
      </c>
      <c r="H219" s="11">
        <f t="shared" si="11"/>
        <v>4.1263194725880279</v>
      </c>
      <c r="J219" s="26"/>
    </row>
    <row r="220" spans="1:13" outlineLevel="1">
      <c r="A220" s="7"/>
      <c r="B220" s="23">
        <v>42618</v>
      </c>
      <c r="C220" s="22">
        <v>0.3125</v>
      </c>
      <c r="D220" s="25">
        <v>0.52293299999999998</v>
      </c>
      <c r="E220" s="19">
        <f t="shared" si="9"/>
        <v>0.52277612009999996</v>
      </c>
      <c r="F220" s="24">
        <v>77.23</v>
      </c>
      <c r="G220" s="19">
        <f t="shared" si="10"/>
        <v>77.963685000000012</v>
      </c>
      <c r="H220" s="11">
        <f t="shared" si="11"/>
        <v>56.478805585601421</v>
      </c>
      <c r="J220" s="26"/>
    </row>
    <row r="221" spans="1:13" outlineLevel="1">
      <c r="A221" s="7"/>
      <c r="B221" s="23">
        <v>42618</v>
      </c>
      <c r="C221" s="22">
        <v>0.33333333333333331</v>
      </c>
      <c r="D221" s="25">
        <v>1.0129869999999999</v>
      </c>
      <c r="E221" s="19">
        <f t="shared" si="9"/>
        <v>1.0126831038999999</v>
      </c>
      <c r="F221" s="24">
        <v>100.71</v>
      </c>
      <c r="G221" s="19">
        <f t="shared" si="10"/>
        <v>101.66674500000001</v>
      </c>
      <c r="H221" s="11">
        <f t="shared" si="11"/>
        <v>85.402862435390176</v>
      </c>
      <c r="J221" s="26"/>
    </row>
    <row r="222" spans="1:13" outlineLevel="1">
      <c r="A222" s="7"/>
      <c r="B222" s="23">
        <v>42618</v>
      </c>
      <c r="C222" s="22">
        <v>0.35416666666666669</v>
      </c>
      <c r="D222" s="25">
        <v>2.1635150000000003</v>
      </c>
      <c r="E222" s="19">
        <f t="shared" si="9"/>
        <v>2.1628659455000006</v>
      </c>
      <c r="F222" s="24">
        <v>94.98</v>
      </c>
      <c r="G222" s="19">
        <f t="shared" si="10"/>
        <v>95.882310000000004</v>
      </c>
      <c r="H222" s="11">
        <f t="shared" si="11"/>
        <v>194.91248278812594</v>
      </c>
      <c r="J222" s="26"/>
    </row>
    <row r="223" spans="1:13" outlineLevel="1">
      <c r="A223" s="7"/>
      <c r="B223" s="23">
        <v>42618</v>
      </c>
      <c r="C223" s="22">
        <v>0.375</v>
      </c>
      <c r="D223" s="25">
        <v>2.4086609999999999</v>
      </c>
      <c r="E223" s="19">
        <f t="shared" si="9"/>
        <v>2.4079384017000001</v>
      </c>
      <c r="F223" s="24">
        <v>54.57</v>
      </c>
      <c r="G223" s="19">
        <f t="shared" si="10"/>
        <v>55.088415000000005</v>
      </c>
      <c r="H223" s="11">
        <f t="shared" si="11"/>
        <v>315.2270327489137</v>
      </c>
      <c r="J223" s="26"/>
    </row>
    <row r="224" spans="1:13" outlineLevel="1">
      <c r="A224" s="7"/>
      <c r="B224" s="23">
        <v>42618</v>
      </c>
      <c r="C224" s="22">
        <v>0.39583333333333331</v>
      </c>
      <c r="D224" s="25">
        <v>4.0507720000000003</v>
      </c>
      <c r="E224" s="19">
        <f t="shared" si="9"/>
        <v>4.0495567684000005</v>
      </c>
      <c r="F224" s="24">
        <v>45.23</v>
      </c>
      <c r="G224" s="19">
        <f t="shared" si="10"/>
        <v>45.659685000000003</v>
      </c>
      <c r="H224" s="11">
        <f t="shared" si="11"/>
        <v>568.31607248763817</v>
      </c>
      <c r="J224" s="26"/>
    </row>
    <row r="225" spans="1:10" outlineLevel="1">
      <c r="A225" s="7"/>
      <c r="B225" s="23">
        <v>42618</v>
      </c>
      <c r="C225" s="22">
        <v>0.41666666666666669</v>
      </c>
      <c r="D225" s="25">
        <v>5.6816569999999995</v>
      </c>
      <c r="E225" s="19">
        <f t="shared" si="9"/>
        <v>5.6799525029</v>
      </c>
      <c r="F225" s="24">
        <v>38.57</v>
      </c>
      <c r="G225" s="19">
        <f t="shared" si="10"/>
        <v>38.936415000000004</v>
      </c>
      <c r="H225" s="11">
        <f t="shared" si="11"/>
        <v>835.3141777061968</v>
      </c>
      <c r="J225" s="26"/>
    </row>
    <row r="226" spans="1:10" outlineLevel="1">
      <c r="A226" s="7"/>
      <c r="B226" s="23">
        <v>42618</v>
      </c>
      <c r="C226" s="22">
        <v>0.4375</v>
      </c>
      <c r="D226" s="25">
        <v>8.5351730000000003</v>
      </c>
      <c r="E226" s="19">
        <f t="shared" si="9"/>
        <v>8.5326124481000001</v>
      </c>
      <c r="F226" s="24">
        <v>36.69</v>
      </c>
      <c r="G226" s="19">
        <f t="shared" si="10"/>
        <v>37.038555000000002</v>
      </c>
      <c r="H226" s="11">
        <f t="shared" si="11"/>
        <v>1271.0302798939636</v>
      </c>
      <c r="J226" s="26"/>
    </row>
    <row r="227" spans="1:10" outlineLevel="1">
      <c r="A227" s="7"/>
      <c r="B227" s="23">
        <v>42618</v>
      </c>
      <c r="C227" s="22">
        <v>0.45833333333333331</v>
      </c>
      <c r="D227" s="25">
        <v>9.6030189999999997</v>
      </c>
      <c r="E227" s="19">
        <f t="shared" si="9"/>
        <v>9.6001380943000001</v>
      </c>
      <c r="F227" s="24">
        <v>36.229999999999997</v>
      </c>
      <c r="G227" s="19">
        <f t="shared" si="10"/>
        <v>36.574185</v>
      </c>
      <c r="H227" s="11">
        <f t="shared" si="11"/>
        <v>1434.5084588533243</v>
      </c>
      <c r="J227" s="26"/>
    </row>
    <row r="228" spans="1:10" outlineLevel="1">
      <c r="A228" s="7"/>
      <c r="B228" s="23">
        <v>42618</v>
      </c>
      <c r="C228" s="22">
        <v>0.47916666666666669</v>
      </c>
      <c r="D228" s="25">
        <v>9.8010920000000006</v>
      </c>
      <c r="E228" s="19">
        <f t="shared" si="9"/>
        <v>9.7981516724000013</v>
      </c>
      <c r="F228" s="24">
        <v>37.03</v>
      </c>
      <c r="G228" s="19">
        <f t="shared" si="10"/>
        <v>37.381785000000001</v>
      </c>
      <c r="H228" s="11">
        <f t="shared" si="11"/>
        <v>1456.1838118513529</v>
      </c>
      <c r="J228" s="26"/>
    </row>
    <row r="229" spans="1:10" outlineLevel="1">
      <c r="A229" s="7"/>
      <c r="B229" s="23">
        <v>42618</v>
      </c>
      <c r="C229" s="22">
        <v>0.5</v>
      </c>
      <c r="D229" s="25">
        <v>9.8607010000000006</v>
      </c>
      <c r="E229" s="19">
        <f t="shared" si="9"/>
        <v>9.8577427897000014</v>
      </c>
      <c r="F229" s="24">
        <v>36.19</v>
      </c>
      <c r="G229" s="19">
        <f t="shared" si="10"/>
        <v>36.533805000000001</v>
      </c>
      <c r="H229" s="11">
        <f t="shared" si="11"/>
        <v>1473.3993060651444</v>
      </c>
      <c r="J229" s="26"/>
    </row>
    <row r="230" spans="1:10" outlineLevel="1">
      <c r="A230" s="7"/>
      <c r="B230" s="23">
        <v>42618</v>
      </c>
      <c r="C230" s="22">
        <v>0.52083333333333337</v>
      </c>
      <c r="D230" s="25">
        <v>9.775932000000001</v>
      </c>
      <c r="E230" s="19">
        <f t="shared" si="9"/>
        <v>9.7729992204000009</v>
      </c>
      <c r="F230" s="24">
        <v>35.67</v>
      </c>
      <c r="G230" s="19">
        <f t="shared" si="10"/>
        <v>36.008865000000007</v>
      </c>
      <c r="H230" s="11">
        <f t="shared" si="11"/>
        <v>1465.8632454219112</v>
      </c>
      <c r="J230" s="26"/>
    </row>
    <row r="231" spans="1:10" outlineLevel="1">
      <c r="A231" s="7"/>
      <c r="B231" s="23">
        <v>42618</v>
      </c>
      <c r="C231" s="22">
        <v>0.54166666666666663</v>
      </c>
      <c r="D231" s="25">
        <v>9.6271890000000013</v>
      </c>
      <c r="E231" s="19">
        <f t="shared" si="9"/>
        <v>9.6243008433000021</v>
      </c>
      <c r="F231" s="24">
        <v>34.770000000000003</v>
      </c>
      <c r="G231" s="19">
        <f t="shared" si="10"/>
        <v>35.100315000000002</v>
      </c>
      <c r="H231" s="11">
        <f t="shared" si="11"/>
        <v>1452.3039655992047</v>
      </c>
      <c r="J231" s="26"/>
    </row>
    <row r="232" spans="1:10" outlineLevel="1">
      <c r="A232" s="7"/>
      <c r="B232" s="23">
        <v>42618</v>
      </c>
      <c r="C232" s="22">
        <v>0.5625</v>
      </c>
      <c r="D232" s="25">
        <v>9.2451699999999981</v>
      </c>
      <c r="E232" s="19">
        <f t="shared" si="9"/>
        <v>9.2423964489999992</v>
      </c>
      <c r="F232" s="24">
        <v>34.479999999999997</v>
      </c>
      <c r="G232" s="19">
        <f t="shared" si="10"/>
        <v>34.807560000000002</v>
      </c>
      <c r="H232" s="11">
        <f t="shared" si="11"/>
        <v>1397.3804705716454</v>
      </c>
      <c r="J232" s="26"/>
    </row>
    <row r="233" spans="1:10" outlineLevel="1">
      <c r="A233" s="7"/>
      <c r="B233" s="23">
        <v>42618</v>
      </c>
      <c r="C233" s="22">
        <v>0.58333333333333337</v>
      </c>
      <c r="D233" s="25">
        <v>8.6170809999999989</v>
      </c>
      <c r="E233" s="19">
        <f t="shared" si="9"/>
        <v>8.6144958756999994</v>
      </c>
      <c r="F233" s="24">
        <v>36.270000000000003</v>
      </c>
      <c r="G233" s="19">
        <f t="shared" si="10"/>
        <v>36.614565000000006</v>
      </c>
      <c r="H233" s="11">
        <f t="shared" si="11"/>
        <v>1286.8802136971503</v>
      </c>
      <c r="J233" s="26"/>
    </row>
    <row r="234" spans="1:10" outlineLevel="1">
      <c r="A234" s="7"/>
      <c r="B234" s="23">
        <v>42618</v>
      </c>
      <c r="C234" s="22">
        <v>0.60416666666666663</v>
      </c>
      <c r="D234" s="25">
        <v>7.9704139999999999</v>
      </c>
      <c r="E234" s="19">
        <f t="shared" si="9"/>
        <v>7.9680228758</v>
      </c>
      <c r="F234" s="24">
        <v>35.840000000000003</v>
      </c>
      <c r="G234" s="19">
        <f t="shared" si="10"/>
        <v>36.180480000000003</v>
      </c>
      <c r="H234" s="11">
        <f t="shared" si="11"/>
        <v>1193.7653626013757</v>
      </c>
      <c r="J234" s="26"/>
    </row>
    <row r="235" spans="1:10" outlineLevel="1">
      <c r="A235" s="7"/>
      <c r="B235" s="23">
        <v>42618</v>
      </c>
      <c r="C235" s="22">
        <v>0.625</v>
      </c>
      <c r="D235" s="25">
        <v>6.9675959999999995</v>
      </c>
      <c r="E235" s="19">
        <f t="shared" si="9"/>
        <v>6.9655057211999996</v>
      </c>
      <c r="F235" s="24">
        <v>36.72</v>
      </c>
      <c r="G235" s="19">
        <f t="shared" si="10"/>
        <v>37.068840000000002</v>
      </c>
      <c r="H235" s="11">
        <f t="shared" si="11"/>
        <v>1037.3808470449526</v>
      </c>
      <c r="J235" s="26"/>
    </row>
    <row r="236" spans="1:10" outlineLevel="1">
      <c r="A236" s="7"/>
      <c r="B236" s="23">
        <v>42618</v>
      </c>
      <c r="C236" s="22">
        <v>0.64583333333333337</v>
      </c>
      <c r="D236" s="25">
        <v>5.9922599999999999</v>
      </c>
      <c r="E236" s="19">
        <f t="shared" si="9"/>
        <v>5.990462322</v>
      </c>
      <c r="F236" s="24">
        <v>36.78</v>
      </c>
      <c r="G236" s="19">
        <f t="shared" si="10"/>
        <v>37.12941</v>
      </c>
      <c r="H236" s="11">
        <f t="shared" si="11"/>
        <v>891.80366024890998</v>
      </c>
      <c r="J236" s="26"/>
    </row>
    <row r="237" spans="1:10" outlineLevel="1">
      <c r="A237" s="7"/>
      <c r="B237" s="23">
        <v>42618</v>
      </c>
      <c r="C237" s="22">
        <v>0.66666666666666663</v>
      </c>
      <c r="D237" s="25">
        <v>4.8322909999999997</v>
      </c>
      <c r="E237" s="19">
        <f t="shared" si="9"/>
        <v>4.8308413126999996</v>
      </c>
      <c r="F237" s="24">
        <v>39.200000000000003</v>
      </c>
      <c r="G237" s="19">
        <f t="shared" si="10"/>
        <v>39.572400000000009</v>
      </c>
      <c r="H237" s="11">
        <f t="shared" si="11"/>
        <v>707.36849939951037</v>
      </c>
      <c r="J237" s="26"/>
    </row>
    <row r="238" spans="1:10" outlineLevel="1">
      <c r="A238" s="7"/>
      <c r="B238" s="23">
        <v>42618</v>
      </c>
      <c r="C238" s="22">
        <v>0.6875</v>
      </c>
      <c r="D238" s="25">
        <v>3.438876</v>
      </c>
      <c r="E238" s="19">
        <f t="shared" si="9"/>
        <v>3.4378443372</v>
      </c>
      <c r="F238" s="24">
        <v>33.82</v>
      </c>
      <c r="G238" s="19">
        <f t="shared" si="10"/>
        <v>34.141290000000005</v>
      </c>
      <c r="H238" s="11">
        <f t="shared" si="11"/>
        <v>522.066606227997</v>
      </c>
      <c r="J238" s="26"/>
    </row>
    <row r="239" spans="1:10" outlineLevel="1">
      <c r="A239" s="7"/>
      <c r="B239" s="23">
        <v>42618</v>
      </c>
      <c r="C239" s="22">
        <v>0.70833333333333337</v>
      </c>
      <c r="D239" s="25">
        <v>1.5183309999999999</v>
      </c>
      <c r="E239" s="19">
        <f t="shared" si="9"/>
        <v>1.5178755007</v>
      </c>
      <c r="F239" s="24">
        <v>35.549999999999997</v>
      </c>
      <c r="G239" s="19">
        <f t="shared" si="10"/>
        <v>35.887724999999996</v>
      </c>
      <c r="H239" s="11">
        <f t="shared" si="11"/>
        <v>227.8517445768411</v>
      </c>
      <c r="J239" s="26"/>
    </row>
    <row r="240" spans="1:10" outlineLevel="1">
      <c r="A240" s="7"/>
      <c r="B240" s="23">
        <v>42618</v>
      </c>
      <c r="C240" s="22">
        <v>0.72916666666666663</v>
      </c>
      <c r="D240" s="25">
        <v>0.23249900000000001</v>
      </c>
      <c r="E240" s="19">
        <f t="shared" si="9"/>
        <v>0.23242925030000003</v>
      </c>
      <c r="F240" s="24">
        <v>43.39</v>
      </c>
      <c r="G240" s="19">
        <f t="shared" si="10"/>
        <v>43.802205000000001</v>
      </c>
      <c r="H240" s="11">
        <f t="shared" si="11"/>
        <v>33.05092688616309</v>
      </c>
      <c r="J240" s="26"/>
    </row>
    <row r="241" spans="1:10" outlineLevel="1">
      <c r="A241" s="7"/>
      <c r="B241" s="23">
        <v>42618</v>
      </c>
      <c r="C241" s="22">
        <v>0.75</v>
      </c>
      <c r="D241" s="25">
        <v>1.1051999999999999E-2</v>
      </c>
      <c r="E241" s="19">
        <f t="shared" si="9"/>
        <v>1.10486844E-2</v>
      </c>
      <c r="F241" s="24">
        <v>71.95</v>
      </c>
      <c r="G241" s="19">
        <f t="shared" si="10"/>
        <v>72.633525000000006</v>
      </c>
      <c r="H241" s="11">
        <f t="shared" si="11"/>
        <v>1.25255040381549</v>
      </c>
      <c r="J241" s="26"/>
    </row>
    <row r="242" spans="1:10" outlineLevel="1">
      <c r="A242" s="7"/>
      <c r="B242" s="23">
        <v>42618</v>
      </c>
      <c r="C242" s="22">
        <v>0.77083333333333337</v>
      </c>
      <c r="D242" s="25">
        <v>0</v>
      </c>
      <c r="E242" s="19">
        <f t="shared" si="9"/>
        <v>0</v>
      </c>
      <c r="F242" s="24">
        <v>185.28</v>
      </c>
      <c r="G242" s="19">
        <f t="shared" si="10"/>
        <v>187.04016000000001</v>
      </c>
      <c r="H242" s="11">
        <f t="shared" si="11"/>
        <v>0</v>
      </c>
      <c r="J242" s="26"/>
    </row>
    <row r="243" spans="1:10" outlineLevel="1">
      <c r="A243" s="7"/>
      <c r="B243" s="23">
        <v>42618</v>
      </c>
      <c r="C243" s="22">
        <v>0.79166666666666663</v>
      </c>
      <c r="D243" s="25">
        <v>0</v>
      </c>
      <c r="E243" s="19">
        <f t="shared" si="9"/>
        <v>0</v>
      </c>
      <c r="F243" s="24">
        <v>83.67</v>
      </c>
      <c r="G243" s="19">
        <f t="shared" si="10"/>
        <v>84.464865000000003</v>
      </c>
      <c r="H243" s="11">
        <f t="shared" si="11"/>
        <v>0</v>
      </c>
      <c r="J243" s="26"/>
    </row>
    <row r="244" spans="1:10" outlineLevel="1">
      <c r="A244" s="7"/>
      <c r="B244" s="23">
        <v>42618</v>
      </c>
      <c r="C244" s="22">
        <v>0.8125</v>
      </c>
      <c r="D244" s="25">
        <v>0</v>
      </c>
      <c r="E244" s="19">
        <f t="shared" si="9"/>
        <v>0</v>
      </c>
      <c r="F244" s="24">
        <v>56.54</v>
      </c>
      <c r="G244" s="19">
        <f t="shared" si="10"/>
        <v>57.077130000000004</v>
      </c>
      <c r="H244" s="11">
        <f t="shared" si="11"/>
        <v>0</v>
      </c>
      <c r="J244" s="26"/>
    </row>
    <row r="245" spans="1:10" outlineLevel="1">
      <c r="A245" s="7"/>
      <c r="B245" s="23">
        <v>42618</v>
      </c>
      <c r="C245" s="22">
        <v>0.83333333333333337</v>
      </c>
      <c r="D245" s="25">
        <v>0</v>
      </c>
      <c r="E245" s="19">
        <f t="shared" si="9"/>
        <v>0</v>
      </c>
      <c r="F245" s="24">
        <v>50.37</v>
      </c>
      <c r="G245" s="19">
        <f t="shared" si="10"/>
        <v>50.848514999999999</v>
      </c>
      <c r="H245" s="11">
        <f t="shared" si="11"/>
        <v>0</v>
      </c>
      <c r="J245" s="26"/>
    </row>
    <row r="246" spans="1:10" outlineLevel="1">
      <c r="A246" s="7"/>
      <c r="B246" s="23">
        <v>42618</v>
      </c>
      <c r="C246" s="22">
        <v>0.85416666666666663</v>
      </c>
      <c r="D246" s="25">
        <v>0</v>
      </c>
      <c r="E246" s="19">
        <f t="shared" si="9"/>
        <v>0</v>
      </c>
      <c r="F246" s="24">
        <v>48.66</v>
      </c>
      <c r="G246" s="19">
        <f t="shared" si="10"/>
        <v>49.12227</v>
      </c>
      <c r="H246" s="11">
        <f t="shared" si="11"/>
        <v>0</v>
      </c>
      <c r="J246" s="26"/>
    </row>
    <row r="247" spans="1:10" outlineLevel="1">
      <c r="A247" s="7"/>
      <c r="B247" s="23">
        <v>42618</v>
      </c>
      <c r="C247" s="22">
        <v>0.875</v>
      </c>
      <c r="D247" s="25">
        <v>0</v>
      </c>
      <c r="E247" s="19">
        <f t="shared" si="9"/>
        <v>0</v>
      </c>
      <c r="F247" s="24">
        <v>48.76</v>
      </c>
      <c r="G247" s="19">
        <f t="shared" si="10"/>
        <v>49.223219999999998</v>
      </c>
      <c r="H247" s="11">
        <f t="shared" si="11"/>
        <v>0</v>
      </c>
      <c r="J247" s="26"/>
    </row>
    <row r="248" spans="1:10" outlineLevel="1">
      <c r="A248" s="7"/>
      <c r="B248" s="23">
        <v>42618</v>
      </c>
      <c r="C248" s="22">
        <v>0.89583333333333337</v>
      </c>
      <c r="D248" s="25">
        <v>0</v>
      </c>
      <c r="E248" s="19">
        <f t="shared" si="9"/>
        <v>0</v>
      </c>
      <c r="F248" s="24">
        <v>44.9</v>
      </c>
      <c r="G248" s="19">
        <f t="shared" si="10"/>
        <v>45.326550000000005</v>
      </c>
      <c r="H248" s="11">
        <f t="shared" si="11"/>
        <v>0</v>
      </c>
      <c r="J248" s="26"/>
    </row>
    <row r="249" spans="1:10" outlineLevel="1">
      <c r="A249" s="7"/>
      <c r="B249" s="23">
        <v>42618</v>
      </c>
      <c r="C249" s="22">
        <v>0.91666666666666663</v>
      </c>
      <c r="D249" s="25">
        <v>0</v>
      </c>
      <c r="E249" s="19">
        <f t="shared" si="9"/>
        <v>0</v>
      </c>
      <c r="F249" s="24">
        <v>36.86</v>
      </c>
      <c r="G249" s="19">
        <f t="shared" si="10"/>
        <v>37.210170000000005</v>
      </c>
      <c r="H249" s="11">
        <f t="shared" si="11"/>
        <v>0</v>
      </c>
      <c r="J249" s="26"/>
    </row>
    <row r="250" spans="1:10" outlineLevel="1">
      <c r="A250" s="7"/>
      <c r="B250" s="23">
        <v>42618</v>
      </c>
      <c r="C250" s="22">
        <v>0.9375</v>
      </c>
      <c r="D250" s="25">
        <v>0</v>
      </c>
      <c r="E250" s="19">
        <f t="shared" si="9"/>
        <v>0</v>
      </c>
      <c r="F250" s="24">
        <v>52.94</v>
      </c>
      <c r="G250" s="19">
        <f t="shared" si="10"/>
        <v>53.442930000000004</v>
      </c>
      <c r="H250" s="11">
        <f t="shared" si="11"/>
        <v>0</v>
      </c>
      <c r="J250" s="26"/>
    </row>
    <row r="251" spans="1:10" outlineLevel="1">
      <c r="A251" s="7"/>
      <c r="B251" s="23">
        <v>42618</v>
      </c>
      <c r="C251" s="22">
        <v>0.95833333333333337</v>
      </c>
      <c r="D251" s="25">
        <v>0</v>
      </c>
      <c r="E251" s="19">
        <f t="shared" si="9"/>
        <v>0</v>
      </c>
      <c r="F251" s="24">
        <v>42.26</v>
      </c>
      <c r="G251" s="19">
        <f t="shared" si="10"/>
        <v>42.661470000000001</v>
      </c>
      <c r="H251" s="11">
        <f t="shared" si="11"/>
        <v>0</v>
      </c>
      <c r="J251" s="26"/>
    </row>
    <row r="252" spans="1:10" outlineLevel="1">
      <c r="A252" s="7"/>
      <c r="B252" s="23">
        <v>42618</v>
      </c>
      <c r="C252" s="22">
        <v>0.97916666666666663</v>
      </c>
      <c r="D252" s="25">
        <v>0</v>
      </c>
      <c r="E252" s="19">
        <f t="shared" si="9"/>
        <v>0</v>
      </c>
      <c r="F252" s="24">
        <v>37.79</v>
      </c>
      <c r="G252" s="19">
        <f t="shared" si="10"/>
        <v>38.149005000000002</v>
      </c>
      <c r="H252" s="11">
        <f t="shared" si="11"/>
        <v>0</v>
      </c>
      <c r="J252" s="26"/>
    </row>
    <row r="253" spans="1:10" outlineLevel="1">
      <c r="A253" s="7"/>
      <c r="B253" s="23">
        <v>42618</v>
      </c>
      <c r="C253" s="22">
        <v>0.99998842592592585</v>
      </c>
      <c r="D253" s="25">
        <v>0</v>
      </c>
      <c r="E253" s="19">
        <f t="shared" si="9"/>
        <v>0</v>
      </c>
      <c r="F253" s="24">
        <v>40.49</v>
      </c>
      <c r="G253" s="19">
        <f t="shared" si="10"/>
        <v>40.874655000000004</v>
      </c>
      <c r="H253" s="11">
        <f t="shared" si="11"/>
        <v>0</v>
      </c>
      <c r="J253" s="26"/>
    </row>
    <row r="254" spans="1:10" outlineLevel="1">
      <c r="A254" s="7"/>
      <c r="B254" s="23">
        <v>42619</v>
      </c>
      <c r="C254" s="22">
        <v>2.0833333333333332E-2</v>
      </c>
      <c r="D254" s="25">
        <v>0</v>
      </c>
      <c r="E254" s="19">
        <f t="shared" si="9"/>
        <v>0</v>
      </c>
      <c r="F254" s="24">
        <v>37.68</v>
      </c>
      <c r="G254" s="19">
        <f t="shared" si="10"/>
        <v>38.037960000000005</v>
      </c>
      <c r="H254" s="11">
        <f t="shared" si="11"/>
        <v>0</v>
      </c>
      <c r="J254" s="26"/>
    </row>
    <row r="255" spans="1:10" outlineLevel="1">
      <c r="A255" s="7"/>
      <c r="B255" s="23">
        <v>42619</v>
      </c>
      <c r="C255" s="22">
        <v>4.1666666666666664E-2</v>
      </c>
      <c r="D255" s="25">
        <v>0</v>
      </c>
      <c r="E255" s="19">
        <f t="shared" si="9"/>
        <v>0</v>
      </c>
      <c r="F255" s="24">
        <v>35.94</v>
      </c>
      <c r="G255" s="19">
        <f t="shared" si="10"/>
        <v>36.28143</v>
      </c>
      <c r="H255" s="11">
        <f t="shared" si="11"/>
        <v>0</v>
      </c>
      <c r="J255" s="26"/>
    </row>
    <row r="256" spans="1:10" outlineLevel="1">
      <c r="A256" s="7"/>
      <c r="B256" s="23">
        <v>42619</v>
      </c>
      <c r="C256" s="22">
        <v>6.25E-2</v>
      </c>
      <c r="D256" s="25">
        <v>0</v>
      </c>
      <c r="E256" s="19">
        <f t="shared" si="9"/>
        <v>0</v>
      </c>
      <c r="F256" s="24">
        <v>38.11</v>
      </c>
      <c r="G256" s="19">
        <f t="shared" si="10"/>
        <v>38.472045000000001</v>
      </c>
      <c r="H256" s="11">
        <f t="shared" si="11"/>
        <v>0</v>
      </c>
      <c r="J256" s="26"/>
    </row>
    <row r="257" spans="1:13" outlineLevel="1">
      <c r="A257" s="7"/>
      <c r="B257" s="23">
        <v>42619</v>
      </c>
      <c r="C257" s="22">
        <v>8.3333333333333329E-2</v>
      </c>
      <c r="D257" s="25">
        <v>0</v>
      </c>
      <c r="E257" s="19">
        <f t="shared" si="9"/>
        <v>0</v>
      </c>
      <c r="F257" s="24">
        <v>39.869999999999997</v>
      </c>
      <c r="G257" s="19">
        <f t="shared" si="10"/>
        <v>40.248764999999999</v>
      </c>
      <c r="H257" s="11">
        <f t="shared" si="11"/>
        <v>0</v>
      </c>
      <c r="J257" s="26"/>
    </row>
    <row r="258" spans="1:13" outlineLevel="1">
      <c r="A258" s="7"/>
      <c r="B258" s="23">
        <v>42619</v>
      </c>
      <c r="C258" s="22">
        <v>0.10416666666666667</v>
      </c>
      <c r="D258" s="25">
        <v>0</v>
      </c>
      <c r="E258" s="19">
        <f t="shared" si="9"/>
        <v>0</v>
      </c>
      <c r="F258" s="24">
        <v>37.78</v>
      </c>
      <c r="G258" s="19">
        <f t="shared" si="10"/>
        <v>38.138910000000003</v>
      </c>
      <c r="H258" s="11">
        <f t="shared" si="11"/>
        <v>0</v>
      </c>
      <c r="J258" s="26"/>
      <c r="M258" s="27"/>
    </row>
    <row r="259" spans="1:13" outlineLevel="1">
      <c r="A259" s="7"/>
      <c r="B259" s="23">
        <v>42619</v>
      </c>
      <c r="C259" s="22">
        <v>0.125</v>
      </c>
      <c r="D259" s="25">
        <v>0</v>
      </c>
      <c r="E259" s="19">
        <f t="shared" si="9"/>
        <v>0</v>
      </c>
      <c r="F259" s="24">
        <v>32.799999999999997</v>
      </c>
      <c r="G259" s="19">
        <f t="shared" si="10"/>
        <v>33.111599999999996</v>
      </c>
      <c r="H259" s="11">
        <f t="shared" si="11"/>
        <v>0</v>
      </c>
      <c r="J259" s="26"/>
    </row>
    <row r="260" spans="1:13" outlineLevel="1">
      <c r="A260" s="7"/>
      <c r="B260" s="23">
        <v>42619</v>
      </c>
      <c r="C260" s="22">
        <v>0.14583333333333334</v>
      </c>
      <c r="D260" s="25">
        <v>0</v>
      </c>
      <c r="E260" s="19">
        <f t="shared" si="9"/>
        <v>0</v>
      </c>
      <c r="F260" s="24">
        <v>30.33</v>
      </c>
      <c r="G260" s="19">
        <f t="shared" si="10"/>
        <v>30.618134999999999</v>
      </c>
      <c r="H260" s="11">
        <f t="shared" si="11"/>
        <v>0</v>
      </c>
      <c r="J260" s="26"/>
    </row>
    <row r="261" spans="1:13" outlineLevel="1">
      <c r="A261" s="7"/>
      <c r="B261" s="23">
        <v>42619</v>
      </c>
      <c r="C261" s="22">
        <v>0.16666666666666666</v>
      </c>
      <c r="D261" s="25">
        <v>0</v>
      </c>
      <c r="E261" s="19">
        <f t="shared" si="9"/>
        <v>0</v>
      </c>
      <c r="F261" s="24">
        <v>29.84</v>
      </c>
      <c r="G261" s="19">
        <f t="shared" si="10"/>
        <v>30.123480000000001</v>
      </c>
      <c r="H261" s="11">
        <f t="shared" si="11"/>
        <v>0</v>
      </c>
      <c r="J261" s="26"/>
    </row>
    <row r="262" spans="1:13" outlineLevel="1">
      <c r="A262" s="7"/>
      <c r="B262" s="23">
        <v>42619</v>
      </c>
      <c r="C262" s="22">
        <v>0.1875</v>
      </c>
      <c r="D262" s="25">
        <v>0</v>
      </c>
      <c r="E262" s="19">
        <f t="shared" si="9"/>
        <v>0</v>
      </c>
      <c r="F262" s="24">
        <v>30.88</v>
      </c>
      <c r="G262" s="19">
        <f t="shared" si="10"/>
        <v>31.173360000000002</v>
      </c>
      <c r="H262" s="11">
        <f t="shared" si="11"/>
        <v>0</v>
      </c>
      <c r="J262" s="26"/>
    </row>
    <row r="263" spans="1:13" outlineLevel="1">
      <c r="A263" s="7"/>
      <c r="B263" s="23">
        <v>42619</v>
      </c>
      <c r="C263" s="22">
        <v>0.20833333333333334</v>
      </c>
      <c r="D263" s="25">
        <v>0</v>
      </c>
      <c r="E263" s="19">
        <f t="shared" si="9"/>
        <v>0</v>
      </c>
      <c r="F263" s="24">
        <v>30.54</v>
      </c>
      <c r="G263" s="19">
        <f t="shared" si="10"/>
        <v>30.83013</v>
      </c>
      <c r="H263" s="11">
        <f t="shared" si="11"/>
        <v>0</v>
      </c>
      <c r="J263" s="26"/>
    </row>
    <row r="264" spans="1:13" outlineLevel="1">
      <c r="A264" s="7"/>
      <c r="B264" s="23">
        <v>42619</v>
      </c>
      <c r="C264" s="22">
        <v>0.22916666666666666</v>
      </c>
      <c r="D264" s="25">
        <v>0</v>
      </c>
      <c r="E264" s="19">
        <f t="shared" si="9"/>
        <v>0</v>
      </c>
      <c r="F264" s="24">
        <v>28.87</v>
      </c>
      <c r="G264" s="19">
        <f t="shared" si="10"/>
        <v>29.144265000000004</v>
      </c>
      <c r="H264" s="11">
        <f t="shared" si="11"/>
        <v>0</v>
      </c>
      <c r="J264" s="26"/>
    </row>
    <row r="265" spans="1:13" outlineLevel="1">
      <c r="A265" s="7"/>
      <c r="B265" s="23">
        <v>42619</v>
      </c>
      <c r="C265" s="22">
        <v>0.25</v>
      </c>
      <c r="D265" s="25">
        <v>0</v>
      </c>
      <c r="E265" s="19">
        <f t="shared" si="9"/>
        <v>0</v>
      </c>
      <c r="F265" s="24">
        <v>30.26</v>
      </c>
      <c r="G265" s="19">
        <f t="shared" si="10"/>
        <v>30.547470000000004</v>
      </c>
      <c r="H265" s="11">
        <f t="shared" si="11"/>
        <v>0</v>
      </c>
      <c r="J265" s="26"/>
    </row>
    <row r="266" spans="1:13" outlineLevel="1">
      <c r="A266" s="7"/>
      <c r="B266" s="23">
        <v>42619</v>
      </c>
      <c r="C266" s="22">
        <v>0.27083333333333331</v>
      </c>
      <c r="D266" s="25">
        <v>2.103E-2</v>
      </c>
      <c r="E266" s="19">
        <f t="shared" si="9"/>
        <v>2.1023691000000001E-2</v>
      </c>
      <c r="F266" s="24">
        <v>44.39</v>
      </c>
      <c r="G266" s="19">
        <f t="shared" si="10"/>
        <v>44.811705000000003</v>
      </c>
      <c r="H266" s="11">
        <f t="shared" si="11"/>
        <v>2.9682990868968449</v>
      </c>
      <c r="J266" s="26"/>
    </row>
    <row r="267" spans="1:13" outlineLevel="1">
      <c r="A267" s="7"/>
      <c r="B267" s="23">
        <v>42619</v>
      </c>
      <c r="C267" s="22">
        <v>0.29166666666666669</v>
      </c>
      <c r="D267" s="25">
        <v>0.77971100000000004</v>
      </c>
      <c r="E267" s="19">
        <f t="shared" si="9"/>
        <v>0.77947708670000004</v>
      </c>
      <c r="F267" s="24">
        <v>58.37</v>
      </c>
      <c r="G267" s="19">
        <f t="shared" si="10"/>
        <v>58.924515</v>
      </c>
      <c r="H267" s="11">
        <f t="shared" si="11"/>
        <v>99.052428838789552</v>
      </c>
      <c r="J267" s="26"/>
    </row>
    <row r="268" spans="1:13" outlineLevel="1">
      <c r="A268" s="7"/>
      <c r="B268" s="23">
        <v>42619</v>
      </c>
      <c r="C268" s="22">
        <v>0.3125</v>
      </c>
      <c r="D268" s="25">
        <v>2.3081510000000001</v>
      </c>
      <c r="E268" s="19">
        <f t="shared" si="9"/>
        <v>2.3074585547000002</v>
      </c>
      <c r="F268" s="24">
        <v>40.619999999999997</v>
      </c>
      <c r="G268" s="19">
        <f t="shared" si="10"/>
        <v>41.005890000000001</v>
      </c>
      <c r="H268" s="11">
        <f t="shared" si="11"/>
        <v>334.56789950061284</v>
      </c>
      <c r="J268" s="26"/>
    </row>
    <row r="269" spans="1:13" outlineLevel="1">
      <c r="A269" s="7"/>
      <c r="B269" s="23">
        <v>42619</v>
      </c>
      <c r="C269" s="22">
        <v>0.33333333333333331</v>
      </c>
      <c r="D269" s="25">
        <v>4.0211180000000004</v>
      </c>
      <c r="E269" s="19">
        <f t="shared" si="9"/>
        <v>4.0199116646000004</v>
      </c>
      <c r="F269" s="24">
        <v>45.43</v>
      </c>
      <c r="G269" s="19">
        <f t="shared" si="10"/>
        <v>45.861585000000005</v>
      </c>
      <c r="H269" s="11">
        <f t="shared" si="11"/>
        <v>563.34404911705565</v>
      </c>
      <c r="J269" s="26"/>
    </row>
    <row r="270" spans="1:13" outlineLevel="1">
      <c r="A270" s="7"/>
      <c r="B270" s="23">
        <v>42619</v>
      </c>
      <c r="C270" s="22">
        <v>0.35416666666666669</v>
      </c>
      <c r="D270" s="25">
        <v>5.4904639999999993</v>
      </c>
      <c r="E270" s="19">
        <f t="shared" ref="E270:E333" si="12">IF($B$11="Electricity",$D270*$B$7,$D270*$B$8)</f>
        <v>5.4888168607999992</v>
      </c>
      <c r="F270" s="24">
        <v>39.21</v>
      </c>
      <c r="G270" s="19">
        <f t="shared" ref="G270:G333" si="13">$F270*$B$8</f>
        <v>39.582495000000002</v>
      </c>
      <c r="H270" s="11">
        <f t="shared" ref="H270:H333" si="14">E270*($B$6-G270)</f>
        <v>803.65887016026818</v>
      </c>
      <c r="J270" s="26"/>
    </row>
    <row r="271" spans="1:13" outlineLevel="1">
      <c r="A271" s="7"/>
      <c r="B271" s="23">
        <v>42619</v>
      </c>
      <c r="C271" s="22">
        <v>0.375</v>
      </c>
      <c r="D271" s="25">
        <v>6.6449080000000009</v>
      </c>
      <c r="E271" s="19">
        <f t="shared" si="12"/>
        <v>6.6429145276000012</v>
      </c>
      <c r="F271" s="24">
        <v>35.119999999999997</v>
      </c>
      <c r="G271" s="19">
        <f t="shared" si="13"/>
        <v>35.45364</v>
      </c>
      <c r="H271" s="11">
        <f t="shared" si="14"/>
        <v>1000.0666019212997</v>
      </c>
      <c r="J271" s="26"/>
    </row>
    <row r="272" spans="1:13" outlineLevel="1">
      <c r="A272" s="7"/>
      <c r="B272" s="23">
        <v>42619</v>
      </c>
      <c r="C272" s="22">
        <v>0.39583333333333331</v>
      </c>
      <c r="D272" s="25">
        <v>7.6299840000000003</v>
      </c>
      <c r="E272" s="19">
        <f t="shared" si="12"/>
        <v>7.6276950048000005</v>
      </c>
      <c r="F272" s="24">
        <v>34.68</v>
      </c>
      <c r="G272" s="19">
        <f t="shared" si="13"/>
        <v>35.009460000000004</v>
      </c>
      <c r="H272" s="11">
        <f t="shared" si="14"/>
        <v>1151.7097877300548</v>
      </c>
      <c r="J272" s="26"/>
    </row>
    <row r="273" spans="1:10" outlineLevel="1">
      <c r="A273" s="7"/>
      <c r="B273" s="23">
        <v>42619</v>
      </c>
      <c r="C273" s="22">
        <v>0.41666666666666669</v>
      </c>
      <c r="D273" s="25">
        <v>8.443779000000001</v>
      </c>
      <c r="E273" s="19">
        <f t="shared" si="12"/>
        <v>8.441245866300001</v>
      </c>
      <c r="F273" s="24">
        <v>35.700000000000003</v>
      </c>
      <c r="G273" s="19">
        <f t="shared" si="13"/>
        <v>36.039150000000006</v>
      </c>
      <c r="H273" s="11">
        <f t="shared" si="14"/>
        <v>1265.8564051693345</v>
      </c>
      <c r="J273" s="26"/>
    </row>
    <row r="274" spans="1:10" outlineLevel="1">
      <c r="A274" s="7"/>
      <c r="B274" s="23">
        <v>42619</v>
      </c>
      <c r="C274" s="22">
        <v>0.4375</v>
      </c>
      <c r="D274" s="25">
        <v>9.0116589999999999</v>
      </c>
      <c r="E274" s="19">
        <f t="shared" si="12"/>
        <v>9.008955502300001</v>
      </c>
      <c r="F274" s="24">
        <v>34.11</v>
      </c>
      <c r="G274" s="19">
        <f t="shared" si="13"/>
        <v>34.434045000000005</v>
      </c>
      <c r="H274" s="11">
        <f t="shared" si="14"/>
        <v>1365.4509442586043</v>
      </c>
      <c r="J274" s="26"/>
    </row>
    <row r="275" spans="1:10" outlineLevel="1">
      <c r="A275" s="7"/>
      <c r="B275" s="23">
        <v>42619</v>
      </c>
      <c r="C275" s="22">
        <v>0.45833333333333331</v>
      </c>
      <c r="D275" s="25">
        <v>9.4139119999999998</v>
      </c>
      <c r="E275" s="19">
        <f t="shared" si="12"/>
        <v>9.4110878263999993</v>
      </c>
      <c r="F275" s="24">
        <v>32.07</v>
      </c>
      <c r="G275" s="19">
        <f t="shared" si="13"/>
        <v>32.374665</v>
      </c>
      <c r="H275" s="11">
        <f t="shared" si="14"/>
        <v>1445.7815200451219</v>
      </c>
      <c r="J275" s="26"/>
    </row>
    <row r="276" spans="1:10" outlineLevel="1">
      <c r="A276" s="7"/>
      <c r="B276" s="23">
        <v>42619</v>
      </c>
      <c r="C276" s="22">
        <v>0.47916666666666669</v>
      </c>
      <c r="D276" s="25">
        <v>9.6926469999999991</v>
      </c>
      <c r="E276" s="19">
        <f t="shared" si="12"/>
        <v>9.6897392058999987</v>
      </c>
      <c r="F276" s="24">
        <v>30.97</v>
      </c>
      <c r="G276" s="19">
        <f t="shared" si="13"/>
        <v>31.264215</v>
      </c>
      <c r="H276" s="11">
        <f t="shared" si="14"/>
        <v>1499.3494024702129</v>
      </c>
      <c r="J276" s="26"/>
    </row>
    <row r="277" spans="1:10" outlineLevel="1">
      <c r="A277" s="7"/>
      <c r="B277" s="23">
        <v>42619</v>
      </c>
      <c r="C277" s="22">
        <v>0.5</v>
      </c>
      <c r="D277" s="25">
        <v>9.8258449999999993</v>
      </c>
      <c r="E277" s="19">
        <f t="shared" si="12"/>
        <v>9.8228972465000002</v>
      </c>
      <c r="F277" s="24">
        <v>30.69</v>
      </c>
      <c r="G277" s="19">
        <f t="shared" si="13"/>
        <v>30.981555000000004</v>
      </c>
      <c r="H277" s="11">
        <f t="shared" si="14"/>
        <v>1522.7302565472116</v>
      </c>
      <c r="J277" s="26"/>
    </row>
    <row r="278" spans="1:10" outlineLevel="1">
      <c r="A278" s="7"/>
      <c r="B278" s="23">
        <v>42619</v>
      </c>
      <c r="C278" s="22">
        <v>0.52083333333333337</v>
      </c>
      <c r="D278" s="25">
        <v>9.788513</v>
      </c>
      <c r="E278" s="19">
        <f t="shared" si="12"/>
        <v>9.7855764461000003</v>
      </c>
      <c r="F278" s="24">
        <v>31.16</v>
      </c>
      <c r="G278" s="19">
        <f t="shared" si="13"/>
        <v>31.456020000000002</v>
      </c>
      <c r="H278" s="11">
        <f t="shared" si="14"/>
        <v>1512.3019305745495</v>
      </c>
      <c r="J278" s="26"/>
    </row>
    <row r="279" spans="1:10" outlineLevel="1">
      <c r="A279" s="7"/>
      <c r="B279" s="23">
        <v>42619</v>
      </c>
      <c r="C279" s="22">
        <v>0.54166666666666663</v>
      </c>
      <c r="D279" s="25">
        <v>9.5854710000000019</v>
      </c>
      <c r="E279" s="19">
        <f t="shared" si="12"/>
        <v>9.5825953587000026</v>
      </c>
      <c r="F279" s="24">
        <v>31.6</v>
      </c>
      <c r="G279" s="19">
        <f t="shared" si="13"/>
        <v>31.900200000000005</v>
      </c>
      <c r="H279" s="11">
        <f t="shared" si="14"/>
        <v>1476.6760282565986</v>
      </c>
      <c r="J279" s="26"/>
    </row>
    <row r="280" spans="1:10" outlineLevel="1">
      <c r="A280" s="7"/>
      <c r="B280" s="23">
        <v>42619</v>
      </c>
      <c r="C280" s="22">
        <v>0.5625</v>
      </c>
      <c r="D280" s="25">
        <v>9.2492570000000001</v>
      </c>
      <c r="E280" s="19">
        <f t="shared" si="12"/>
        <v>9.246482222900001</v>
      </c>
      <c r="F280" s="24">
        <v>30.78</v>
      </c>
      <c r="G280" s="19">
        <f t="shared" si="13"/>
        <v>31.072410000000001</v>
      </c>
      <c r="H280" s="11">
        <f t="shared" si="14"/>
        <v>1432.5352067717401</v>
      </c>
      <c r="J280" s="26"/>
    </row>
    <row r="281" spans="1:10" outlineLevel="1">
      <c r="A281" s="7"/>
      <c r="B281" s="23">
        <v>42619</v>
      </c>
      <c r="C281" s="22">
        <v>0.58333333333333337</v>
      </c>
      <c r="D281" s="25">
        <v>8.7471379999999996</v>
      </c>
      <c r="E281" s="19">
        <f t="shared" si="12"/>
        <v>8.7445138585999995</v>
      </c>
      <c r="F281" s="24">
        <v>31.64</v>
      </c>
      <c r="G281" s="19">
        <f t="shared" si="13"/>
        <v>31.940580000000004</v>
      </c>
      <c r="H281" s="11">
        <f t="shared" si="14"/>
        <v>1347.1747332378779</v>
      </c>
      <c r="J281" s="26"/>
    </row>
    <row r="282" spans="1:10" outlineLevel="1">
      <c r="A282" s="7"/>
      <c r="B282" s="23">
        <v>42619</v>
      </c>
      <c r="C282" s="22">
        <v>0.60416666666666663</v>
      </c>
      <c r="D282" s="25">
        <v>8.0387959999999996</v>
      </c>
      <c r="E282" s="19">
        <f t="shared" si="12"/>
        <v>8.0363843611999997</v>
      </c>
      <c r="F282" s="24">
        <v>30.78</v>
      </c>
      <c r="G282" s="19">
        <f t="shared" si="13"/>
        <v>31.072410000000001</v>
      </c>
      <c r="H282" s="11">
        <f t="shared" si="14"/>
        <v>1245.0576613944056</v>
      </c>
      <c r="J282" s="26"/>
    </row>
    <row r="283" spans="1:10" outlineLevel="1">
      <c r="A283" s="7"/>
      <c r="B283" s="23">
        <v>42619</v>
      </c>
      <c r="C283" s="22">
        <v>0.625</v>
      </c>
      <c r="D283" s="25">
        <v>7.2093220000000002</v>
      </c>
      <c r="E283" s="19">
        <f t="shared" si="12"/>
        <v>7.2071592034000007</v>
      </c>
      <c r="F283" s="24">
        <v>30.68</v>
      </c>
      <c r="G283" s="19">
        <f t="shared" si="13"/>
        <v>30.97146</v>
      </c>
      <c r="H283" s="11">
        <f t="shared" si="14"/>
        <v>1117.315368850665</v>
      </c>
      <c r="J283" s="26"/>
    </row>
    <row r="284" spans="1:10" outlineLevel="1">
      <c r="A284" s="7"/>
      <c r="B284" s="23">
        <v>42619</v>
      </c>
      <c r="C284" s="22">
        <v>0.64583333333333337</v>
      </c>
      <c r="D284" s="25">
        <v>6.1644199999999998</v>
      </c>
      <c r="E284" s="19">
        <f t="shared" si="12"/>
        <v>6.1625706740000004</v>
      </c>
      <c r="F284" s="24">
        <v>31.2</v>
      </c>
      <c r="G284" s="19">
        <f t="shared" si="13"/>
        <v>31.496400000000001</v>
      </c>
      <c r="H284" s="11">
        <f t="shared" si="14"/>
        <v>952.13935438742647</v>
      </c>
      <c r="J284" s="26"/>
    </row>
    <row r="285" spans="1:10" outlineLevel="1">
      <c r="A285" s="7"/>
      <c r="B285" s="23">
        <v>42619</v>
      </c>
      <c r="C285" s="22">
        <v>0.66666666666666663</v>
      </c>
      <c r="D285" s="25">
        <v>4.9166299999999996</v>
      </c>
      <c r="E285" s="19">
        <f t="shared" si="12"/>
        <v>4.9151550109999995</v>
      </c>
      <c r="F285" s="24">
        <v>34.01</v>
      </c>
      <c r="G285" s="19">
        <f t="shared" si="13"/>
        <v>34.333095</v>
      </c>
      <c r="H285" s="11">
        <f t="shared" si="14"/>
        <v>745.46634811361082</v>
      </c>
      <c r="J285" s="26"/>
    </row>
    <row r="286" spans="1:10" outlineLevel="1">
      <c r="A286" s="7"/>
      <c r="B286" s="23">
        <v>42619</v>
      </c>
      <c r="C286" s="22">
        <v>0.6875</v>
      </c>
      <c r="D286" s="25">
        <v>3.4944850000000001</v>
      </c>
      <c r="E286" s="19">
        <f t="shared" si="12"/>
        <v>3.4934366545</v>
      </c>
      <c r="F286" s="24">
        <v>31.34</v>
      </c>
      <c r="G286" s="19">
        <f t="shared" si="13"/>
        <v>31.637730000000001</v>
      </c>
      <c r="H286" s="11">
        <f t="shared" si="14"/>
        <v>539.25481208982569</v>
      </c>
      <c r="J286" s="26"/>
    </row>
    <row r="287" spans="1:10" outlineLevel="1">
      <c r="A287" s="7"/>
      <c r="B287" s="23">
        <v>42619</v>
      </c>
      <c r="C287" s="22">
        <v>0.70833333333333337</v>
      </c>
      <c r="D287" s="25">
        <v>1.65486</v>
      </c>
      <c r="E287" s="19">
        <f t="shared" si="12"/>
        <v>1.654363542</v>
      </c>
      <c r="F287" s="24">
        <v>31.95</v>
      </c>
      <c r="G287" s="19">
        <f t="shared" si="13"/>
        <v>32.253525000000003</v>
      </c>
      <c r="H287" s="11">
        <f t="shared" si="14"/>
        <v>254.35256295101445</v>
      </c>
      <c r="J287" s="26"/>
    </row>
    <row r="288" spans="1:10" outlineLevel="1">
      <c r="A288" s="7"/>
      <c r="B288" s="23">
        <v>42619</v>
      </c>
      <c r="C288" s="22">
        <v>0.72916666666666663</v>
      </c>
      <c r="D288" s="25">
        <v>0.22176899999999999</v>
      </c>
      <c r="E288" s="19">
        <f t="shared" si="12"/>
        <v>0.22170246930000001</v>
      </c>
      <c r="F288" s="24">
        <v>37.28</v>
      </c>
      <c r="G288" s="19">
        <f t="shared" si="13"/>
        <v>37.634160000000001</v>
      </c>
      <c r="H288" s="11">
        <f t="shared" si="14"/>
        <v>32.893073087768713</v>
      </c>
      <c r="J288" s="26"/>
    </row>
    <row r="289" spans="1:10" outlineLevel="1">
      <c r="A289" s="7"/>
      <c r="B289" s="23">
        <v>42619</v>
      </c>
      <c r="C289" s="22">
        <v>0.75</v>
      </c>
      <c r="D289" s="25">
        <v>2.0471000000000003E-2</v>
      </c>
      <c r="E289" s="19">
        <f t="shared" si="12"/>
        <v>2.0464858700000005E-2</v>
      </c>
      <c r="F289" s="24">
        <v>52.23</v>
      </c>
      <c r="G289" s="19">
        <f t="shared" si="13"/>
        <v>52.726185000000001</v>
      </c>
      <c r="H289" s="11">
        <f t="shared" si="14"/>
        <v>2.7274297923849415</v>
      </c>
      <c r="J289" s="26"/>
    </row>
    <row r="290" spans="1:10" outlineLevel="1">
      <c r="A290" s="7"/>
      <c r="B290" s="23">
        <v>42619</v>
      </c>
      <c r="C290" s="22">
        <v>0.77083333333333337</v>
      </c>
      <c r="D290" s="25">
        <v>0</v>
      </c>
      <c r="E290" s="19">
        <f t="shared" si="12"/>
        <v>0</v>
      </c>
      <c r="F290" s="24">
        <v>67.67</v>
      </c>
      <c r="G290" s="19">
        <f t="shared" si="13"/>
        <v>68.312865000000002</v>
      </c>
      <c r="H290" s="11">
        <f t="shared" si="14"/>
        <v>0</v>
      </c>
      <c r="J290" s="26"/>
    </row>
    <row r="291" spans="1:10" outlineLevel="1">
      <c r="A291" s="7"/>
      <c r="B291" s="23">
        <v>42619</v>
      </c>
      <c r="C291" s="22">
        <v>0.79166666666666663</v>
      </c>
      <c r="D291" s="25">
        <v>0</v>
      </c>
      <c r="E291" s="19">
        <f t="shared" si="12"/>
        <v>0</v>
      </c>
      <c r="F291" s="24">
        <v>65.209999999999994</v>
      </c>
      <c r="G291" s="19">
        <f t="shared" si="13"/>
        <v>65.829494999999994</v>
      </c>
      <c r="H291" s="11">
        <f t="shared" si="14"/>
        <v>0</v>
      </c>
      <c r="J291" s="26"/>
    </row>
    <row r="292" spans="1:10" outlineLevel="1">
      <c r="A292" s="7"/>
      <c r="B292" s="23">
        <v>42619</v>
      </c>
      <c r="C292" s="22">
        <v>0.8125</v>
      </c>
      <c r="D292" s="25">
        <v>0</v>
      </c>
      <c r="E292" s="19">
        <f t="shared" si="12"/>
        <v>0</v>
      </c>
      <c r="F292" s="24">
        <v>45.44</v>
      </c>
      <c r="G292" s="19">
        <f t="shared" si="13"/>
        <v>45.871679999999998</v>
      </c>
      <c r="H292" s="11">
        <f t="shared" si="14"/>
        <v>0</v>
      </c>
      <c r="J292" s="26"/>
    </row>
    <row r="293" spans="1:10" outlineLevel="1">
      <c r="A293" s="7"/>
      <c r="B293" s="23">
        <v>42619</v>
      </c>
      <c r="C293" s="22">
        <v>0.83333333333333337</v>
      </c>
      <c r="D293" s="25">
        <v>0</v>
      </c>
      <c r="E293" s="19">
        <f t="shared" si="12"/>
        <v>0</v>
      </c>
      <c r="F293" s="24">
        <v>41.09</v>
      </c>
      <c r="G293" s="19">
        <f t="shared" si="13"/>
        <v>41.480355000000003</v>
      </c>
      <c r="H293" s="11">
        <f t="shared" si="14"/>
        <v>0</v>
      </c>
      <c r="J293" s="26"/>
    </row>
    <row r="294" spans="1:10" outlineLevel="1">
      <c r="A294" s="7"/>
      <c r="B294" s="23">
        <v>42619</v>
      </c>
      <c r="C294" s="22">
        <v>0.85416666666666663</v>
      </c>
      <c r="D294" s="25">
        <v>0</v>
      </c>
      <c r="E294" s="19">
        <f t="shared" si="12"/>
        <v>0</v>
      </c>
      <c r="F294" s="24">
        <v>36.090000000000003</v>
      </c>
      <c r="G294" s="19">
        <f t="shared" si="13"/>
        <v>36.432855000000004</v>
      </c>
      <c r="H294" s="11">
        <f t="shared" si="14"/>
        <v>0</v>
      </c>
      <c r="J294" s="26"/>
    </row>
    <row r="295" spans="1:10" outlineLevel="1">
      <c r="A295" s="7"/>
      <c r="B295" s="23">
        <v>42619</v>
      </c>
      <c r="C295" s="22">
        <v>0.875</v>
      </c>
      <c r="D295" s="25">
        <v>0</v>
      </c>
      <c r="E295" s="19">
        <f t="shared" si="12"/>
        <v>0</v>
      </c>
      <c r="F295" s="24">
        <v>36.96</v>
      </c>
      <c r="G295" s="19">
        <f t="shared" si="13"/>
        <v>37.311120000000003</v>
      </c>
      <c r="H295" s="11">
        <f t="shared" si="14"/>
        <v>0</v>
      </c>
      <c r="J295" s="26"/>
    </row>
    <row r="296" spans="1:10" outlineLevel="1">
      <c r="A296" s="7"/>
      <c r="B296" s="23">
        <v>42619</v>
      </c>
      <c r="C296" s="22">
        <v>0.89583333333333337</v>
      </c>
      <c r="D296" s="25">
        <v>0</v>
      </c>
      <c r="E296" s="19">
        <f t="shared" si="12"/>
        <v>0</v>
      </c>
      <c r="F296" s="24">
        <v>34.869999999999997</v>
      </c>
      <c r="G296" s="19">
        <f t="shared" si="13"/>
        <v>35.201264999999999</v>
      </c>
      <c r="H296" s="11">
        <f t="shared" si="14"/>
        <v>0</v>
      </c>
      <c r="J296" s="26"/>
    </row>
    <row r="297" spans="1:10" outlineLevel="1">
      <c r="A297" s="7"/>
      <c r="B297" s="23">
        <v>42619</v>
      </c>
      <c r="C297" s="22">
        <v>0.91666666666666663</v>
      </c>
      <c r="D297" s="25">
        <v>0</v>
      </c>
      <c r="E297" s="19">
        <f t="shared" si="12"/>
        <v>0</v>
      </c>
      <c r="F297" s="24">
        <v>31.11</v>
      </c>
      <c r="G297" s="19">
        <f t="shared" si="13"/>
        <v>31.405545</v>
      </c>
      <c r="H297" s="11">
        <f t="shared" si="14"/>
        <v>0</v>
      </c>
      <c r="J297" s="26"/>
    </row>
    <row r="298" spans="1:10" outlineLevel="1">
      <c r="A298" s="7"/>
      <c r="B298" s="23">
        <v>42619</v>
      </c>
      <c r="C298" s="22">
        <v>0.9375</v>
      </c>
      <c r="D298" s="25">
        <v>0</v>
      </c>
      <c r="E298" s="19">
        <f t="shared" si="12"/>
        <v>0</v>
      </c>
      <c r="F298" s="24">
        <v>38.01</v>
      </c>
      <c r="G298" s="19">
        <f t="shared" si="13"/>
        <v>38.371095000000004</v>
      </c>
      <c r="H298" s="11">
        <f t="shared" si="14"/>
        <v>0</v>
      </c>
      <c r="J298" s="26"/>
    </row>
    <row r="299" spans="1:10" outlineLevel="1">
      <c r="A299" s="7"/>
      <c r="B299" s="23">
        <v>42619</v>
      </c>
      <c r="C299" s="22">
        <v>0.95833333333333337</v>
      </c>
      <c r="D299" s="25">
        <v>0</v>
      </c>
      <c r="E299" s="19">
        <f t="shared" si="12"/>
        <v>0</v>
      </c>
      <c r="F299" s="24">
        <v>34.409999999999997</v>
      </c>
      <c r="G299" s="19">
        <f t="shared" si="13"/>
        <v>34.736894999999997</v>
      </c>
      <c r="H299" s="11">
        <f t="shared" si="14"/>
        <v>0</v>
      </c>
      <c r="J299" s="26"/>
    </row>
    <row r="300" spans="1:10" outlineLevel="1">
      <c r="A300" s="7"/>
      <c r="B300" s="23">
        <v>42619</v>
      </c>
      <c r="C300" s="22">
        <v>0.97916666666666663</v>
      </c>
      <c r="D300" s="25">
        <v>0</v>
      </c>
      <c r="E300" s="19">
        <f t="shared" si="12"/>
        <v>0</v>
      </c>
      <c r="F300" s="24">
        <v>37.57</v>
      </c>
      <c r="G300" s="19">
        <f t="shared" si="13"/>
        <v>37.926915000000001</v>
      </c>
      <c r="H300" s="11">
        <f t="shared" si="14"/>
        <v>0</v>
      </c>
      <c r="J300" s="26"/>
    </row>
    <row r="301" spans="1:10" outlineLevel="1">
      <c r="A301" s="7"/>
      <c r="B301" s="23">
        <v>42619</v>
      </c>
      <c r="C301" s="22">
        <v>0.99998842592592585</v>
      </c>
      <c r="D301" s="25">
        <v>0</v>
      </c>
      <c r="E301" s="19">
        <f t="shared" si="12"/>
        <v>0</v>
      </c>
      <c r="F301" s="24">
        <v>34.729999999999997</v>
      </c>
      <c r="G301" s="19">
        <f t="shared" si="13"/>
        <v>35.059934999999996</v>
      </c>
      <c r="H301" s="11">
        <f t="shared" si="14"/>
        <v>0</v>
      </c>
      <c r="J301" s="26"/>
    </row>
    <row r="302" spans="1:10" outlineLevel="1">
      <c r="A302" s="7"/>
      <c r="B302" s="23">
        <v>42620</v>
      </c>
      <c r="C302" s="22">
        <v>2.0833333333333332E-2</v>
      </c>
      <c r="D302" s="25">
        <v>0</v>
      </c>
      <c r="E302" s="19">
        <f t="shared" si="12"/>
        <v>0</v>
      </c>
      <c r="F302" s="24">
        <v>30.68</v>
      </c>
      <c r="G302" s="19">
        <f t="shared" si="13"/>
        <v>30.97146</v>
      </c>
      <c r="H302" s="11">
        <f t="shared" si="14"/>
        <v>0</v>
      </c>
      <c r="J302" s="26"/>
    </row>
    <row r="303" spans="1:10" outlineLevel="1">
      <c r="A303" s="7"/>
      <c r="B303" s="23">
        <v>42620</v>
      </c>
      <c r="C303" s="22">
        <v>4.1666666666666664E-2</v>
      </c>
      <c r="D303" s="25">
        <v>0</v>
      </c>
      <c r="E303" s="19">
        <f t="shared" si="12"/>
        <v>0</v>
      </c>
      <c r="F303" s="24">
        <v>30.22</v>
      </c>
      <c r="G303" s="19">
        <f t="shared" si="13"/>
        <v>30.507090000000002</v>
      </c>
      <c r="H303" s="11">
        <f t="shared" si="14"/>
        <v>0</v>
      </c>
      <c r="J303" s="26"/>
    </row>
    <row r="304" spans="1:10" outlineLevel="1">
      <c r="A304" s="7"/>
      <c r="B304" s="23">
        <v>42620</v>
      </c>
      <c r="C304" s="22">
        <v>6.25E-2</v>
      </c>
      <c r="D304" s="25">
        <v>0</v>
      </c>
      <c r="E304" s="19">
        <f t="shared" si="12"/>
        <v>0</v>
      </c>
      <c r="F304" s="24">
        <v>31.01</v>
      </c>
      <c r="G304" s="19">
        <f t="shared" si="13"/>
        <v>31.304595000000003</v>
      </c>
      <c r="H304" s="11">
        <f t="shared" si="14"/>
        <v>0</v>
      </c>
      <c r="J304" s="26"/>
    </row>
    <row r="305" spans="1:13" outlineLevel="1">
      <c r="A305" s="7"/>
      <c r="B305" s="23">
        <v>42620</v>
      </c>
      <c r="C305" s="22">
        <v>8.3333333333333329E-2</v>
      </c>
      <c r="D305" s="25">
        <v>0</v>
      </c>
      <c r="E305" s="19">
        <f t="shared" si="12"/>
        <v>0</v>
      </c>
      <c r="F305" s="24">
        <v>29.73</v>
      </c>
      <c r="G305" s="19">
        <f t="shared" si="13"/>
        <v>30.012435000000004</v>
      </c>
      <c r="H305" s="11">
        <f t="shared" si="14"/>
        <v>0</v>
      </c>
      <c r="J305" s="26"/>
    </row>
    <row r="306" spans="1:13" outlineLevel="1">
      <c r="A306" s="7"/>
      <c r="B306" s="23">
        <v>42620</v>
      </c>
      <c r="C306" s="22">
        <v>0.10416666666666667</v>
      </c>
      <c r="D306" s="25">
        <v>0</v>
      </c>
      <c r="E306" s="19">
        <f t="shared" si="12"/>
        <v>0</v>
      </c>
      <c r="F306" s="24">
        <v>29.23</v>
      </c>
      <c r="G306" s="19">
        <f t="shared" si="13"/>
        <v>29.507685000000002</v>
      </c>
      <c r="H306" s="11">
        <f t="shared" si="14"/>
        <v>0</v>
      </c>
      <c r="J306" s="26"/>
      <c r="M306" s="27"/>
    </row>
    <row r="307" spans="1:13" outlineLevel="1">
      <c r="A307" s="7"/>
      <c r="B307" s="23">
        <v>42620</v>
      </c>
      <c r="C307" s="22">
        <v>0.125</v>
      </c>
      <c r="D307" s="25">
        <v>0</v>
      </c>
      <c r="E307" s="19">
        <f t="shared" si="12"/>
        <v>0</v>
      </c>
      <c r="F307" s="24">
        <v>27.41</v>
      </c>
      <c r="G307" s="19">
        <f t="shared" si="13"/>
        <v>27.670395000000003</v>
      </c>
      <c r="H307" s="11">
        <f t="shared" si="14"/>
        <v>0</v>
      </c>
      <c r="J307" s="26"/>
    </row>
    <row r="308" spans="1:13" outlineLevel="1">
      <c r="A308" s="7"/>
      <c r="B308" s="23">
        <v>42620</v>
      </c>
      <c r="C308" s="22">
        <v>0.14583333333333334</v>
      </c>
      <c r="D308" s="25">
        <v>0</v>
      </c>
      <c r="E308" s="19">
        <f t="shared" si="12"/>
        <v>0</v>
      </c>
      <c r="F308" s="24">
        <v>27.14</v>
      </c>
      <c r="G308" s="19">
        <f t="shared" si="13"/>
        <v>27.397830000000003</v>
      </c>
      <c r="H308" s="11">
        <f t="shared" si="14"/>
        <v>0</v>
      </c>
      <c r="J308" s="26"/>
    </row>
    <row r="309" spans="1:13" outlineLevel="1">
      <c r="A309" s="7"/>
      <c r="B309" s="23">
        <v>42620</v>
      </c>
      <c r="C309" s="22">
        <v>0.16666666666666666</v>
      </c>
      <c r="D309" s="25">
        <v>0</v>
      </c>
      <c r="E309" s="19">
        <f t="shared" si="12"/>
        <v>0</v>
      </c>
      <c r="F309" s="24">
        <v>26.88</v>
      </c>
      <c r="G309" s="19">
        <f t="shared" si="13"/>
        <v>27.135360000000002</v>
      </c>
      <c r="H309" s="11">
        <f t="shared" si="14"/>
        <v>0</v>
      </c>
      <c r="J309" s="26"/>
    </row>
    <row r="310" spans="1:13" outlineLevel="1">
      <c r="A310" s="7"/>
      <c r="B310" s="23">
        <v>42620</v>
      </c>
      <c r="C310" s="22">
        <v>0.1875</v>
      </c>
      <c r="D310" s="25">
        <v>0</v>
      </c>
      <c r="E310" s="19">
        <f t="shared" si="12"/>
        <v>0</v>
      </c>
      <c r="F310" s="24">
        <v>27.72</v>
      </c>
      <c r="G310" s="19">
        <f t="shared" si="13"/>
        <v>27.983340000000002</v>
      </c>
      <c r="H310" s="11">
        <f t="shared" si="14"/>
        <v>0</v>
      </c>
      <c r="J310" s="26"/>
    </row>
    <row r="311" spans="1:13" outlineLevel="1">
      <c r="A311" s="7"/>
      <c r="B311" s="23">
        <v>42620</v>
      </c>
      <c r="C311" s="22">
        <v>0.20833333333333334</v>
      </c>
      <c r="D311" s="25">
        <v>0</v>
      </c>
      <c r="E311" s="19">
        <f t="shared" si="12"/>
        <v>0</v>
      </c>
      <c r="F311" s="24">
        <v>27.43</v>
      </c>
      <c r="G311" s="19">
        <f t="shared" si="13"/>
        <v>27.690585000000002</v>
      </c>
      <c r="H311" s="11">
        <f t="shared" si="14"/>
        <v>0</v>
      </c>
      <c r="J311" s="26"/>
    </row>
    <row r="312" spans="1:13" outlineLevel="1">
      <c r="A312" s="7"/>
      <c r="B312" s="23">
        <v>42620</v>
      </c>
      <c r="C312" s="22">
        <v>0.22916666666666666</v>
      </c>
      <c r="D312" s="25">
        <v>0</v>
      </c>
      <c r="E312" s="19">
        <f t="shared" si="12"/>
        <v>0</v>
      </c>
      <c r="F312" s="24">
        <v>24.86</v>
      </c>
      <c r="G312" s="19">
        <f t="shared" si="13"/>
        <v>25.096170000000001</v>
      </c>
      <c r="H312" s="11">
        <f t="shared" si="14"/>
        <v>0</v>
      </c>
      <c r="J312" s="26"/>
    </row>
    <row r="313" spans="1:13" outlineLevel="1">
      <c r="A313" s="7"/>
      <c r="B313" s="23">
        <v>42620</v>
      </c>
      <c r="C313" s="22">
        <v>0.25</v>
      </c>
      <c r="D313" s="25">
        <v>0</v>
      </c>
      <c r="E313" s="19">
        <f t="shared" si="12"/>
        <v>0</v>
      </c>
      <c r="F313" s="24">
        <v>27.03</v>
      </c>
      <c r="G313" s="19">
        <f t="shared" si="13"/>
        <v>27.286785000000002</v>
      </c>
      <c r="H313" s="11">
        <f t="shared" si="14"/>
        <v>0</v>
      </c>
      <c r="J313" s="26"/>
    </row>
    <row r="314" spans="1:13" outlineLevel="1">
      <c r="A314" s="7"/>
      <c r="B314" s="23">
        <v>42620</v>
      </c>
      <c r="C314" s="22">
        <v>0.27083333333333331</v>
      </c>
      <c r="D314" s="25">
        <v>1.8909999999999999E-3</v>
      </c>
      <c r="E314" s="19">
        <f t="shared" si="12"/>
        <v>1.8904326999999999E-3</v>
      </c>
      <c r="F314" s="24">
        <v>56.4</v>
      </c>
      <c r="G314" s="19">
        <f t="shared" si="13"/>
        <v>56.9358</v>
      </c>
      <c r="H314" s="11">
        <f t="shared" si="14"/>
        <v>0.24398718407933997</v>
      </c>
      <c r="J314" s="26"/>
    </row>
    <row r="315" spans="1:13" outlineLevel="1">
      <c r="A315" s="7"/>
      <c r="B315" s="23">
        <v>42620</v>
      </c>
      <c r="C315" s="22">
        <v>0.29166666666666669</v>
      </c>
      <c r="D315" s="25">
        <v>0.484848</v>
      </c>
      <c r="E315" s="19">
        <f t="shared" si="12"/>
        <v>0.48470254560000003</v>
      </c>
      <c r="F315" s="24">
        <v>51.18</v>
      </c>
      <c r="G315" s="19">
        <f t="shared" si="13"/>
        <v>51.66621</v>
      </c>
      <c r="H315" s="11">
        <f t="shared" si="14"/>
        <v>65.111929973095826</v>
      </c>
      <c r="J315" s="26"/>
    </row>
    <row r="316" spans="1:13" outlineLevel="1">
      <c r="A316" s="7"/>
      <c r="B316" s="23">
        <v>42620</v>
      </c>
      <c r="C316" s="22">
        <v>0.3125</v>
      </c>
      <c r="D316" s="25">
        <v>1.1270660000000001</v>
      </c>
      <c r="E316" s="19">
        <f t="shared" si="12"/>
        <v>1.1267278802000003</v>
      </c>
      <c r="F316" s="24">
        <v>34.76</v>
      </c>
      <c r="G316" s="19">
        <f t="shared" si="13"/>
        <v>35.090220000000002</v>
      </c>
      <c r="H316" s="11">
        <f t="shared" si="14"/>
        <v>170.0342565208484</v>
      </c>
      <c r="J316" s="26"/>
    </row>
    <row r="317" spans="1:13" outlineLevel="1">
      <c r="A317" s="7"/>
      <c r="B317" s="23">
        <v>42620</v>
      </c>
      <c r="C317" s="22">
        <v>0.33333333333333331</v>
      </c>
      <c r="D317" s="25">
        <v>3.1480759999999997</v>
      </c>
      <c r="E317" s="19">
        <f t="shared" si="12"/>
        <v>3.1471315771999997</v>
      </c>
      <c r="F317" s="24">
        <v>41.96</v>
      </c>
      <c r="G317" s="19">
        <f t="shared" si="13"/>
        <v>42.358620000000002</v>
      </c>
      <c r="H317" s="11">
        <f t="shared" si="14"/>
        <v>452.0583227905845</v>
      </c>
      <c r="J317" s="26"/>
    </row>
    <row r="318" spans="1:13" outlineLevel="1">
      <c r="A318" s="7"/>
      <c r="B318" s="23">
        <v>42620</v>
      </c>
      <c r="C318" s="22">
        <v>0.35416666666666669</v>
      </c>
      <c r="D318" s="25">
        <v>3.2712079999999997</v>
      </c>
      <c r="E318" s="19">
        <f t="shared" si="12"/>
        <v>3.2702266376</v>
      </c>
      <c r="F318" s="24">
        <v>39.69</v>
      </c>
      <c r="G318" s="19">
        <f t="shared" si="13"/>
        <v>40.067055000000003</v>
      </c>
      <c r="H318" s="11">
        <f t="shared" si="14"/>
        <v>477.23380404241567</v>
      </c>
      <c r="J318" s="26"/>
    </row>
    <row r="319" spans="1:13" outlineLevel="1">
      <c r="A319" s="7"/>
      <c r="B319" s="23">
        <v>42620</v>
      </c>
      <c r="C319" s="22">
        <v>0.375</v>
      </c>
      <c r="D319" s="25">
        <v>4.4784439999999996</v>
      </c>
      <c r="E319" s="19">
        <f t="shared" si="12"/>
        <v>4.4771004667999996</v>
      </c>
      <c r="F319" s="24">
        <v>36.96</v>
      </c>
      <c r="G319" s="19">
        <f t="shared" si="13"/>
        <v>37.311120000000003</v>
      </c>
      <c r="H319" s="11">
        <f t="shared" si="14"/>
        <v>665.69505405596908</v>
      </c>
      <c r="J319" s="26"/>
    </row>
    <row r="320" spans="1:13" outlineLevel="1">
      <c r="A320" s="7"/>
      <c r="B320" s="23">
        <v>42620</v>
      </c>
      <c r="C320" s="22">
        <v>0.39583333333333331</v>
      </c>
      <c r="D320" s="25">
        <v>7.6774850000000008</v>
      </c>
      <c r="E320" s="19">
        <f t="shared" si="12"/>
        <v>7.6751817545000014</v>
      </c>
      <c r="F320" s="24">
        <v>34.35</v>
      </c>
      <c r="G320" s="19">
        <f t="shared" si="13"/>
        <v>34.676325000000006</v>
      </c>
      <c r="H320" s="11">
        <f t="shared" si="14"/>
        <v>1161.4367093838878</v>
      </c>
      <c r="J320" s="26"/>
    </row>
    <row r="321" spans="1:10" outlineLevel="1">
      <c r="A321" s="7"/>
      <c r="B321" s="23">
        <v>42620</v>
      </c>
      <c r="C321" s="22">
        <v>0.41666666666666669</v>
      </c>
      <c r="D321" s="25">
        <v>4.4466380000000001</v>
      </c>
      <c r="E321" s="19">
        <f t="shared" si="12"/>
        <v>4.4453040086</v>
      </c>
      <c r="F321" s="24">
        <v>31.04</v>
      </c>
      <c r="G321" s="19">
        <f t="shared" si="13"/>
        <v>31.334880000000002</v>
      </c>
      <c r="H321" s="11">
        <f t="shared" si="14"/>
        <v>687.53347792660009</v>
      </c>
      <c r="J321" s="26"/>
    </row>
    <row r="322" spans="1:10" outlineLevel="1">
      <c r="A322" s="7"/>
      <c r="B322" s="23">
        <v>42620</v>
      </c>
      <c r="C322" s="22">
        <v>0.4375</v>
      </c>
      <c r="D322" s="25">
        <v>4.7563829999999996</v>
      </c>
      <c r="E322" s="19">
        <f t="shared" si="12"/>
        <v>4.7549560850999999</v>
      </c>
      <c r="F322" s="24">
        <v>31.42</v>
      </c>
      <c r="G322" s="19">
        <f t="shared" si="13"/>
        <v>31.718490000000003</v>
      </c>
      <c r="H322" s="11">
        <f t="shared" si="14"/>
        <v>733.60180479291648</v>
      </c>
      <c r="J322" s="26"/>
    </row>
    <row r="323" spans="1:10" outlineLevel="1">
      <c r="A323" s="7"/>
      <c r="B323" s="23">
        <v>42620</v>
      </c>
      <c r="C323" s="22">
        <v>0.45833333333333331</v>
      </c>
      <c r="D323" s="25">
        <v>5.8203569999999996</v>
      </c>
      <c r="E323" s="19">
        <f t="shared" si="12"/>
        <v>5.8186108928999998</v>
      </c>
      <c r="F323" s="24">
        <v>31.95</v>
      </c>
      <c r="G323" s="19">
        <f t="shared" si="13"/>
        <v>32.253525000000003</v>
      </c>
      <c r="H323" s="11">
        <f t="shared" si="14"/>
        <v>894.59091417997752</v>
      </c>
      <c r="J323" s="26"/>
    </row>
    <row r="324" spans="1:10" outlineLevel="1">
      <c r="A324" s="7"/>
      <c r="B324" s="23">
        <v>42620</v>
      </c>
      <c r="C324" s="22">
        <v>0.47916666666666669</v>
      </c>
      <c r="D324" s="25">
        <v>5.5213219999999996</v>
      </c>
      <c r="E324" s="19">
        <f t="shared" si="12"/>
        <v>5.5196656034</v>
      </c>
      <c r="F324" s="24">
        <v>32.6</v>
      </c>
      <c r="G324" s="19">
        <f t="shared" si="13"/>
        <v>32.909700000000001</v>
      </c>
      <c r="H324" s="11">
        <f t="shared" si="14"/>
        <v>845.00726312418715</v>
      </c>
      <c r="J324" s="26"/>
    </row>
    <row r="325" spans="1:10" outlineLevel="1">
      <c r="A325" s="7"/>
      <c r="B325" s="23">
        <v>42620</v>
      </c>
      <c r="C325" s="22">
        <v>0.5</v>
      </c>
      <c r="D325" s="25">
        <v>4.4301649999999997</v>
      </c>
      <c r="E325" s="19">
        <f t="shared" si="12"/>
        <v>4.4288359504999999</v>
      </c>
      <c r="F325" s="24">
        <v>32.72</v>
      </c>
      <c r="G325" s="19">
        <f t="shared" si="13"/>
        <v>33.030839999999998</v>
      </c>
      <c r="H325" s="11">
        <f t="shared" si="14"/>
        <v>677.47531512578655</v>
      </c>
      <c r="J325" s="26"/>
    </row>
    <row r="326" spans="1:10" outlineLevel="1">
      <c r="A326" s="7"/>
      <c r="B326" s="23">
        <v>42620</v>
      </c>
      <c r="C326" s="22">
        <v>0.52083333333333337</v>
      </c>
      <c r="D326" s="25">
        <v>3.600025</v>
      </c>
      <c r="E326" s="19">
        <f t="shared" si="12"/>
        <v>3.5989449925000003</v>
      </c>
      <c r="F326" s="24">
        <v>31.61</v>
      </c>
      <c r="G326" s="19">
        <f t="shared" si="13"/>
        <v>31.910295000000001</v>
      </c>
      <c r="H326" s="11">
        <f t="shared" si="14"/>
        <v>554.56037220555231</v>
      </c>
      <c r="J326" s="26"/>
    </row>
    <row r="327" spans="1:10" outlineLevel="1">
      <c r="A327" s="7"/>
      <c r="B327" s="23">
        <v>42620</v>
      </c>
      <c r="C327" s="22">
        <v>0.54166666666666663</v>
      </c>
      <c r="D327" s="25">
        <v>4.2803490000000002</v>
      </c>
      <c r="E327" s="19">
        <f t="shared" si="12"/>
        <v>4.2790648953000003</v>
      </c>
      <c r="F327" s="24">
        <v>31.09</v>
      </c>
      <c r="G327" s="19">
        <f t="shared" si="13"/>
        <v>31.385355000000001</v>
      </c>
      <c r="H327" s="11">
        <f t="shared" si="14"/>
        <v>661.6060997187717</v>
      </c>
      <c r="J327" s="26"/>
    </row>
    <row r="328" spans="1:10" outlineLevel="1">
      <c r="A328" s="7"/>
      <c r="B328" s="23">
        <v>42620</v>
      </c>
      <c r="C328" s="22">
        <v>0.5625</v>
      </c>
      <c r="D328" s="25">
        <v>6.7994339999999998</v>
      </c>
      <c r="E328" s="19">
        <f t="shared" si="12"/>
        <v>6.7973941697999996</v>
      </c>
      <c r="F328" s="24">
        <v>30.09</v>
      </c>
      <c r="G328" s="19">
        <f t="shared" si="13"/>
        <v>30.375855000000001</v>
      </c>
      <c r="H328" s="11">
        <f t="shared" si="14"/>
        <v>1057.8386559031098</v>
      </c>
      <c r="J328" s="26"/>
    </row>
    <row r="329" spans="1:10" outlineLevel="1">
      <c r="A329" s="7"/>
      <c r="B329" s="23">
        <v>42620</v>
      </c>
      <c r="C329" s="22">
        <v>0.58333333333333337</v>
      </c>
      <c r="D329" s="25">
        <v>3.9308860000000001</v>
      </c>
      <c r="E329" s="19">
        <f t="shared" si="12"/>
        <v>3.9297067342000003</v>
      </c>
      <c r="F329" s="24">
        <v>29.96</v>
      </c>
      <c r="G329" s="19">
        <f t="shared" si="13"/>
        <v>30.244620000000001</v>
      </c>
      <c r="H329" s="11">
        <f t="shared" si="14"/>
        <v>612.07296567388005</v>
      </c>
      <c r="J329" s="26"/>
    </row>
    <row r="330" spans="1:10" outlineLevel="1">
      <c r="A330" s="7"/>
      <c r="B330" s="23">
        <v>42620</v>
      </c>
      <c r="C330" s="22">
        <v>0.60416666666666663</v>
      </c>
      <c r="D330" s="25">
        <v>4.4442089999999999</v>
      </c>
      <c r="E330" s="19">
        <f t="shared" si="12"/>
        <v>4.4428757372999996</v>
      </c>
      <c r="F330" s="24">
        <v>29.82</v>
      </c>
      <c r="G330" s="19">
        <f t="shared" si="13"/>
        <v>30.103290000000001</v>
      </c>
      <c r="H330" s="11">
        <f t="shared" si="14"/>
        <v>692.62971038389412</v>
      </c>
      <c r="J330" s="26"/>
    </row>
    <row r="331" spans="1:10" outlineLevel="1">
      <c r="A331" s="7"/>
      <c r="B331" s="23">
        <v>42620</v>
      </c>
      <c r="C331" s="22">
        <v>0.625</v>
      </c>
      <c r="D331" s="25">
        <v>7.5653639999999989</v>
      </c>
      <c r="E331" s="19">
        <f t="shared" si="12"/>
        <v>7.563094390799999</v>
      </c>
      <c r="F331" s="24">
        <v>29.27</v>
      </c>
      <c r="G331" s="19">
        <f t="shared" si="13"/>
        <v>29.548065000000001</v>
      </c>
      <c r="H331" s="11">
        <f t="shared" si="14"/>
        <v>1183.2607520283059</v>
      </c>
      <c r="J331" s="26"/>
    </row>
    <row r="332" spans="1:10" outlineLevel="1">
      <c r="A332" s="7"/>
      <c r="B332" s="23">
        <v>42620</v>
      </c>
      <c r="C332" s="22">
        <v>0.64583333333333337</v>
      </c>
      <c r="D332" s="25">
        <v>6.176056</v>
      </c>
      <c r="E332" s="19">
        <f t="shared" si="12"/>
        <v>6.1742031832000004</v>
      </c>
      <c r="F332" s="24">
        <v>29.96</v>
      </c>
      <c r="G332" s="19">
        <f t="shared" si="13"/>
        <v>30.244620000000001</v>
      </c>
      <c r="H332" s="11">
        <f t="shared" si="14"/>
        <v>961.66536299652569</v>
      </c>
      <c r="J332" s="26"/>
    </row>
    <row r="333" spans="1:10" outlineLevel="1">
      <c r="A333" s="7"/>
      <c r="B333" s="23">
        <v>42620</v>
      </c>
      <c r="C333" s="22">
        <v>0.66666666666666663</v>
      </c>
      <c r="D333" s="25">
        <v>5.2811450000000004</v>
      </c>
      <c r="E333" s="19">
        <f t="shared" si="12"/>
        <v>5.2795606565000002</v>
      </c>
      <c r="F333" s="24">
        <v>29.69</v>
      </c>
      <c r="G333" s="19">
        <f t="shared" si="13"/>
        <v>29.972055000000005</v>
      </c>
      <c r="H333" s="11">
        <f t="shared" si="14"/>
        <v>823.75899973654589</v>
      </c>
      <c r="J333" s="26"/>
    </row>
    <row r="334" spans="1:10" outlineLevel="1">
      <c r="A334" s="7"/>
      <c r="B334" s="23">
        <v>42620</v>
      </c>
      <c r="C334" s="22">
        <v>0.6875</v>
      </c>
      <c r="D334" s="25">
        <v>3.63239</v>
      </c>
      <c r="E334" s="19">
        <f t="shared" ref="E334:E397" si="15">IF($B$11="Electricity",$D334*$B$7,$D334*$B$8)</f>
        <v>3.6313002830000003</v>
      </c>
      <c r="F334" s="24">
        <v>30.1</v>
      </c>
      <c r="G334" s="19">
        <f t="shared" ref="G334:G397" si="16">$F334*$B$8</f>
        <v>30.385950000000005</v>
      </c>
      <c r="H334" s="11">
        <f t="shared" ref="H334:H397" si="17">E334*($B$6-G334)</f>
        <v>565.08134380377612</v>
      </c>
      <c r="J334" s="26"/>
    </row>
    <row r="335" spans="1:10" outlineLevel="1">
      <c r="A335" s="7"/>
      <c r="B335" s="23">
        <v>42620</v>
      </c>
      <c r="C335" s="22">
        <v>0.70833333333333337</v>
      </c>
      <c r="D335" s="25">
        <v>1.655397</v>
      </c>
      <c r="E335" s="19">
        <f t="shared" si="15"/>
        <v>1.6549003809</v>
      </c>
      <c r="F335" s="24">
        <v>29.55</v>
      </c>
      <c r="G335" s="19">
        <f t="shared" si="16"/>
        <v>29.830725000000001</v>
      </c>
      <c r="H335" s="11">
        <f t="shared" si="17"/>
        <v>258.44459268237682</v>
      </c>
      <c r="J335" s="26"/>
    </row>
    <row r="336" spans="1:10" outlineLevel="1">
      <c r="A336" s="7"/>
      <c r="B336" s="23">
        <v>42620</v>
      </c>
      <c r="C336" s="22">
        <v>0.72916666666666663</v>
      </c>
      <c r="D336" s="25">
        <v>0.217167</v>
      </c>
      <c r="E336" s="19">
        <f t="shared" si="15"/>
        <v>0.2171018499</v>
      </c>
      <c r="F336" s="24">
        <v>29.96</v>
      </c>
      <c r="G336" s="19">
        <f t="shared" si="16"/>
        <v>30.244620000000001</v>
      </c>
      <c r="H336" s="11">
        <f t="shared" si="17"/>
        <v>33.81478112987746</v>
      </c>
      <c r="J336" s="26"/>
    </row>
    <row r="337" spans="1:11" outlineLevel="1">
      <c r="A337" s="7"/>
      <c r="B337" s="23">
        <v>42620</v>
      </c>
      <c r="C337" s="22">
        <v>0.75</v>
      </c>
      <c r="D337" s="25">
        <v>1.2472E-2</v>
      </c>
      <c r="E337" s="19">
        <f t="shared" si="15"/>
        <v>1.2468258400000001E-2</v>
      </c>
      <c r="F337" s="24">
        <v>31.39</v>
      </c>
      <c r="G337" s="19">
        <f t="shared" si="16"/>
        <v>31.688205000000004</v>
      </c>
      <c r="H337" s="11">
        <f t="shared" si="17"/>
        <v>1.9239993342278281</v>
      </c>
      <c r="J337" s="26"/>
    </row>
    <row r="338" spans="1:11" outlineLevel="1">
      <c r="A338" s="7"/>
      <c r="B338" s="23">
        <v>42620</v>
      </c>
      <c r="C338" s="22">
        <v>0.77083333333333337</v>
      </c>
      <c r="D338" s="25">
        <v>0</v>
      </c>
      <c r="E338" s="19">
        <f t="shared" si="15"/>
        <v>0</v>
      </c>
      <c r="F338" s="24">
        <v>33.17</v>
      </c>
      <c r="G338" s="19">
        <f t="shared" si="16"/>
        <v>33.485115</v>
      </c>
      <c r="H338" s="11">
        <f t="shared" si="17"/>
        <v>0</v>
      </c>
      <c r="J338" s="26"/>
    </row>
    <row r="339" spans="1:11" outlineLevel="1">
      <c r="A339" s="7"/>
      <c r="B339" s="23">
        <v>42620</v>
      </c>
      <c r="C339" s="22">
        <v>0.79166666666666663</v>
      </c>
      <c r="D339" s="25">
        <v>0</v>
      </c>
      <c r="E339" s="19">
        <f t="shared" si="15"/>
        <v>0</v>
      </c>
      <c r="F339" s="24">
        <v>33.049999999999997</v>
      </c>
      <c r="G339" s="19">
        <f t="shared" si="16"/>
        <v>33.363974999999996</v>
      </c>
      <c r="H339" s="11">
        <f t="shared" si="17"/>
        <v>0</v>
      </c>
      <c r="J339" s="26"/>
    </row>
    <row r="340" spans="1:11" outlineLevel="1">
      <c r="A340" s="7"/>
      <c r="B340" s="23">
        <v>42620</v>
      </c>
      <c r="C340" s="22">
        <v>0.8125</v>
      </c>
      <c r="D340" s="25">
        <v>0</v>
      </c>
      <c r="E340" s="19">
        <f t="shared" si="15"/>
        <v>0</v>
      </c>
      <c r="F340" s="24">
        <v>29.41</v>
      </c>
      <c r="G340" s="19">
        <f t="shared" si="16"/>
        <v>29.689395000000001</v>
      </c>
      <c r="H340" s="11">
        <f t="shared" si="17"/>
        <v>0</v>
      </c>
      <c r="J340" s="26"/>
    </row>
    <row r="341" spans="1:11" outlineLevel="1">
      <c r="A341" s="7"/>
      <c r="B341" s="23">
        <v>42620</v>
      </c>
      <c r="C341" s="22">
        <v>0.83333333333333337</v>
      </c>
      <c r="D341" s="25">
        <v>0</v>
      </c>
      <c r="E341" s="19">
        <f t="shared" si="15"/>
        <v>0</v>
      </c>
      <c r="F341" s="24">
        <v>28.53</v>
      </c>
      <c r="G341" s="19">
        <f t="shared" si="16"/>
        <v>28.801035000000002</v>
      </c>
      <c r="H341" s="11">
        <f t="shared" si="17"/>
        <v>0</v>
      </c>
      <c r="J341" s="26"/>
    </row>
    <row r="342" spans="1:11" outlineLevel="1">
      <c r="A342" s="7"/>
      <c r="B342" s="23">
        <v>42620</v>
      </c>
      <c r="C342" s="22">
        <v>0.85416666666666663</v>
      </c>
      <c r="D342" s="25">
        <v>0</v>
      </c>
      <c r="E342" s="19">
        <f t="shared" si="15"/>
        <v>0</v>
      </c>
      <c r="F342" s="24">
        <v>26.91</v>
      </c>
      <c r="G342" s="19">
        <f t="shared" si="16"/>
        <v>27.165645000000001</v>
      </c>
      <c r="H342" s="11">
        <f t="shared" si="17"/>
        <v>0</v>
      </c>
      <c r="J342" s="26"/>
    </row>
    <row r="343" spans="1:11" outlineLevel="1">
      <c r="A343" s="7"/>
      <c r="B343" s="23">
        <v>42620</v>
      </c>
      <c r="C343" s="22">
        <v>0.875</v>
      </c>
      <c r="D343" s="25">
        <v>0</v>
      </c>
      <c r="E343" s="19">
        <f t="shared" si="15"/>
        <v>0</v>
      </c>
      <c r="F343" s="24">
        <v>27.34</v>
      </c>
      <c r="G343" s="19">
        <f t="shared" si="16"/>
        <v>27.599730000000001</v>
      </c>
      <c r="H343" s="11">
        <f t="shared" si="17"/>
        <v>0</v>
      </c>
      <c r="J343" s="26"/>
    </row>
    <row r="344" spans="1:11" outlineLevel="1">
      <c r="A344" s="7"/>
      <c r="B344" s="23">
        <v>42620</v>
      </c>
      <c r="C344" s="22">
        <v>0.89583333333333337</v>
      </c>
      <c r="D344" s="25">
        <v>0</v>
      </c>
      <c r="E344" s="19">
        <f t="shared" si="15"/>
        <v>0</v>
      </c>
      <c r="F344" s="24">
        <v>27.46</v>
      </c>
      <c r="G344" s="19">
        <f t="shared" si="16"/>
        <v>27.720870000000001</v>
      </c>
      <c r="H344" s="11">
        <f t="shared" si="17"/>
        <v>0</v>
      </c>
      <c r="J344" s="26"/>
    </row>
    <row r="345" spans="1:11" outlineLevel="1">
      <c r="A345" s="7"/>
      <c r="B345" s="23">
        <v>42620</v>
      </c>
      <c r="C345" s="22">
        <v>0.91666666666666663</v>
      </c>
      <c r="D345" s="25">
        <v>0</v>
      </c>
      <c r="E345" s="19">
        <f t="shared" si="15"/>
        <v>0</v>
      </c>
      <c r="F345" s="24">
        <v>27.1</v>
      </c>
      <c r="G345" s="19">
        <f t="shared" si="16"/>
        <v>27.357450000000004</v>
      </c>
      <c r="H345" s="11">
        <f t="shared" si="17"/>
        <v>0</v>
      </c>
      <c r="J345" s="26"/>
    </row>
    <row r="346" spans="1:11" outlineLevel="1">
      <c r="A346" s="7"/>
      <c r="B346" s="23">
        <v>42620</v>
      </c>
      <c r="C346" s="22">
        <v>0.9375</v>
      </c>
      <c r="D346" s="25">
        <v>0</v>
      </c>
      <c r="E346" s="19">
        <f t="shared" si="15"/>
        <v>0</v>
      </c>
      <c r="F346" s="24">
        <v>45.14</v>
      </c>
      <c r="G346" s="19">
        <f t="shared" si="16"/>
        <v>45.568830000000005</v>
      </c>
      <c r="H346" s="11">
        <f t="shared" si="17"/>
        <v>0</v>
      </c>
      <c r="J346" s="26"/>
    </row>
    <row r="347" spans="1:11" outlineLevel="1">
      <c r="A347" s="7"/>
      <c r="B347" s="23">
        <v>42620</v>
      </c>
      <c r="C347" s="22">
        <v>0.95833333333333337</v>
      </c>
      <c r="D347" s="25">
        <v>0</v>
      </c>
      <c r="E347" s="19">
        <f t="shared" si="15"/>
        <v>0</v>
      </c>
      <c r="F347" s="24">
        <v>28.44</v>
      </c>
      <c r="G347" s="19">
        <f t="shared" si="16"/>
        <v>28.710180000000005</v>
      </c>
      <c r="H347" s="11">
        <f t="shared" si="17"/>
        <v>0</v>
      </c>
      <c r="J347" s="26"/>
    </row>
    <row r="348" spans="1:11" outlineLevel="1">
      <c r="A348" s="7"/>
      <c r="B348" s="23">
        <v>42620</v>
      </c>
      <c r="C348" s="22">
        <v>0.97916666666666663</v>
      </c>
      <c r="D348" s="25">
        <v>0</v>
      </c>
      <c r="E348" s="19">
        <f t="shared" si="15"/>
        <v>0</v>
      </c>
      <c r="F348" s="24">
        <v>29.31</v>
      </c>
      <c r="G348" s="19">
        <f t="shared" si="16"/>
        <v>29.588445</v>
      </c>
      <c r="H348" s="11">
        <f t="shared" si="17"/>
        <v>0</v>
      </c>
      <c r="J348" s="26"/>
      <c r="K348" s="26"/>
    </row>
    <row r="349" spans="1:11" outlineLevel="1">
      <c r="A349" s="7"/>
      <c r="B349" s="23">
        <v>42620</v>
      </c>
      <c r="C349" s="22">
        <v>0.99998842592592585</v>
      </c>
      <c r="D349" s="25">
        <v>0</v>
      </c>
      <c r="E349" s="19">
        <f t="shared" si="15"/>
        <v>0</v>
      </c>
      <c r="F349" s="24">
        <v>28.65</v>
      </c>
      <c r="G349" s="19">
        <f t="shared" si="16"/>
        <v>28.922174999999999</v>
      </c>
      <c r="H349" s="11">
        <f t="shared" si="17"/>
        <v>0</v>
      </c>
      <c r="J349" s="26"/>
    </row>
    <row r="350" spans="1:11" outlineLevel="1">
      <c r="A350" s="7"/>
      <c r="B350" s="23">
        <v>42621</v>
      </c>
      <c r="C350" s="22">
        <v>2.0833333333333332E-2</v>
      </c>
      <c r="D350" s="25">
        <v>0</v>
      </c>
      <c r="E350" s="19">
        <f t="shared" si="15"/>
        <v>0</v>
      </c>
      <c r="F350" s="24">
        <v>30.26</v>
      </c>
      <c r="G350" s="19">
        <f t="shared" si="16"/>
        <v>30.547470000000004</v>
      </c>
      <c r="H350" s="11">
        <f t="shared" si="17"/>
        <v>0</v>
      </c>
      <c r="J350" s="26"/>
    </row>
    <row r="351" spans="1:11" outlineLevel="1">
      <c r="A351" s="7"/>
      <c r="B351" s="23">
        <v>42621</v>
      </c>
      <c r="C351" s="22">
        <v>4.1666666666666664E-2</v>
      </c>
      <c r="D351" s="25">
        <v>0</v>
      </c>
      <c r="E351" s="19">
        <f t="shared" si="15"/>
        <v>0</v>
      </c>
      <c r="F351" s="24">
        <v>35.76</v>
      </c>
      <c r="G351" s="19">
        <f t="shared" si="16"/>
        <v>36.099719999999998</v>
      </c>
      <c r="H351" s="11">
        <f t="shared" si="17"/>
        <v>0</v>
      </c>
      <c r="J351" s="26"/>
    </row>
    <row r="352" spans="1:11" outlineLevel="1">
      <c r="A352" s="7"/>
      <c r="B352" s="23">
        <v>42621</v>
      </c>
      <c r="C352" s="22">
        <v>6.25E-2</v>
      </c>
      <c r="D352" s="25">
        <v>0</v>
      </c>
      <c r="E352" s="19">
        <f t="shared" si="15"/>
        <v>0</v>
      </c>
      <c r="F352" s="24">
        <v>38.61</v>
      </c>
      <c r="G352" s="19">
        <f t="shared" si="16"/>
        <v>38.976795000000003</v>
      </c>
      <c r="H352" s="11">
        <f t="shared" si="17"/>
        <v>0</v>
      </c>
      <c r="J352" s="26"/>
    </row>
    <row r="353" spans="1:13" outlineLevel="1">
      <c r="A353" s="7"/>
      <c r="B353" s="23">
        <v>42621</v>
      </c>
      <c r="C353" s="22">
        <v>8.3333333333333329E-2</v>
      </c>
      <c r="D353" s="25">
        <v>0</v>
      </c>
      <c r="E353" s="19">
        <f t="shared" si="15"/>
        <v>0</v>
      </c>
      <c r="F353" s="24">
        <v>38.31</v>
      </c>
      <c r="G353" s="19">
        <f t="shared" si="16"/>
        <v>38.673945000000003</v>
      </c>
      <c r="H353" s="11">
        <f t="shared" si="17"/>
        <v>0</v>
      </c>
      <c r="J353" s="26"/>
    </row>
    <row r="354" spans="1:13" outlineLevel="1">
      <c r="A354" s="7"/>
      <c r="B354" s="23">
        <v>42621</v>
      </c>
      <c r="C354" s="22">
        <v>0.10416666666666667</v>
      </c>
      <c r="D354" s="25">
        <v>0</v>
      </c>
      <c r="E354" s="19">
        <f t="shared" si="15"/>
        <v>0</v>
      </c>
      <c r="F354" s="24">
        <v>36.96</v>
      </c>
      <c r="G354" s="19">
        <f t="shared" si="16"/>
        <v>37.311120000000003</v>
      </c>
      <c r="H354" s="11">
        <f t="shared" si="17"/>
        <v>0</v>
      </c>
      <c r="J354" s="26"/>
      <c r="M354" s="27"/>
    </row>
    <row r="355" spans="1:13" outlineLevel="1">
      <c r="A355" s="7"/>
      <c r="B355" s="23">
        <v>42621</v>
      </c>
      <c r="C355" s="22">
        <v>0.125</v>
      </c>
      <c r="D355" s="25">
        <v>0</v>
      </c>
      <c r="E355" s="19">
        <f t="shared" si="15"/>
        <v>0</v>
      </c>
      <c r="F355" s="24">
        <v>35.369999999999997</v>
      </c>
      <c r="G355" s="19">
        <f t="shared" si="16"/>
        <v>35.706015000000001</v>
      </c>
      <c r="H355" s="11">
        <f t="shared" si="17"/>
        <v>0</v>
      </c>
      <c r="J355" s="26"/>
    </row>
    <row r="356" spans="1:13" outlineLevel="1">
      <c r="A356" s="7"/>
      <c r="B356" s="23">
        <v>42621</v>
      </c>
      <c r="C356" s="22">
        <v>0.14583333333333334</v>
      </c>
      <c r="D356" s="25">
        <v>0</v>
      </c>
      <c r="E356" s="19">
        <f t="shared" si="15"/>
        <v>0</v>
      </c>
      <c r="F356" s="24">
        <v>30.8</v>
      </c>
      <c r="G356" s="19">
        <f t="shared" si="16"/>
        <v>31.092600000000004</v>
      </c>
      <c r="H356" s="11">
        <f t="shared" si="17"/>
        <v>0</v>
      </c>
      <c r="J356" s="26"/>
    </row>
    <row r="357" spans="1:13" outlineLevel="1">
      <c r="A357" s="7"/>
      <c r="B357" s="23">
        <v>42621</v>
      </c>
      <c r="C357" s="22">
        <v>0.16666666666666666</v>
      </c>
      <c r="D357" s="25">
        <v>0</v>
      </c>
      <c r="E357" s="19">
        <f t="shared" si="15"/>
        <v>0</v>
      </c>
      <c r="F357" s="24">
        <v>30.49</v>
      </c>
      <c r="G357" s="19">
        <f t="shared" si="16"/>
        <v>30.779655000000002</v>
      </c>
      <c r="H357" s="11">
        <f t="shared" si="17"/>
        <v>0</v>
      </c>
      <c r="J357" s="26"/>
    </row>
    <row r="358" spans="1:13" outlineLevel="1">
      <c r="A358" s="7"/>
      <c r="B358" s="23">
        <v>42621</v>
      </c>
      <c r="C358" s="22">
        <v>0.1875</v>
      </c>
      <c r="D358" s="25">
        <v>0</v>
      </c>
      <c r="E358" s="19">
        <f t="shared" si="15"/>
        <v>0</v>
      </c>
      <c r="F358" s="24">
        <v>30.11</v>
      </c>
      <c r="G358" s="19">
        <f t="shared" si="16"/>
        <v>30.396045000000001</v>
      </c>
      <c r="H358" s="11">
        <f t="shared" si="17"/>
        <v>0</v>
      </c>
      <c r="J358" s="26"/>
    </row>
    <row r="359" spans="1:13" outlineLevel="1">
      <c r="A359" s="7"/>
      <c r="B359" s="23">
        <v>42621</v>
      </c>
      <c r="C359" s="22">
        <v>0.20833333333333334</v>
      </c>
      <c r="D359" s="25">
        <v>0</v>
      </c>
      <c r="E359" s="19">
        <f t="shared" si="15"/>
        <v>0</v>
      </c>
      <c r="F359" s="24">
        <v>32.76</v>
      </c>
      <c r="G359" s="19">
        <f t="shared" si="16"/>
        <v>33.071219999999997</v>
      </c>
      <c r="H359" s="11">
        <f t="shared" si="17"/>
        <v>0</v>
      </c>
      <c r="J359" s="26"/>
    </row>
    <row r="360" spans="1:13" outlineLevel="1">
      <c r="A360" s="7"/>
      <c r="B360" s="23">
        <v>42621</v>
      </c>
      <c r="C360" s="22">
        <v>0.22916666666666666</v>
      </c>
      <c r="D360" s="25">
        <v>0</v>
      </c>
      <c r="E360" s="19">
        <f t="shared" si="15"/>
        <v>0</v>
      </c>
      <c r="F360" s="24">
        <v>41.72</v>
      </c>
      <c r="G360" s="19">
        <f t="shared" si="16"/>
        <v>42.116340000000001</v>
      </c>
      <c r="H360" s="11">
        <f t="shared" si="17"/>
        <v>0</v>
      </c>
      <c r="J360" s="26"/>
    </row>
    <row r="361" spans="1:13" outlineLevel="1">
      <c r="A361" s="7"/>
      <c r="B361" s="23">
        <v>42621</v>
      </c>
      <c r="C361" s="22">
        <v>0.25</v>
      </c>
      <c r="D361" s="25">
        <v>0</v>
      </c>
      <c r="E361" s="19">
        <f t="shared" si="15"/>
        <v>0</v>
      </c>
      <c r="F361" s="24">
        <v>36.74</v>
      </c>
      <c r="G361" s="19">
        <f t="shared" si="16"/>
        <v>37.089030000000001</v>
      </c>
      <c r="H361" s="11">
        <f t="shared" si="17"/>
        <v>0</v>
      </c>
      <c r="J361" s="26"/>
    </row>
    <row r="362" spans="1:13" outlineLevel="1">
      <c r="A362" s="7"/>
      <c r="B362" s="23">
        <v>42621</v>
      </c>
      <c r="C362" s="22">
        <v>0.27083333333333331</v>
      </c>
      <c r="D362" s="25">
        <v>1.3320000000000001E-3</v>
      </c>
      <c r="E362" s="19">
        <f t="shared" si="15"/>
        <v>1.3316004000000002E-3</v>
      </c>
      <c r="F362" s="24">
        <v>33.479999999999997</v>
      </c>
      <c r="G362" s="19">
        <f t="shared" si="16"/>
        <v>33.79806</v>
      </c>
      <c r="H362" s="11">
        <f t="shared" si="17"/>
        <v>0.20267216418477604</v>
      </c>
      <c r="J362" s="26"/>
    </row>
    <row r="363" spans="1:13" outlineLevel="1">
      <c r="A363" s="7"/>
      <c r="B363" s="23">
        <v>42621</v>
      </c>
      <c r="C363" s="22">
        <v>0.29166666666666669</v>
      </c>
      <c r="D363" s="25">
        <v>0.19486799999999999</v>
      </c>
      <c r="E363" s="19">
        <f t="shared" si="15"/>
        <v>0.1948095396</v>
      </c>
      <c r="F363" s="24">
        <v>34.270000000000003</v>
      </c>
      <c r="G363" s="19">
        <f t="shared" si="16"/>
        <v>34.595565000000008</v>
      </c>
      <c r="H363" s="11">
        <f t="shared" si="17"/>
        <v>29.495028275748123</v>
      </c>
      <c r="J363" s="26"/>
    </row>
    <row r="364" spans="1:13" outlineLevel="1">
      <c r="A364" s="7"/>
      <c r="B364" s="23">
        <v>42621</v>
      </c>
      <c r="C364" s="22">
        <v>0.3125</v>
      </c>
      <c r="D364" s="25">
        <v>0.66774099999999992</v>
      </c>
      <c r="E364" s="19">
        <f t="shared" si="15"/>
        <v>0.66754067769999992</v>
      </c>
      <c r="F364" s="24">
        <v>27.51</v>
      </c>
      <c r="G364" s="19">
        <f t="shared" si="16"/>
        <v>27.771345000000004</v>
      </c>
      <c r="H364" s="11">
        <f t="shared" si="17"/>
        <v>105.62406359025948</v>
      </c>
      <c r="J364" s="26"/>
    </row>
    <row r="365" spans="1:13" outlineLevel="1">
      <c r="A365" s="7"/>
      <c r="B365" s="23">
        <v>42621</v>
      </c>
      <c r="C365" s="22">
        <v>0.33333333333333331</v>
      </c>
      <c r="D365" s="25">
        <v>1.3807480000000001</v>
      </c>
      <c r="E365" s="19">
        <f t="shared" si="15"/>
        <v>1.3803337756</v>
      </c>
      <c r="F365" s="24">
        <v>28.12</v>
      </c>
      <c r="G365" s="19">
        <f t="shared" si="16"/>
        <v>28.387140000000002</v>
      </c>
      <c r="H365" s="11">
        <f t="shared" si="17"/>
        <v>217.55835412691422</v>
      </c>
      <c r="J365" s="26"/>
    </row>
    <row r="366" spans="1:13" outlineLevel="1">
      <c r="A366" s="7"/>
      <c r="B366" s="23">
        <v>42621</v>
      </c>
      <c r="C366" s="22">
        <v>0.35416666666666669</v>
      </c>
      <c r="D366" s="25">
        <v>3.1244230000000002</v>
      </c>
      <c r="E366" s="19">
        <f t="shared" si="15"/>
        <v>3.1234856731000002</v>
      </c>
      <c r="F366" s="24">
        <v>27.41</v>
      </c>
      <c r="G366" s="19">
        <f t="shared" si="16"/>
        <v>27.670395000000003</v>
      </c>
      <c r="H366" s="11">
        <f t="shared" si="17"/>
        <v>494.54025284508214</v>
      </c>
      <c r="J366" s="26"/>
    </row>
    <row r="367" spans="1:13" outlineLevel="1">
      <c r="A367" s="7"/>
      <c r="B367" s="23">
        <v>42621</v>
      </c>
      <c r="C367" s="22">
        <v>0.375</v>
      </c>
      <c r="D367" s="25">
        <v>3.1072610000000003</v>
      </c>
      <c r="E367" s="19">
        <f t="shared" si="15"/>
        <v>3.1063288217000005</v>
      </c>
      <c r="F367" s="24">
        <v>26.82</v>
      </c>
      <c r="G367" s="19">
        <f t="shared" si="16"/>
        <v>27.074790000000004</v>
      </c>
      <c r="H367" s="11">
        <f t="shared" si="17"/>
        <v>493.67396031772512</v>
      </c>
      <c r="J367" s="26"/>
    </row>
    <row r="368" spans="1:13" outlineLevel="1">
      <c r="A368" s="7"/>
      <c r="B368" s="23">
        <v>42621</v>
      </c>
      <c r="C368" s="22">
        <v>0.39583333333333331</v>
      </c>
      <c r="D368" s="25">
        <v>3.8465259999999999</v>
      </c>
      <c r="E368" s="19">
        <f t="shared" si="15"/>
        <v>3.8453720422000002</v>
      </c>
      <c r="F368" s="24">
        <v>29.96</v>
      </c>
      <c r="G368" s="19">
        <f t="shared" si="16"/>
        <v>30.244620000000001</v>
      </c>
      <c r="H368" s="11">
        <f t="shared" si="17"/>
        <v>598.93738367423703</v>
      </c>
      <c r="J368" s="26"/>
    </row>
    <row r="369" spans="1:10" outlineLevel="1">
      <c r="A369" s="7"/>
      <c r="B369" s="23">
        <v>42621</v>
      </c>
      <c r="C369" s="22">
        <v>0.41666666666666669</v>
      </c>
      <c r="D369" s="25">
        <v>4.8911270000000009</v>
      </c>
      <c r="E369" s="19">
        <f t="shared" si="15"/>
        <v>4.8896596619000015</v>
      </c>
      <c r="F369" s="24">
        <v>29.96</v>
      </c>
      <c r="G369" s="19">
        <f t="shared" si="16"/>
        <v>30.244620000000001</v>
      </c>
      <c r="H369" s="11">
        <f t="shared" si="17"/>
        <v>761.59079870990627</v>
      </c>
      <c r="J369" s="26"/>
    </row>
    <row r="370" spans="1:10" outlineLevel="1">
      <c r="A370" s="7"/>
      <c r="B370" s="23">
        <v>42621</v>
      </c>
      <c r="C370" s="22">
        <v>0.4375</v>
      </c>
      <c r="D370" s="25">
        <v>4.0642329999999998</v>
      </c>
      <c r="E370" s="19">
        <f t="shared" si="15"/>
        <v>4.0630137300999998</v>
      </c>
      <c r="F370" s="24">
        <v>30.1</v>
      </c>
      <c r="G370" s="19">
        <f t="shared" si="16"/>
        <v>30.385950000000005</v>
      </c>
      <c r="H370" s="11">
        <f t="shared" si="17"/>
        <v>632.26202174646778</v>
      </c>
      <c r="J370" s="26"/>
    </row>
    <row r="371" spans="1:10" outlineLevel="1">
      <c r="A371" s="7"/>
      <c r="B371" s="23">
        <v>42621</v>
      </c>
      <c r="C371" s="22">
        <v>0.45833333333333331</v>
      </c>
      <c r="D371" s="25">
        <v>5.6796989999999994</v>
      </c>
      <c r="E371" s="19">
        <f t="shared" si="15"/>
        <v>5.6779950902999996</v>
      </c>
      <c r="F371" s="24">
        <v>29.96</v>
      </c>
      <c r="G371" s="19">
        <f t="shared" si="16"/>
        <v>30.244620000000001</v>
      </c>
      <c r="H371" s="11">
        <f t="shared" si="17"/>
        <v>884.3782829278108</v>
      </c>
      <c r="J371" s="26"/>
    </row>
    <row r="372" spans="1:10" outlineLevel="1">
      <c r="A372" s="7"/>
      <c r="B372" s="23">
        <v>42621</v>
      </c>
      <c r="C372" s="22">
        <v>0.47916666666666669</v>
      </c>
      <c r="D372" s="25">
        <v>8.5490859999999991</v>
      </c>
      <c r="E372" s="19">
        <f t="shared" si="15"/>
        <v>8.5465212741999999</v>
      </c>
      <c r="F372" s="24">
        <v>29.96</v>
      </c>
      <c r="G372" s="19">
        <f t="shared" si="16"/>
        <v>30.244620000000001</v>
      </c>
      <c r="H372" s="11">
        <f t="shared" si="17"/>
        <v>1331.1666687411052</v>
      </c>
      <c r="J372" s="26"/>
    </row>
    <row r="373" spans="1:10" outlineLevel="1">
      <c r="A373" s="7"/>
      <c r="B373" s="23">
        <v>42621</v>
      </c>
      <c r="C373" s="22">
        <v>0.5</v>
      </c>
      <c r="D373" s="25">
        <v>7.7978649999999998</v>
      </c>
      <c r="E373" s="19">
        <f t="shared" si="15"/>
        <v>7.7955256405000002</v>
      </c>
      <c r="F373" s="24">
        <v>30.1</v>
      </c>
      <c r="G373" s="19">
        <f t="shared" si="16"/>
        <v>30.385950000000005</v>
      </c>
      <c r="H373" s="11">
        <f t="shared" si="17"/>
        <v>1213.0933167970491</v>
      </c>
      <c r="J373" s="26"/>
    </row>
    <row r="374" spans="1:10" outlineLevel="1">
      <c r="A374" s="7"/>
      <c r="B374" s="23">
        <v>42621</v>
      </c>
      <c r="C374" s="22">
        <v>0.52083333333333337</v>
      </c>
      <c r="D374" s="25">
        <v>5.8999649999999999</v>
      </c>
      <c r="E374" s="19">
        <f t="shared" si="15"/>
        <v>5.8981950105000003</v>
      </c>
      <c r="F374" s="24">
        <v>30.23</v>
      </c>
      <c r="G374" s="19">
        <f t="shared" si="16"/>
        <v>30.517185000000001</v>
      </c>
      <c r="H374" s="11">
        <f t="shared" si="17"/>
        <v>917.06796365149455</v>
      </c>
      <c r="J374" s="26"/>
    </row>
    <row r="375" spans="1:10" outlineLevel="1">
      <c r="A375" s="7"/>
      <c r="B375" s="23">
        <v>42621</v>
      </c>
      <c r="C375" s="22">
        <v>0.54166666666666663</v>
      </c>
      <c r="D375" s="25">
        <v>5.3775460000000006</v>
      </c>
      <c r="E375" s="19">
        <f t="shared" si="15"/>
        <v>5.3759327362000011</v>
      </c>
      <c r="F375" s="24">
        <v>29.96</v>
      </c>
      <c r="G375" s="19">
        <f t="shared" si="16"/>
        <v>30.244620000000001</v>
      </c>
      <c r="H375" s="11">
        <f t="shared" si="17"/>
        <v>837.33044618127099</v>
      </c>
      <c r="J375" s="26"/>
    </row>
    <row r="376" spans="1:10" outlineLevel="1">
      <c r="A376" s="7"/>
      <c r="B376" s="23">
        <v>42621</v>
      </c>
      <c r="C376" s="22">
        <v>0.5625</v>
      </c>
      <c r="D376" s="25">
        <v>1.002556</v>
      </c>
      <c r="E376" s="19">
        <f t="shared" si="15"/>
        <v>1.0022552332000001</v>
      </c>
      <c r="F376" s="24">
        <v>29.14</v>
      </c>
      <c r="G376" s="19">
        <f t="shared" si="16"/>
        <v>29.416830000000001</v>
      </c>
      <c r="H376" s="11">
        <f t="shared" si="17"/>
        <v>156.93630156354524</v>
      </c>
      <c r="J376" s="26"/>
    </row>
    <row r="377" spans="1:10" outlineLevel="1">
      <c r="A377" s="7"/>
      <c r="B377" s="23">
        <v>42621</v>
      </c>
      <c r="C377" s="22">
        <v>0.58333333333333337</v>
      </c>
      <c r="D377" s="25">
        <v>1.3708990000000001</v>
      </c>
      <c r="E377" s="19">
        <f t="shared" si="15"/>
        <v>1.3704877303</v>
      </c>
      <c r="F377" s="24">
        <v>29.96</v>
      </c>
      <c r="G377" s="19">
        <f t="shared" si="16"/>
        <v>30.244620000000001</v>
      </c>
      <c r="H377" s="11">
        <f t="shared" si="17"/>
        <v>213.46083721821401</v>
      </c>
      <c r="J377" s="26"/>
    </row>
    <row r="378" spans="1:10" outlineLevel="1">
      <c r="A378" s="7"/>
      <c r="B378" s="23">
        <v>42621</v>
      </c>
      <c r="C378" s="22">
        <v>0.60416666666666663</v>
      </c>
      <c r="D378" s="25">
        <v>2.7834110000000001</v>
      </c>
      <c r="E378" s="19">
        <f t="shared" si="15"/>
        <v>2.7825759767</v>
      </c>
      <c r="F378" s="24">
        <v>29.96</v>
      </c>
      <c r="G378" s="19">
        <f t="shared" si="16"/>
        <v>30.244620000000001</v>
      </c>
      <c r="H378" s="11">
        <f t="shared" si="17"/>
        <v>433.40117862977968</v>
      </c>
      <c r="J378" s="26"/>
    </row>
    <row r="379" spans="1:10" outlineLevel="1">
      <c r="A379" s="7"/>
      <c r="B379" s="23">
        <v>42621</v>
      </c>
      <c r="C379" s="22">
        <v>0.625</v>
      </c>
      <c r="D379" s="25">
        <v>2.3532469999999996</v>
      </c>
      <c r="E379" s="19">
        <f t="shared" si="15"/>
        <v>2.3525410258999999</v>
      </c>
      <c r="F379" s="24">
        <v>29.96</v>
      </c>
      <c r="G379" s="19">
        <f t="shared" si="16"/>
        <v>30.244620000000001</v>
      </c>
      <c r="H379" s="11">
        <f t="shared" si="17"/>
        <v>366.42092145464431</v>
      </c>
      <c r="J379" s="26"/>
    </row>
    <row r="380" spans="1:10" outlineLevel="1">
      <c r="A380" s="7"/>
      <c r="B380" s="23">
        <v>42621</v>
      </c>
      <c r="C380" s="22">
        <v>0.64583333333333337</v>
      </c>
      <c r="D380" s="25">
        <v>1.8516429999999999</v>
      </c>
      <c r="E380" s="19">
        <f t="shared" si="15"/>
        <v>1.8510875070999999</v>
      </c>
      <c r="F380" s="24">
        <v>29.41</v>
      </c>
      <c r="G380" s="19">
        <f t="shared" si="16"/>
        <v>29.689395000000001</v>
      </c>
      <c r="H380" s="11">
        <f t="shared" si="17"/>
        <v>289.3446081427428</v>
      </c>
      <c r="J380" s="26"/>
    </row>
    <row r="381" spans="1:10" outlineLevel="1">
      <c r="A381" s="7"/>
      <c r="B381" s="23">
        <v>42621</v>
      </c>
      <c r="C381" s="22">
        <v>0.66666666666666663</v>
      </c>
      <c r="D381" s="25">
        <v>1.536395</v>
      </c>
      <c r="E381" s="19">
        <f t="shared" si="15"/>
        <v>1.5359340815</v>
      </c>
      <c r="F381" s="24">
        <v>30.97</v>
      </c>
      <c r="G381" s="19">
        <f t="shared" si="16"/>
        <v>31.264215</v>
      </c>
      <c r="H381" s="11">
        <f t="shared" si="17"/>
        <v>237.66396580915645</v>
      </c>
      <c r="J381" s="26"/>
    </row>
    <row r="382" spans="1:10" outlineLevel="1">
      <c r="A382" s="7"/>
      <c r="B382" s="23">
        <v>42621</v>
      </c>
      <c r="C382" s="22">
        <v>0.6875</v>
      </c>
      <c r="D382" s="25">
        <v>1.1820079999999997</v>
      </c>
      <c r="E382" s="19">
        <f t="shared" si="15"/>
        <v>1.1816533975999997</v>
      </c>
      <c r="F382" s="24">
        <v>30.71</v>
      </c>
      <c r="G382" s="19">
        <f t="shared" si="16"/>
        <v>31.001745000000003</v>
      </c>
      <c r="H382" s="11">
        <f t="shared" si="17"/>
        <v>183.15421464282113</v>
      </c>
      <c r="J382" s="26"/>
    </row>
    <row r="383" spans="1:10" outlineLevel="1">
      <c r="A383" s="7"/>
      <c r="B383" s="23">
        <v>42621</v>
      </c>
      <c r="C383" s="22">
        <v>0.70833333333333337</v>
      </c>
      <c r="D383" s="25">
        <v>0.64658100000000007</v>
      </c>
      <c r="E383" s="19">
        <f t="shared" si="15"/>
        <v>0.64638702570000006</v>
      </c>
      <c r="F383" s="24">
        <v>29.96</v>
      </c>
      <c r="G383" s="19">
        <f t="shared" si="16"/>
        <v>30.244620000000001</v>
      </c>
      <c r="H383" s="11">
        <f t="shared" si="17"/>
        <v>100.67825681497328</v>
      </c>
      <c r="J383" s="26"/>
    </row>
    <row r="384" spans="1:10" outlineLevel="1">
      <c r="A384" s="7"/>
      <c r="B384" s="23">
        <v>42621</v>
      </c>
      <c r="C384" s="22">
        <v>0.72916666666666663</v>
      </c>
      <c r="D384" s="25">
        <v>0.21847800000000001</v>
      </c>
      <c r="E384" s="19">
        <f t="shared" si="15"/>
        <v>0.2184124566</v>
      </c>
      <c r="F384" s="24">
        <v>30.13</v>
      </c>
      <c r="G384" s="19">
        <f t="shared" si="16"/>
        <v>30.416235</v>
      </c>
      <c r="H384" s="11">
        <f t="shared" si="17"/>
        <v>33.981432320727102</v>
      </c>
      <c r="J384" s="26"/>
    </row>
    <row r="385" spans="1:10" outlineLevel="1">
      <c r="A385" s="7"/>
      <c r="B385" s="23">
        <v>42621</v>
      </c>
      <c r="C385" s="22">
        <v>0.75</v>
      </c>
      <c r="D385" s="25">
        <v>2.3245000000000002E-2</v>
      </c>
      <c r="E385" s="19">
        <f t="shared" si="15"/>
        <v>2.3238026500000002E-2</v>
      </c>
      <c r="F385" s="24">
        <v>39.65</v>
      </c>
      <c r="G385" s="19">
        <f t="shared" si="16"/>
        <v>40.026675000000004</v>
      </c>
      <c r="H385" s="11">
        <f t="shared" si="17"/>
        <v>3.3921319946431123</v>
      </c>
      <c r="J385" s="26"/>
    </row>
    <row r="386" spans="1:10" outlineLevel="1">
      <c r="A386" s="7"/>
      <c r="B386" s="23">
        <v>42621</v>
      </c>
      <c r="C386" s="22">
        <v>0.77083333333333337</v>
      </c>
      <c r="D386" s="25">
        <v>0</v>
      </c>
      <c r="E386" s="19">
        <f t="shared" si="15"/>
        <v>0</v>
      </c>
      <c r="F386" s="24">
        <v>38.74</v>
      </c>
      <c r="G386" s="19">
        <f t="shared" si="16"/>
        <v>39.108030000000007</v>
      </c>
      <c r="H386" s="11">
        <f t="shared" si="17"/>
        <v>0</v>
      </c>
      <c r="J386" s="26"/>
    </row>
    <row r="387" spans="1:10" outlineLevel="1">
      <c r="A387" s="7"/>
      <c r="B387" s="23">
        <v>42621</v>
      </c>
      <c r="C387" s="22">
        <v>0.79166666666666663</v>
      </c>
      <c r="D387" s="25">
        <v>0</v>
      </c>
      <c r="E387" s="19">
        <f t="shared" si="15"/>
        <v>0</v>
      </c>
      <c r="F387" s="24">
        <v>36.96</v>
      </c>
      <c r="G387" s="19">
        <f t="shared" si="16"/>
        <v>37.311120000000003</v>
      </c>
      <c r="H387" s="11">
        <f t="shared" si="17"/>
        <v>0</v>
      </c>
      <c r="J387" s="26"/>
    </row>
    <row r="388" spans="1:10" outlineLevel="1">
      <c r="A388" s="7"/>
      <c r="B388" s="23">
        <v>42621</v>
      </c>
      <c r="C388" s="22">
        <v>0.8125</v>
      </c>
      <c r="D388" s="25">
        <v>0</v>
      </c>
      <c r="E388" s="19">
        <f t="shared" si="15"/>
        <v>0</v>
      </c>
      <c r="F388" s="24">
        <v>35.93</v>
      </c>
      <c r="G388" s="19">
        <f t="shared" si="16"/>
        <v>36.271335000000001</v>
      </c>
      <c r="H388" s="11">
        <f t="shared" si="17"/>
        <v>0</v>
      </c>
      <c r="J388" s="26"/>
    </row>
    <row r="389" spans="1:10" outlineLevel="1">
      <c r="A389" s="7"/>
      <c r="B389" s="23">
        <v>42621</v>
      </c>
      <c r="C389" s="22">
        <v>0.83333333333333337</v>
      </c>
      <c r="D389" s="25">
        <v>0</v>
      </c>
      <c r="E389" s="19">
        <f t="shared" si="15"/>
        <v>0</v>
      </c>
      <c r="F389" s="24">
        <v>36.47</v>
      </c>
      <c r="G389" s="19">
        <f t="shared" si="16"/>
        <v>36.816465000000001</v>
      </c>
      <c r="H389" s="11">
        <f t="shared" si="17"/>
        <v>0</v>
      </c>
      <c r="J389" s="26"/>
    </row>
    <row r="390" spans="1:10" outlineLevel="1">
      <c r="A390" s="7"/>
      <c r="B390" s="23">
        <v>42621</v>
      </c>
      <c r="C390" s="22">
        <v>0.85416666666666663</v>
      </c>
      <c r="D390" s="25">
        <v>0</v>
      </c>
      <c r="E390" s="19">
        <f t="shared" si="15"/>
        <v>0</v>
      </c>
      <c r="F390" s="24">
        <v>34.1</v>
      </c>
      <c r="G390" s="19">
        <f t="shared" si="16"/>
        <v>34.423950000000005</v>
      </c>
      <c r="H390" s="11">
        <f t="shared" si="17"/>
        <v>0</v>
      </c>
      <c r="J390" s="26"/>
    </row>
    <row r="391" spans="1:10" outlineLevel="1">
      <c r="A391" s="7"/>
      <c r="B391" s="23">
        <v>42621</v>
      </c>
      <c r="C391" s="22">
        <v>0.875</v>
      </c>
      <c r="D391" s="25">
        <v>0</v>
      </c>
      <c r="E391" s="19">
        <f t="shared" si="15"/>
        <v>0</v>
      </c>
      <c r="F391" s="24">
        <v>31.29</v>
      </c>
      <c r="G391" s="19">
        <f t="shared" si="16"/>
        <v>31.587255000000003</v>
      </c>
      <c r="H391" s="11">
        <f t="shared" si="17"/>
        <v>0</v>
      </c>
      <c r="J391" s="26"/>
    </row>
    <row r="392" spans="1:10" outlineLevel="1">
      <c r="A392" s="7"/>
      <c r="B392" s="23">
        <v>42621</v>
      </c>
      <c r="C392" s="22">
        <v>0.89583333333333337</v>
      </c>
      <c r="D392" s="25">
        <v>0</v>
      </c>
      <c r="E392" s="19">
        <f t="shared" si="15"/>
        <v>0</v>
      </c>
      <c r="F392" s="24">
        <v>30.37</v>
      </c>
      <c r="G392" s="19">
        <f t="shared" si="16"/>
        <v>30.658515000000001</v>
      </c>
      <c r="H392" s="11">
        <f t="shared" si="17"/>
        <v>0</v>
      </c>
      <c r="J392" s="26"/>
    </row>
    <row r="393" spans="1:10" outlineLevel="1">
      <c r="A393" s="7"/>
      <c r="B393" s="23">
        <v>42621</v>
      </c>
      <c r="C393" s="22">
        <v>0.91666666666666663</v>
      </c>
      <c r="D393" s="25">
        <v>0</v>
      </c>
      <c r="E393" s="19">
        <f t="shared" si="15"/>
        <v>0</v>
      </c>
      <c r="F393" s="24">
        <v>29.96</v>
      </c>
      <c r="G393" s="19">
        <f t="shared" si="16"/>
        <v>30.244620000000001</v>
      </c>
      <c r="H393" s="11">
        <f t="shared" si="17"/>
        <v>0</v>
      </c>
      <c r="J393" s="26"/>
    </row>
    <row r="394" spans="1:10" outlineLevel="1">
      <c r="A394" s="7"/>
      <c r="B394" s="23">
        <v>42621</v>
      </c>
      <c r="C394" s="22">
        <v>0.9375</v>
      </c>
      <c r="D394" s="25">
        <v>0</v>
      </c>
      <c r="E394" s="19">
        <f t="shared" si="15"/>
        <v>0</v>
      </c>
      <c r="F394" s="24">
        <v>48.77</v>
      </c>
      <c r="G394" s="19">
        <f t="shared" si="16"/>
        <v>49.233315000000005</v>
      </c>
      <c r="H394" s="11">
        <f t="shared" si="17"/>
        <v>0</v>
      </c>
      <c r="J394" s="26"/>
    </row>
    <row r="395" spans="1:10" outlineLevel="1">
      <c r="A395" s="7"/>
      <c r="B395" s="23">
        <v>42621</v>
      </c>
      <c r="C395" s="22">
        <v>0.95833333333333337</v>
      </c>
      <c r="D395" s="25">
        <v>0</v>
      </c>
      <c r="E395" s="19">
        <f t="shared" si="15"/>
        <v>0</v>
      </c>
      <c r="F395" s="24">
        <v>30.78</v>
      </c>
      <c r="G395" s="19">
        <f t="shared" si="16"/>
        <v>31.072410000000001</v>
      </c>
      <c r="H395" s="11">
        <f t="shared" si="17"/>
        <v>0</v>
      </c>
      <c r="J395" s="26"/>
    </row>
    <row r="396" spans="1:10" outlineLevel="1">
      <c r="A396" s="7"/>
      <c r="B396" s="23">
        <v>42621</v>
      </c>
      <c r="C396" s="22">
        <v>0.97916666666666663</v>
      </c>
      <c r="D396" s="25">
        <v>0</v>
      </c>
      <c r="E396" s="19">
        <f t="shared" si="15"/>
        <v>0</v>
      </c>
      <c r="F396" s="24">
        <v>32.700000000000003</v>
      </c>
      <c r="G396" s="19">
        <f t="shared" si="16"/>
        <v>33.010650000000005</v>
      </c>
      <c r="H396" s="11">
        <f t="shared" si="17"/>
        <v>0</v>
      </c>
      <c r="J396" s="26"/>
    </row>
    <row r="397" spans="1:10" outlineLevel="1">
      <c r="A397" s="7"/>
      <c r="B397" s="23">
        <v>42621</v>
      </c>
      <c r="C397" s="22">
        <v>0.99998842592592585</v>
      </c>
      <c r="D397" s="25">
        <v>0</v>
      </c>
      <c r="E397" s="19">
        <f t="shared" si="15"/>
        <v>0</v>
      </c>
      <c r="F397" s="24">
        <v>31.27</v>
      </c>
      <c r="G397" s="19">
        <f t="shared" si="16"/>
        <v>31.567065000000003</v>
      </c>
      <c r="H397" s="11">
        <f t="shared" si="17"/>
        <v>0</v>
      </c>
      <c r="J397" s="26"/>
    </row>
    <row r="398" spans="1:10" outlineLevel="1">
      <c r="A398" s="7"/>
      <c r="B398" s="23">
        <v>42622</v>
      </c>
      <c r="C398" s="22">
        <v>2.0833333333333332E-2</v>
      </c>
      <c r="D398" s="25">
        <v>0</v>
      </c>
      <c r="E398" s="19">
        <f t="shared" ref="E398:E461" si="18">IF($B$11="Electricity",$D398*$B$7,$D398*$B$8)</f>
        <v>0</v>
      </c>
      <c r="F398" s="24">
        <v>31.55</v>
      </c>
      <c r="G398" s="19">
        <f t="shared" ref="G398:G461" si="19">$F398*$B$8</f>
        <v>31.849725000000003</v>
      </c>
      <c r="H398" s="11">
        <f t="shared" ref="H398:H461" si="20">E398*($B$6-G398)</f>
        <v>0</v>
      </c>
      <c r="J398" s="26"/>
    </row>
    <row r="399" spans="1:10" outlineLevel="1">
      <c r="A399" s="7"/>
      <c r="B399" s="23">
        <v>42622</v>
      </c>
      <c r="C399" s="22">
        <v>4.1666666666666664E-2</v>
      </c>
      <c r="D399" s="25">
        <v>0</v>
      </c>
      <c r="E399" s="19">
        <f t="shared" si="18"/>
        <v>0</v>
      </c>
      <c r="F399" s="24">
        <v>30.86</v>
      </c>
      <c r="G399" s="19">
        <f t="shared" si="19"/>
        <v>31.153170000000003</v>
      </c>
      <c r="H399" s="11">
        <f t="shared" si="20"/>
        <v>0</v>
      </c>
      <c r="J399" s="26"/>
    </row>
    <row r="400" spans="1:10" outlineLevel="1">
      <c r="A400" s="7"/>
      <c r="B400" s="23">
        <v>42622</v>
      </c>
      <c r="C400" s="22">
        <v>6.25E-2</v>
      </c>
      <c r="D400" s="25">
        <v>0</v>
      </c>
      <c r="E400" s="19">
        <f t="shared" si="18"/>
        <v>0</v>
      </c>
      <c r="F400" s="24">
        <v>29.81</v>
      </c>
      <c r="G400" s="19">
        <f t="shared" si="19"/>
        <v>30.093195000000001</v>
      </c>
      <c r="H400" s="11">
        <f t="shared" si="20"/>
        <v>0</v>
      </c>
      <c r="J400" s="26"/>
    </row>
    <row r="401" spans="1:13" outlineLevel="1">
      <c r="A401" s="7"/>
      <c r="B401" s="23">
        <v>42622</v>
      </c>
      <c r="C401" s="22">
        <v>8.3333333333333329E-2</v>
      </c>
      <c r="D401" s="25">
        <v>0</v>
      </c>
      <c r="E401" s="19">
        <f t="shared" si="18"/>
        <v>0</v>
      </c>
      <c r="F401" s="24">
        <v>29.98</v>
      </c>
      <c r="G401" s="19">
        <f t="shared" si="19"/>
        <v>30.264810000000001</v>
      </c>
      <c r="H401" s="11">
        <f t="shared" si="20"/>
        <v>0</v>
      </c>
      <c r="J401" s="26"/>
    </row>
    <row r="402" spans="1:13" outlineLevel="1">
      <c r="A402" s="7"/>
      <c r="B402" s="23">
        <v>42622</v>
      </c>
      <c r="C402" s="22">
        <v>0.10416666666666667</v>
      </c>
      <c r="D402" s="25">
        <v>0</v>
      </c>
      <c r="E402" s="19">
        <f t="shared" si="18"/>
        <v>0</v>
      </c>
      <c r="F402" s="24">
        <v>27.88</v>
      </c>
      <c r="G402" s="19">
        <f t="shared" si="19"/>
        <v>28.144860000000001</v>
      </c>
      <c r="H402" s="11">
        <f t="shared" si="20"/>
        <v>0</v>
      </c>
      <c r="J402" s="26"/>
      <c r="M402" s="27"/>
    </row>
    <row r="403" spans="1:13" outlineLevel="1">
      <c r="A403" s="7"/>
      <c r="B403" s="23">
        <v>42622</v>
      </c>
      <c r="C403" s="22">
        <v>0.125</v>
      </c>
      <c r="D403" s="25">
        <v>0</v>
      </c>
      <c r="E403" s="19">
        <f t="shared" si="18"/>
        <v>0</v>
      </c>
      <c r="F403" s="24">
        <v>27.41</v>
      </c>
      <c r="G403" s="19">
        <f t="shared" si="19"/>
        <v>27.670395000000003</v>
      </c>
      <c r="H403" s="11">
        <f t="shared" si="20"/>
        <v>0</v>
      </c>
      <c r="J403" s="26"/>
    </row>
    <row r="404" spans="1:13" outlineLevel="1">
      <c r="A404" s="7"/>
      <c r="B404" s="23">
        <v>42622</v>
      </c>
      <c r="C404" s="22">
        <v>0.14583333333333334</v>
      </c>
      <c r="D404" s="25">
        <v>0</v>
      </c>
      <c r="E404" s="19">
        <f t="shared" si="18"/>
        <v>0</v>
      </c>
      <c r="F404" s="24">
        <v>27.15</v>
      </c>
      <c r="G404" s="19">
        <f t="shared" si="19"/>
        <v>27.407924999999999</v>
      </c>
      <c r="H404" s="11">
        <f t="shared" si="20"/>
        <v>0</v>
      </c>
      <c r="J404" s="26"/>
    </row>
    <row r="405" spans="1:13" outlineLevel="1">
      <c r="A405" s="7"/>
      <c r="B405" s="23">
        <v>42622</v>
      </c>
      <c r="C405" s="22">
        <v>0.16666666666666666</v>
      </c>
      <c r="D405" s="25">
        <v>0</v>
      </c>
      <c r="E405" s="19">
        <f t="shared" si="18"/>
        <v>0</v>
      </c>
      <c r="F405" s="24">
        <v>23.12</v>
      </c>
      <c r="G405" s="19">
        <f t="shared" si="19"/>
        <v>23.339640000000003</v>
      </c>
      <c r="H405" s="11">
        <f t="shared" si="20"/>
        <v>0</v>
      </c>
      <c r="J405" s="26"/>
    </row>
    <row r="406" spans="1:13" outlineLevel="1">
      <c r="A406" s="7"/>
      <c r="B406" s="23">
        <v>42622</v>
      </c>
      <c r="C406" s="22">
        <v>0.1875</v>
      </c>
      <c r="D406" s="25">
        <v>0</v>
      </c>
      <c r="E406" s="19">
        <f t="shared" si="18"/>
        <v>0</v>
      </c>
      <c r="F406" s="24">
        <v>25.63</v>
      </c>
      <c r="G406" s="19">
        <f t="shared" si="19"/>
        <v>25.873485000000002</v>
      </c>
      <c r="H406" s="11">
        <f t="shared" si="20"/>
        <v>0</v>
      </c>
      <c r="J406" s="26"/>
    </row>
    <row r="407" spans="1:13" outlineLevel="1">
      <c r="A407" s="7"/>
      <c r="B407" s="23">
        <v>42622</v>
      </c>
      <c r="C407" s="22">
        <v>0.20833333333333334</v>
      </c>
      <c r="D407" s="25">
        <v>0</v>
      </c>
      <c r="E407" s="19">
        <f t="shared" si="18"/>
        <v>0</v>
      </c>
      <c r="F407" s="24">
        <v>26.38</v>
      </c>
      <c r="G407" s="19">
        <f t="shared" si="19"/>
        <v>26.630610000000001</v>
      </c>
      <c r="H407" s="11">
        <f t="shared" si="20"/>
        <v>0</v>
      </c>
      <c r="J407" s="26"/>
    </row>
    <row r="408" spans="1:13" outlineLevel="1">
      <c r="A408" s="7"/>
      <c r="B408" s="23">
        <v>42622</v>
      </c>
      <c r="C408" s="22">
        <v>0.22916666666666666</v>
      </c>
      <c r="D408" s="25">
        <v>0</v>
      </c>
      <c r="E408" s="19">
        <f t="shared" si="18"/>
        <v>0</v>
      </c>
      <c r="F408" s="24">
        <v>28.42</v>
      </c>
      <c r="G408" s="19">
        <f t="shared" si="19"/>
        <v>28.689990000000005</v>
      </c>
      <c r="H408" s="11">
        <f t="shared" si="20"/>
        <v>0</v>
      </c>
      <c r="J408" s="26"/>
    </row>
    <row r="409" spans="1:13" outlineLevel="1">
      <c r="A409" s="7"/>
      <c r="B409" s="23">
        <v>42622</v>
      </c>
      <c r="C409" s="22">
        <v>0.25</v>
      </c>
      <c r="D409" s="25">
        <v>0</v>
      </c>
      <c r="E409" s="19">
        <f t="shared" si="18"/>
        <v>0</v>
      </c>
      <c r="F409" s="24">
        <v>22.3</v>
      </c>
      <c r="G409" s="19">
        <f t="shared" si="19"/>
        <v>22.511850000000003</v>
      </c>
      <c r="H409" s="11">
        <f t="shared" si="20"/>
        <v>0</v>
      </c>
      <c r="J409" s="26"/>
    </row>
    <row r="410" spans="1:13" outlineLevel="1">
      <c r="A410" s="7"/>
      <c r="B410" s="23">
        <v>42622</v>
      </c>
      <c r="C410" s="22">
        <v>0.27083333333333331</v>
      </c>
      <c r="D410" s="25">
        <v>4.7889000000000001E-2</v>
      </c>
      <c r="E410" s="19">
        <f t="shared" si="18"/>
        <v>4.7874633300000004E-2</v>
      </c>
      <c r="F410" s="24">
        <v>29.38</v>
      </c>
      <c r="G410" s="19">
        <f t="shared" si="19"/>
        <v>29.659110000000002</v>
      </c>
      <c r="H410" s="11">
        <f t="shared" si="20"/>
        <v>7.4847627785456377</v>
      </c>
      <c r="J410" s="26"/>
    </row>
    <row r="411" spans="1:13" outlineLevel="1">
      <c r="A411" s="7"/>
      <c r="B411" s="23">
        <v>42622</v>
      </c>
      <c r="C411" s="22">
        <v>0.29166666666666669</v>
      </c>
      <c r="D411" s="25">
        <v>0.50065399999999993</v>
      </c>
      <c r="E411" s="19">
        <f t="shared" si="18"/>
        <v>0.50050380379999992</v>
      </c>
      <c r="F411" s="24">
        <v>29.99</v>
      </c>
      <c r="G411" s="19">
        <f t="shared" si="19"/>
        <v>30.274905</v>
      </c>
      <c r="H411" s="11">
        <f t="shared" si="20"/>
        <v>77.941002394616348</v>
      </c>
      <c r="J411" s="26"/>
    </row>
    <row r="412" spans="1:13" outlineLevel="1">
      <c r="A412" s="7"/>
      <c r="B412" s="23">
        <v>42622</v>
      </c>
      <c r="C412" s="22">
        <v>0.3125</v>
      </c>
      <c r="D412" s="25">
        <v>1.1196899999999999</v>
      </c>
      <c r="E412" s="19">
        <f t="shared" si="18"/>
        <v>1.1193540929999999</v>
      </c>
      <c r="F412" s="24">
        <v>28.84</v>
      </c>
      <c r="G412" s="19">
        <f t="shared" si="19"/>
        <v>29.113980000000002</v>
      </c>
      <c r="H412" s="11">
        <f t="shared" si="20"/>
        <v>175.61100862147984</v>
      </c>
      <c r="J412" s="26"/>
    </row>
    <row r="413" spans="1:13" outlineLevel="1">
      <c r="A413" s="7"/>
      <c r="B413" s="23">
        <v>42622</v>
      </c>
      <c r="C413" s="22">
        <v>0.33333333333333331</v>
      </c>
      <c r="D413" s="25">
        <v>1.4681850000000001</v>
      </c>
      <c r="E413" s="19">
        <f t="shared" si="18"/>
        <v>1.4677445445000001</v>
      </c>
      <c r="F413" s="24">
        <v>35.729999999999997</v>
      </c>
      <c r="G413" s="19">
        <f t="shared" si="19"/>
        <v>36.069434999999999</v>
      </c>
      <c r="H413" s="11">
        <f t="shared" si="20"/>
        <v>220.05976883255266</v>
      </c>
      <c r="J413" s="26"/>
    </row>
    <row r="414" spans="1:13" outlineLevel="1">
      <c r="A414" s="7"/>
      <c r="B414" s="23">
        <v>42622</v>
      </c>
      <c r="C414" s="22">
        <v>0.35416666666666669</v>
      </c>
      <c r="D414" s="25">
        <v>1.568908</v>
      </c>
      <c r="E414" s="19">
        <f t="shared" si="18"/>
        <v>1.5684373276000001</v>
      </c>
      <c r="F414" s="24">
        <v>34.520000000000003</v>
      </c>
      <c r="G414" s="19">
        <f t="shared" si="19"/>
        <v>34.847940000000008</v>
      </c>
      <c r="H414" s="11">
        <f t="shared" si="20"/>
        <v>237.07253304763489</v>
      </c>
      <c r="J414" s="26"/>
    </row>
    <row r="415" spans="1:13" outlineLevel="1">
      <c r="A415" s="7"/>
      <c r="B415" s="23">
        <v>42622</v>
      </c>
      <c r="C415" s="22">
        <v>0.375</v>
      </c>
      <c r="D415" s="25">
        <v>3.0780379999999998</v>
      </c>
      <c r="E415" s="19">
        <f t="shared" si="18"/>
        <v>3.0771145885999998</v>
      </c>
      <c r="F415" s="24">
        <v>30.78</v>
      </c>
      <c r="G415" s="19">
        <f t="shared" si="19"/>
        <v>31.072410000000001</v>
      </c>
      <c r="H415" s="11">
        <f t="shared" si="20"/>
        <v>476.72994736563948</v>
      </c>
      <c r="J415" s="26"/>
    </row>
    <row r="416" spans="1:13" outlineLevel="1">
      <c r="A416" s="7"/>
      <c r="B416" s="23">
        <v>42622</v>
      </c>
      <c r="C416" s="22">
        <v>0.39583333333333331</v>
      </c>
      <c r="D416" s="25">
        <v>1.8512780000000002</v>
      </c>
      <c r="E416" s="19">
        <f t="shared" si="18"/>
        <v>1.8507226166000004</v>
      </c>
      <c r="F416" s="24">
        <v>30.1</v>
      </c>
      <c r="G416" s="19">
        <f t="shared" si="19"/>
        <v>30.385950000000005</v>
      </c>
      <c r="H416" s="11">
        <f t="shared" si="20"/>
        <v>287.99844179572329</v>
      </c>
      <c r="J416" s="26"/>
    </row>
    <row r="417" spans="1:10" outlineLevel="1">
      <c r="A417" s="7"/>
      <c r="B417" s="23">
        <v>42622</v>
      </c>
      <c r="C417" s="22">
        <v>0.41666666666666669</v>
      </c>
      <c r="D417" s="25">
        <v>1.305355</v>
      </c>
      <c r="E417" s="19">
        <f t="shared" si="18"/>
        <v>1.3049633935</v>
      </c>
      <c r="F417" s="24">
        <v>30.1</v>
      </c>
      <c r="G417" s="19">
        <f t="shared" si="19"/>
        <v>30.385950000000005</v>
      </c>
      <c r="H417" s="11">
        <f t="shared" si="20"/>
        <v>203.07063876427867</v>
      </c>
      <c r="J417" s="26"/>
    </row>
    <row r="418" spans="1:10" outlineLevel="1">
      <c r="A418" s="7"/>
      <c r="B418" s="23">
        <v>42622</v>
      </c>
      <c r="C418" s="22">
        <v>0.4375</v>
      </c>
      <c r="D418" s="25">
        <v>1.283463</v>
      </c>
      <c r="E418" s="19">
        <f t="shared" si="18"/>
        <v>1.2830779611000001</v>
      </c>
      <c r="F418" s="24">
        <v>30.67</v>
      </c>
      <c r="G418" s="19">
        <f t="shared" si="19"/>
        <v>30.961365000000004</v>
      </c>
      <c r="H418" s="11">
        <f t="shared" si="20"/>
        <v>198.9266556875271</v>
      </c>
      <c r="J418" s="26"/>
    </row>
    <row r="419" spans="1:10" outlineLevel="1">
      <c r="A419" s="7"/>
      <c r="B419" s="23">
        <v>42622</v>
      </c>
      <c r="C419" s="22">
        <v>0.45833333333333331</v>
      </c>
      <c r="D419" s="25">
        <v>0.63369799999999998</v>
      </c>
      <c r="E419" s="19">
        <f t="shared" si="18"/>
        <v>0.63350789060000001</v>
      </c>
      <c r="F419" s="24">
        <v>29.17</v>
      </c>
      <c r="G419" s="19">
        <f t="shared" si="19"/>
        <v>29.447115000000004</v>
      </c>
      <c r="H419" s="11">
        <f t="shared" si="20"/>
        <v>99.177487943694388</v>
      </c>
      <c r="J419" s="26"/>
    </row>
    <row r="420" spans="1:10" outlineLevel="1">
      <c r="A420" s="7"/>
      <c r="B420" s="23">
        <v>42622</v>
      </c>
      <c r="C420" s="22">
        <v>0.47916666666666669</v>
      </c>
      <c r="D420" s="25">
        <v>0.81706499999999993</v>
      </c>
      <c r="E420" s="19">
        <f t="shared" si="18"/>
        <v>0.81681988049999998</v>
      </c>
      <c r="F420" s="24">
        <v>29.69</v>
      </c>
      <c r="G420" s="19">
        <f t="shared" si="19"/>
        <v>29.972055000000005</v>
      </c>
      <c r="H420" s="11">
        <f t="shared" si="20"/>
        <v>127.44672738956056</v>
      </c>
      <c r="J420" s="26"/>
    </row>
    <row r="421" spans="1:10" outlineLevel="1">
      <c r="A421" s="7"/>
      <c r="B421" s="23">
        <v>42622</v>
      </c>
      <c r="C421" s="22">
        <v>0.5</v>
      </c>
      <c r="D421" s="25">
        <v>0.77121700000000004</v>
      </c>
      <c r="E421" s="19">
        <f t="shared" si="18"/>
        <v>0.77098563490000005</v>
      </c>
      <c r="F421" s="24">
        <v>30.83</v>
      </c>
      <c r="G421" s="19">
        <f t="shared" si="19"/>
        <v>31.122885</v>
      </c>
      <c r="H421" s="11">
        <f t="shared" si="20"/>
        <v>119.40803083975533</v>
      </c>
      <c r="J421" s="26"/>
    </row>
    <row r="422" spans="1:10" outlineLevel="1">
      <c r="A422" s="7"/>
      <c r="B422" s="23">
        <v>42622</v>
      </c>
      <c r="C422" s="22">
        <v>0.52083333333333337</v>
      </c>
      <c r="D422" s="25">
        <v>1.553016</v>
      </c>
      <c r="E422" s="19">
        <f t="shared" si="18"/>
        <v>1.5525500952</v>
      </c>
      <c r="F422" s="24">
        <v>30.37</v>
      </c>
      <c r="G422" s="19">
        <f t="shared" si="19"/>
        <v>30.658515000000001</v>
      </c>
      <c r="H422" s="11">
        <f t="shared" si="20"/>
        <v>241.17543732525937</v>
      </c>
      <c r="J422" s="26"/>
    </row>
    <row r="423" spans="1:10" outlineLevel="1">
      <c r="A423" s="7"/>
      <c r="B423" s="23">
        <v>42622</v>
      </c>
      <c r="C423" s="22">
        <v>0.54166666666666663</v>
      </c>
      <c r="D423" s="25">
        <v>1.1793849999999999</v>
      </c>
      <c r="E423" s="19">
        <f t="shared" si="18"/>
        <v>1.1790311844999999</v>
      </c>
      <c r="F423" s="24">
        <v>30.51</v>
      </c>
      <c r="G423" s="19">
        <f t="shared" si="19"/>
        <v>30.799845000000005</v>
      </c>
      <c r="H423" s="11">
        <f t="shared" si="20"/>
        <v>182.98582258423357</v>
      </c>
      <c r="J423" s="26"/>
    </row>
    <row r="424" spans="1:10" outlineLevel="1">
      <c r="A424" s="7"/>
      <c r="B424" s="23">
        <v>42622</v>
      </c>
      <c r="C424" s="22">
        <v>0.5625</v>
      </c>
      <c r="D424" s="25">
        <v>1.055221</v>
      </c>
      <c r="E424" s="19">
        <f t="shared" si="18"/>
        <v>1.0549044337</v>
      </c>
      <c r="F424" s="24">
        <v>30.92</v>
      </c>
      <c r="G424" s="19">
        <f t="shared" si="19"/>
        <v>31.213740000000005</v>
      </c>
      <c r="H424" s="11">
        <f t="shared" si="20"/>
        <v>163.28471194984095</v>
      </c>
      <c r="J424" s="26"/>
    </row>
    <row r="425" spans="1:10" outlineLevel="1">
      <c r="A425" s="7"/>
      <c r="B425" s="23">
        <v>42622</v>
      </c>
      <c r="C425" s="22">
        <v>0.58333333333333337</v>
      </c>
      <c r="D425" s="25">
        <v>1.4101439999999998</v>
      </c>
      <c r="E425" s="19">
        <f t="shared" si="18"/>
        <v>1.4097209568</v>
      </c>
      <c r="F425" s="24">
        <v>30.37</v>
      </c>
      <c r="G425" s="19">
        <f t="shared" si="19"/>
        <v>30.658515000000001</v>
      </c>
      <c r="H425" s="11">
        <f t="shared" si="20"/>
        <v>218.98814686493284</v>
      </c>
      <c r="J425" s="26"/>
    </row>
    <row r="426" spans="1:10" outlineLevel="1">
      <c r="A426" s="7"/>
      <c r="B426" s="23">
        <v>42622</v>
      </c>
      <c r="C426" s="22">
        <v>0.60416666666666663</v>
      </c>
      <c r="D426" s="25">
        <v>1.0780799999999999</v>
      </c>
      <c r="E426" s="19">
        <f t="shared" si="18"/>
        <v>1.0777565759999999</v>
      </c>
      <c r="F426" s="24">
        <v>30.82</v>
      </c>
      <c r="G426" s="19">
        <f t="shared" si="19"/>
        <v>31.112790000000004</v>
      </c>
      <c r="H426" s="11">
        <f t="shared" si="20"/>
        <v>166.93070911579292</v>
      </c>
      <c r="J426" s="26"/>
    </row>
    <row r="427" spans="1:10" outlineLevel="1">
      <c r="A427" s="7"/>
      <c r="B427" s="23">
        <v>42622</v>
      </c>
      <c r="C427" s="22">
        <v>0.625</v>
      </c>
      <c r="D427" s="25">
        <v>1.0071590000000001</v>
      </c>
      <c r="E427" s="19">
        <f t="shared" si="18"/>
        <v>1.0068568523000001</v>
      </c>
      <c r="F427" s="24">
        <v>31.76</v>
      </c>
      <c r="G427" s="19">
        <f t="shared" si="19"/>
        <v>32.061720000000001</v>
      </c>
      <c r="H427" s="11">
        <f t="shared" si="20"/>
        <v>154.99381204927604</v>
      </c>
      <c r="J427" s="26"/>
    </row>
    <row r="428" spans="1:10" outlineLevel="1">
      <c r="A428" s="7"/>
      <c r="B428" s="23">
        <v>42622</v>
      </c>
      <c r="C428" s="22">
        <v>0.64583333333333337</v>
      </c>
      <c r="D428" s="25">
        <v>0.75612199999999996</v>
      </c>
      <c r="E428" s="19">
        <f t="shared" si="18"/>
        <v>0.75589516339999996</v>
      </c>
      <c r="F428" s="24">
        <v>31.3</v>
      </c>
      <c r="G428" s="19">
        <f t="shared" si="19"/>
        <v>31.597350000000002</v>
      </c>
      <c r="H428" s="11">
        <f t="shared" si="20"/>
        <v>116.712216351143</v>
      </c>
      <c r="J428" s="26"/>
    </row>
    <row r="429" spans="1:10" outlineLevel="1">
      <c r="A429" s="7"/>
      <c r="B429" s="23">
        <v>42622</v>
      </c>
      <c r="C429" s="22">
        <v>0.66666666666666663</v>
      </c>
      <c r="D429" s="25">
        <v>0.89875700000000003</v>
      </c>
      <c r="E429" s="19">
        <f t="shared" si="18"/>
        <v>0.89848737290000003</v>
      </c>
      <c r="F429" s="24">
        <v>34.54</v>
      </c>
      <c r="G429" s="19">
        <f t="shared" si="19"/>
        <v>34.868130000000001</v>
      </c>
      <c r="H429" s="11">
        <f t="shared" si="20"/>
        <v>135.79007683776433</v>
      </c>
      <c r="J429" s="26"/>
    </row>
    <row r="430" spans="1:10" outlineLevel="1">
      <c r="A430" s="7"/>
      <c r="B430" s="23">
        <v>42622</v>
      </c>
      <c r="C430" s="22">
        <v>0.6875</v>
      </c>
      <c r="D430" s="25">
        <v>0.9810319999999999</v>
      </c>
      <c r="E430" s="19">
        <f t="shared" si="18"/>
        <v>0.98073769039999992</v>
      </c>
      <c r="F430" s="24">
        <v>30.84</v>
      </c>
      <c r="G430" s="19">
        <f t="shared" si="19"/>
        <v>31.132980000000003</v>
      </c>
      <c r="H430" s="11">
        <f t="shared" si="20"/>
        <v>151.8839235139306</v>
      </c>
      <c r="J430" s="26"/>
    </row>
    <row r="431" spans="1:10" outlineLevel="1">
      <c r="A431" s="7"/>
      <c r="B431" s="23">
        <v>42622</v>
      </c>
      <c r="C431" s="22">
        <v>0.70833333333333337</v>
      </c>
      <c r="D431" s="25">
        <v>0.52766299999999999</v>
      </c>
      <c r="E431" s="19">
        <f t="shared" si="18"/>
        <v>0.52750470110000003</v>
      </c>
      <c r="F431" s="24">
        <v>34.79</v>
      </c>
      <c r="G431" s="19">
        <f t="shared" si="19"/>
        <v>35.120505000000001</v>
      </c>
      <c r="H431" s="11">
        <f t="shared" si="20"/>
        <v>79.58964291209395</v>
      </c>
      <c r="J431" s="26"/>
    </row>
    <row r="432" spans="1:10" outlineLevel="1">
      <c r="A432" s="7"/>
      <c r="B432" s="23">
        <v>42622</v>
      </c>
      <c r="C432" s="22">
        <v>0.72916666666666663</v>
      </c>
      <c r="D432" s="25">
        <v>1.2858000000000001E-2</v>
      </c>
      <c r="E432" s="19">
        <f t="shared" si="18"/>
        <v>1.2854142600000002E-2</v>
      </c>
      <c r="F432" s="24">
        <v>36.96</v>
      </c>
      <c r="G432" s="19">
        <f t="shared" si="19"/>
        <v>37.311120000000003</v>
      </c>
      <c r="H432" s="11">
        <f t="shared" si="20"/>
        <v>1.911268066554288</v>
      </c>
      <c r="J432" s="26"/>
    </row>
    <row r="433" spans="1:10" outlineLevel="1">
      <c r="A433" s="7"/>
      <c r="B433" s="23">
        <v>42622</v>
      </c>
      <c r="C433" s="22">
        <v>0.75</v>
      </c>
      <c r="D433" s="25">
        <v>0</v>
      </c>
      <c r="E433" s="19">
        <f t="shared" si="18"/>
        <v>0</v>
      </c>
      <c r="F433" s="24">
        <v>41.49</v>
      </c>
      <c r="G433" s="19">
        <f t="shared" si="19"/>
        <v>41.884155000000007</v>
      </c>
      <c r="H433" s="11">
        <f t="shared" si="20"/>
        <v>0</v>
      </c>
      <c r="J433" s="26"/>
    </row>
    <row r="434" spans="1:10" outlineLevel="1">
      <c r="A434" s="7"/>
      <c r="B434" s="23">
        <v>42622</v>
      </c>
      <c r="C434" s="22">
        <v>0.77083333333333337</v>
      </c>
      <c r="D434" s="25">
        <v>0</v>
      </c>
      <c r="E434" s="19">
        <f t="shared" si="18"/>
        <v>0</v>
      </c>
      <c r="F434" s="24">
        <v>39.450000000000003</v>
      </c>
      <c r="G434" s="19">
        <f t="shared" si="19"/>
        <v>39.824775000000002</v>
      </c>
      <c r="H434" s="11">
        <f t="shared" si="20"/>
        <v>0</v>
      </c>
      <c r="J434" s="26"/>
    </row>
    <row r="435" spans="1:10" outlineLevel="1">
      <c r="A435" s="7"/>
      <c r="B435" s="23">
        <v>42622</v>
      </c>
      <c r="C435" s="22">
        <v>0.79166666666666663</v>
      </c>
      <c r="D435" s="25">
        <v>0</v>
      </c>
      <c r="E435" s="19">
        <f t="shared" si="18"/>
        <v>0</v>
      </c>
      <c r="F435" s="24">
        <v>35.130000000000003</v>
      </c>
      <c r="G435" s="19">
        <f t="shared" si="19"/>
        <v>35.463735000000007</v>
      </c>
      <c r="H435" s="11">
        <f t="shared" si="20"/>
        <v>0</v>
      </c>
      <c r="J435" s="26"/>
    </row>
    <row r="436" spans="1:10" outlineLevel="1">
      <c r="A436" s="7"/>
      <c r="B436" s="23">
        <v>42622</v>
      </c>
      <c r="C436" s="22">
        <v>0.8125</v>
      </c>
      <c r="D436" s="25">
        <v>0</v>
      </c>
      <c r="E436" s="19">
        <f t="shared" si="18"/>
        <v>0</v>
      </c>
      <c r="F436" s="24">
        <v>30.99</v>
      </c>
      <c r="G436" s="19">
        <f t="shared" si="19"/>
        <v>31.284405</v>
      </c>
      <c r="H436" s="11">
        <f t="shared" si="20"/>
        <v>0</v>
      </c>
      <c r="J436" s="26"/>
    </row>
    <row r="437" spans="1:10" outlineLevel="1">
      <c r="A437" s="7"/>
      <c r="B437" s="23">
        <v>42622</v>
      </c>
      <c r="C437" s="22">
        <v>0.83333333333333337</v>
      </c>
      <c r="D437" s="25">
        <v>0</v>
      </c>
      <c r="E437" s="19">
        <f t="shared" si="18"/>
        <v>0</v>
      </c>
      <c r="F437" s="24">
        <v>30.71</v>
      </c>
      <c r="G437" s="19">
        <f t="shared" si="19"/>
        <v>31.001745000000003</v>
      </c>
      <c r="H437" s="11">
        <f t="shared" si="20"/>
        <v>0</v>
      </c>
      <c r="J437" s="26"/>
    </row>
    <row r="438" spans="1:10" outlineLevel="1">
      <c r="A438" s="7"/>
      <c r="B438" s="23">
        <v>42622</v>
      </c>
      <c r="C438" s="22">
        <v>0.85416666666666663</v>
      </c>
      <c r="D438" s="25">
        <v>0</v>
      </c>
      <c r="E438" s="19">
        <f t="shared" si="18"/>
        <v>0</v>
      </c>
      <c r="F438" s="24">
        <v>32.01</v>
      </c>
      <c r="G438" s="19">
        <f t="shared" si="19"/>
        <v>32.314095000000002</v>
      </c>
      <c r="H438" s="11">
        <f t="shared" si="20"/>
        <v>0</v>
      </c>
      <c r="J438" s="26"/>
    </row>
    <row r="439" spans="1:10" outlineLevel="1">
      <c r="A439" s="7"/>
      <c r="B439" s="23">
        <v>42622</v>
      </c>
      <c r="C439" s="22">
        <v>0.875</v>
      </c>
      <c r="D439" s="25">
        <v>0</v>
      </c>
      <c r="E439" s="19">
        <f t="shared" si="18"/>
        <v>0</v>
      </c>
      <c r="F439" s="24">
        <v>31.34</v>
      </c>
      <c r="G439" s="19">
        <f t="shared" si="19"/>
        <v>31.637730000000001</v>
      </c>
      <c r="H439" s="11">
        <f t="shared" si="20"/>
        <v>0</v>
      </c>
      <c r="J439" s="26"/>
    </row>
    <row r="440" spans="1:10" outlineLevel="1">
      <c r="A440" s="7"/>
      <c r="B440" s="23">
        <v>42622</v>
      </c>
      <c r="C440" s="22">
        <v>0.89583333333333337</v>
      </c>
      <c r="D440" s="25">
        <v>0</v>
      </c>
      <c r="E440" s="19">
        <f t="shared" si="18"/>
        <v>0</v>
      </c>
      <c r="F440" s="24">
        <v>30.76</v>
      </c>
      <c r="G440" s="19">
        <f t="shared" si="19"/>
        <v>31.052220000000002</v>
      </c>
      <c r="H440" s="11">
        <f t="shared" si="20"/>
        <v>0</v>
      </c>
      <c r="J440" s="26"/>
    </row>
    <row r="441" spans="1:10" outlineLevel="1">
      <c r="A441" s="7"/>
      <c r="B441" s="23">
        <v>42622</v>
      </c>
      <c r="C441" s="22">
        <v>0.91666666666666663</v>
      </c>
      <c r="D441" s="25">
        <v>0</v>
      </c>
      <c r="E441" s="19">
        <f t="shared" si="18"/>
        <v>0</v>
      </c>
      <c r="F441" s="24">
        <v>30.61</v>
      </c>
      <c r="G441" s="19">
        <f t="shared" si="19"/>
        <v>30.900795000000002</v>
      </c>
      <c r="H441" s="11">
        <f t="shared" si="20"/>
        <v>0</v>
      </c>
      <c r="J441" s="26"/>
    </row>
    <row r="442" spans="1:10" outlineLevel="1">
      <c r="A442" s="7"/>
      <c r="B442" s="23">
        <v>42622</v>
      </c>
      <c r="C442" s="22">
        <v>0.9375</v>
      </c>
      <c r="D442" s="25">
        <v>0</v>
      </c>
      <c r="E442" s="19">
        <f t="shared" si="18"/>
        <v>0</v>
      </c>
      <c r="F442" s="24">
        <v>67.430000000000007</v>
      </c>
      <c r="G442" s="19">
        <f t="shared" si="19"/>
        <v>68.070585000000008</v>
      </c>
      <c r="H442" s="11">
        <f t="shared" si="20"/>
        <v>0</v>
      </c>
      <c r="J442" s="26"/>
    </row>
    <row r="443" spans="1:10" outlineLevel="1">
      <c r="A443" s="7"/>
      <c r="B443" s="23">
        <v>42622</v>
      </c>
      <c r="C443" s="22">
        <v>0.95833333333333337</v>
      </c>
      <c r="D443" s="25">
        <v>0</v>
      </c>
      <c r="E443" s="19">
        <f t="shared" si="18"/>
        <v>0</v>
      </c>
      <c r="F443" s="24">
        <v>39.36</v>
      </c>
      <c r="G443" s="19">
        <f t="shared" si="19"/>
        <v>39.733920000000005</v>
      </c>
      <c r="H443" s="11">
        <f t="shared" si="20"/>
        <v>0</v>
      </c>
      <c r="J443" s="26"/>
    </row>
    <row r="444" spans="1:10" outlineLevel="1">
      <c r="A444" s="7"/>
      <c r="B444" s="23">
        <v>42622</v>
      </c>
      <c r="C444" s="22">
        <v>0.97916666666666663</v>
      </c>
      <c r="D444" s="25">
        <v>0</v>
      </c>
      <c r="E444" s="19">
        <f t="shared" si="18"/>
        <v>0</v>
      </c>
      <c r="F444" s="24">
        <v>35.69</v>
      </c>
      <c r="G444" s="19">
        <f t="shared" si="19"/>
        <v>36.029055</v>
      </c>
      <c r="H444" s="11">
        <f t="shared" si="20"/>
        <v>0</v>
      </c>
      <c r="J444" s="26"/>
    </row>
    <row r="445" spans="1:10" outlineLevel="1">
      <c r="A445" s="7"/>
      <c r="B445" s="23">
        <v>42622</v>
      </c>
      <c r="C445" s="22">
        <v>0.99998842592592585</v>
      </c>
      <c r="D445" s="25">
        <v>0</v>
      </c>
      <c r="E445" s="19">
        <f t="shared" si="18"/>
        <v>0</v>
      </c>
      <c r="F445" s="24">
        <v>38.06</v>
      </c>
      <c r="G445" s="19">
        <f t="shared" si="19"/>
        <v>38.421570000000003</v>
      </c>
      <c r="H445" s="11">
        <f t="shared" si="20"/>
        <v>0</v>
      </c>
      <c r="J445" s="26"/>
    </row>
    <row r="446" spans="1:10" outlineLevel="1">
      <c r="A446" s="7"/>
      <c r="B446" s="23">
        <v>42623</v>
      </c>
      <c r="C446" s="22">
        <v>2.0833333333333332E-2</v>
      </c>
      <c r="D446" s="25">
        <v>0</v>
      </c>
      <c r="E446" s="19">
        <f t="shared" si="18"/>
        <v>0</v>
      </c>
      <c r="F446" s="24">
        <v>30.48</v>
      </c>
      <c r="G446" s="19">
        <f t="shared" si="19"/>
        <v>30.769560000000002</v>
      </c>
      <c r="H446" s="11">
        <f t="shared" si="20"/>
        <v>0</v>
      </c>
      <c r="J446" s="26"/>
    </row>
    <row r="447" spans="1:10" outlineLevel="1">
      <c r="A447" s="7"/>
      <c r="B447" s="23">
        <v>42623</v>
      </c>
      <c r="C447" s="22">
        <v>4.1666666666666664E-2</v>
      </c>
      <c r="D447" s="25">
        <v>0</v>
      </c>
      <c r="E447" s="19">
        <f t="shared" si="18"/>
        <v>0</v>
      </c>
      <c r="F447" s="24">
        <v>30.51</v>
      </c>
      <c r="G447" s="19">
        <f t="shared" si="19"/>
        <v>30.799845000000005</v>
      </c>
      <c r="H447" s="11">
        <f t="shared" si="20"/>
        <v>0</v>
      </c>
      <c r="J447" s="26"/>
    </row>
    <row r="448" spans="1:10" outlineLevel="1">
      <c r="A448" s="7"/>
      <c r="B448" s="23">
        <v>42623</v>
      </c>
      <c r="C448" s="22">
        <v>6.25E-2</v>
      </c>
      <c r="D448" s="25">
        <v>0</v>
      </c>
      <c r="E448" s="19">
        <f t="shared" si="18"/>
        <v>0</v>
      </c>
      <c r="F448" s="24">
        <v>29.99</v>
      </c>
      <c r="G448" s="19">
        <f t="shared" si="19"/>
        <v>30.274905</v>
      </c>
      <c r="H448" s="11">
        <f t="shared" si="20"/>
        <v>0</v>
      </c>
      <c r="J448" s="26"/>
    </row>
    <row r="449" spans="1:13" outlineLevel="1">
      <c r="A449" s="7"/>
      <c r="B449" s="23">
        <v>42623</v>
      </c>
      <c r="C449" s="22">
        <v>8.3333333333333329E-2</v>
      </c>
      <c r="D449" s="25">
        <v>0</v>
      </c>
      <c r="E449" s="19">
        <f t="shared" si="18"/>
        <v>0</v>
      </c>
      <c r="F449" s="24">
        <v>30.21</v>
      </c>
      <c r="G449" s="19">
        <f t="shared" si="19"/>
        <v>30.496995000000002</v>
      </c>
      <c r="H449" s="11">
        <f t="shared" si="20"/>
        <v>0</v>
      </c>
      <c r="J449" s="26"/>
    </row>
    <row r="450" spans="1:13" outlineLevel="1">
      <c r="A450" s="7"/>
      <c r="B450" s="23">
        <v>42623</v>
      </c>
      <c r="C450" s="22">
        <v>0.10416666666666667</v>
      </c>
      <c r="D450" s="25">
        <v>0</v>
      </c>
      <c r="E450" s="19">
        <f t="shared" si="18"/>
        <v>0</v>
      </c>
      <c r="F450" s="24">
        <v>29.96</v>
      </c>
      <c r="G450" s="19">
        <f t="shared" si="19"/>
        <v>30.244620000000001</v>
      </c>
      <c r="H450" s="11">
        <f t="shared" si="20"/>
        <v>0</v>
      </c>
      <c r="J450" s="26"/>
      <c r="M450" s="27"/>
    </row>
    <row r="451" spans="1:13" outlineLevel="1">
      <c r="A451" s="7"/>
      <c r="B451" s="23">
        <v>42623</v>
      </c>
      <c r="C451" s="22">
        <v>0.125</v>
      </c>
      <c r="D451" s="25">
        <v>0</v>
      </c>
      <c r="E451" s="19">
        <f t="shared" si="18"/>
        <v>0</v>
      </c>
      <c r="F451" s="24">
        <v>29.93</v>
      </c>
      <c r="G451" s="19">
        <f t="shared" si="19"/>
        <v>30.214335000000002</v>
      </c>
      <c r="H451" s="11">
        <f t="shared" si="20"/>
        <v>0</v>
      </c>
      <c r="J451" s="26"/>
    </row>
    <row r="452" spans="1:13" outlineLevel="1">
      <c r="A452" s="7"/>
      <c r="B452" s="23">
        <v>42623</v>
      </c>
      <c r="C452" s="22">
        <v>0.14583333333333334</v>
      </c>
      <c r="D452" s="25">
        <v>0</v>
      </c>
      <c r="E452" s="19">
        <f t="shared" si="18"/>
        <v>0</v>
      </c>
      <c r="F452" s="24">
        <v>29.55</v>
      </c>
      <c r="G452" s="19">
        <f t="shared" si="19"/>
        <v>29.830725000000001</v>
      </c>
      <c r="H452" s="11">
        <f t="shared" si="20"/>
        <v>0</v>
      </c>
      <c r="J452" s="26"/>
    </row>
    <row r="453" spans="1:13" outlineLevel="1">
      <c r="A453" s="7"/>
      <c r="B453" s="23">
        <v>42623</v>
      </c>
      <c r="C453" s="22">
        <v>0.16666666666666666</v>
      </c>
      <c r="D453" s="25">
        <v>0</v>
      </c>
      <c r="E453" s="19">
        <f t="shared" si="18"/>
        <v>0</v>
      </c>
      <c r="F453" s="24">
        <v>28.95</v>
      </c>
      <c r="G453" s="19">
        <f t="shared" si="19"/>
        <v>29.225025000000002</v>
      </c>
      <c r="H453" s="11">
        <f t="shared" si="20"/>
        <v>0</v>
      </c>
      <c r="J453" s="26"/>
    </row>
    <row r="454" spans="1:13" outlineLevel="1">
      <c r="A454" s="7"/>
      <c r="B454" s="23">
        <v>42623</v>
      </c>
      <c r="C454" s="22">
        <v>0.1875</v>
      </c>
      <c r="D454" s="25">
        <v>0</v>
      </c>
      <c r="E454" s="19">
        <f t="shared" si="18"/>
        <v>0</v>
      </c>
      <c r="F454" s="24">
        <v>27.25</v>
      </c>
      <c r="G454" s="19">
        <f t="shared" si="19"/>
        <v>27.508875000000003</v>
      </c>
      <c r="H454" s="11">
        <f t="shared" si="20"/>
        <v>0</v>
      </c>
      <c r="J454" s="26"/>
    </row>
    <row r="455" spans="1:13" outlineLevel="1">
      <c r="A455" s="7"/>
      <c r="B455" s="23">
        <v>42623</v>
      </c>
      <c r="C455" s="22">
        <v>0.20833333333333334</v>
      </c>
      <c r="D455" s="25">
        <v>0</v>
      </c>
      <c r="E455" s="19">
        <f t="shared" si="18"/>
        <v>0</v>
      </c>
      <c r="F455" s="24">
        <v>26.72</v>
      </c>
      <c r="G455" s="19">
        <f t="shared" si="19"/>
        <v>26.973839999999999</v>
      </c>
      <c r="H455" s="11">
        <f t="shared" si="20"/>
        <v>0</v>
      </c>
      <c r="J455" s="26"/>
    </row>
    <row r="456" spans="1:13" outlineLevel="1">
      <c r="A456" s="7"/>
      <c r="B456" s="23">
        <v>42623</v>
      </c>
      <c r="C456" s="22">
        <v>0.22916666666666666</v>
      </c>
      <c r="D456" s="25">
        <v>0</v>
      </c>
      <c r="E456" s="19">
        <f t="shared" si="18"/>
        <v>0</v>
      </c>
      <c r="F456" s="24">
        <v>28.25</v>
      </c>
      <c r="G456" s="19">
        <f t="shared" si="19"/>
        <v>28.518375000000002</v>
      </c>
      <c r="H456" s="11">
        <f t="shared" si="20"/>
        <v>0</v>
      </c>
      <c r="J456" s="26"/>
    </row>
    <row r="457" spans="1:13" outlineLevel="1">
      <c r="A457" s="7"/>
      <c r="B457" s="23">
        <v>42623</v>
      </c>
      <c r="C457" s="22">
        <v>0.25</v>
      </c>
      <c r="D457" s="25">
        <v>0</v>
      </c>
      <c r="E457" s="19">
        <f t="shared" si="18"/>
        <v>0</v>
      </c>
      <c r="F457" s="24">
        <v>28.77</v>
      </c>
      <c r="G457" s="19">
        <f t="shared" si="19"/>
        <v>29.043315</v>
      </c>
      <c r="H457" s="11">
        <f t="shared" si="20"/>
        <v>0</v>
      </c>
      <c r="J457" s="26"/>
    </row>
    <row r="458" spans="1:13" outlineLevel="1">
      <c r="A458" s="7"/>
      <c r="B458" s="23">
        <v>42623</v>
      </c>
      <c r="C458" s="22">
        <v>0.27083333333333331</v>
      </c>
      <c r="D458" s="25">
        <v>9.8900000000000008E-4</v>
      </c>
      <c r="E458" s="19">
        <f t="shared" si="18"/>
        <v>9.8870330000000017E-4</v>
      </c>
      <c r="F458" s="24">
        <v>29.53</v>
      </c>
      <c r="G458" s="19">
        <f t="shared" si="19"/>
        <v>29.810535000000002</v>
      </c>
      <c r="H458" s="11">
        <f t="shared" si="20"/>
        <v>0.15442503947073452</v>
      </c>
      <c r="J458" s="26"/>
    </row>
    <row r="459" spans="1:13" outlineLevel="1">
      <c r="A459" s="7"/>
      <c r="B459" s="23">
        <v>42623</v>
      </c>
      <c r="C459" s="22">
        <v>0.29166666666666669</v>
      </c>
      <c r="D459" s="25">
        <v>8.3498000000000003E-2</v>
      </c>
      <c r="E459" s="19">
        <f t="shared" si="18"/>
        <v>8.3472950600000012E-2</v>
      </c>
      <c r="F459" s="24">
        <v>30.72</v>
      </c>
      <c r="G459" s="19">
        <f t="shared" si="19"/>
        <v>31.011839999999999</v>
      </c>
      <c r="H459" s="11">
        <f t="shared" si="20"/>
        <v>12.937319023264898</v>
      </c>
      <c r="J459" s="26"/>
    </row>
    <row r="460" spans="1:13" outlineLevel="1">
      <c r="A460" s="7"/>
      <c r="B460" s="23">
        <v>42623</v>
      </c>
      <c r="C460" s="22">
        <v>0.3125</v>
      </c>
      <c r="D460" s="25">
        <v>0.31326799999999999</v>
      </c>
      <c r="E460" s="19">
        <f t="shared" si="18"/>
        <v>0.31317401960000002</v>
      </c>
      <c r="F460" s="24">
        <v>30.8</v>
      </c>
      <c r="G460" s="19">
        <f t="shared" si="19"/>
        <v>31.092600000000004</v>
      </c>
      <c r="H460" s="11">
        <f t="shared" si="20"/>
        <v>48.512973123785045</v>
      </c>
      <c r="J460" s="26"/>
    </row>
    <row r="461" spans="1:13" outlineLevel="1">
      <c r="A461" s="7"/>
      <c r="B461" s="23">
        <v>42623</v>
      </c>
      <c r="C461" s="22">
        <v>0.33333333333333331</v>
      </c>
      <c r="D461" s="25">
        <v>1.0514779999999999</v>
      </c>
      <c r="E461" s="19">
        <f t="shared" si="18"/>
        <v>1.0511625566</v>
      </c>
      <c r="F461" s="24">
        <v>35.630000000000003</v>
      </c>
      <c r="G461" s="19">
        <f t="shared" si="19"/>
        <v>35.968485000000008</v>
      </c>
      <c r="H461" s="11">
        <f t="shared" si="20"/>
        <v>157.70751087797123</v>
      </c>
      <c r="J461" s="26"/>
    </row>
    <row r="462" spans="1:13" outlineLevel="1">
      <c r="A462" s="7"/>
      <c r="B462" s="23">
        <v>42623</v>
      </c>
      <c r="C462" s="22">
        <v>0.35416666666666669</v>
      </c>
      <c r="D462" s="25">
        <v>0.97290300000000007</v>
      </c>
      <c r="E462" s="19">
        <f t="shared" ref="E462:E525" si="21">IF($B$11="Electricity",$D462*$B$7,$D462*$B$8)</f>
        <v>0.97261112910000014</v>
      </c>
      <c r="F462" s="24">
        <v>42.29</v>
      </c>
      <c r="G462" s="19">
        <f t="shared" ref="G462:G525" si="22">$F462*$B$8</f>
        <v>42.691755000000001</v>
      </c>
      <c r="H462" s="11">
        <f t="shared" ref="H462:H525" si="23">E462*($B$6-G462)</f>
        <v>139.38319397878945</v>
      </c>
      <c r="J462" s="26"/>
    </row>
    <row r="463" spans="1:13" outlineLevel="1">
      <c r="A463" s="7"/>
      <c r="B463" s="23">
        <v>42623</v>
      </c>
      <c r="C463" s="22">
        <v>0.375</v>
      </c>
      <c r="D463" s="25">
        <v>4.7113749999999994</v>
      </c>
      <c r="E463" s="19">
        <f t="shared" si="21"/>
        <v>4.7099615874999996</v>
      </c>
      <c r="F463" s="24">
        <v>53.57</v>
      </c>
      <c r="G463" s="19">
        <f t="shared" si="22"/>
        <v>54.078915000000002</v>
      </c>
      <c r="H463" s="11">
        <f t="shared" si="23"/>
        <v>621.34324293132238</v>
      </c>
      <c r="J463" s="26"/>
    </row>
    <row r="464" spans="1:13" outlineLevel="1">
      <c r="A464" s="7"/>
      <c r="B464" s="23">
        <v>42623</v>
      </c>
      <c r="C464" s="22">
        <v>0.39583333333333331</v>
      </c>
      <c r="D464" s="25">
        <v>2.8813620000000002</v>
      </c>
      <c r="E464" s="19">
        <f t="shared" si="21"/>
        <v>2.8804975914000002</v>
      </c>
      <c r="F464" s="24">
        <v>59.63</v>
      </c>
      <c r="G464" s="19">
        <f t="shared" si="22"/>
        <v>60.19648500000001</v>
      </c>
      <c r="H464" s="11">
        <f t="shared" si="23"/>
        <v>362.37672194715378</v>
      </c>
      <c r="J464" s="26"/>
    </row>
    <row r="465" spans="1:10" outlineLevel="1">
      <c r="A465" s="7"/>
      <c r="B465" s="23">
        <v>42623</v>
      </c>
      <c r="C465" s="22">
        <v>0.41666666666666669</v>
      </c>
      <c r="D465" s="25">
        <v>2.4565299999999999</v>
      </c>
      <c r="E465" s="19">
        <f t="shared" si="21"/>
        <v>2.4557930410000002</v>
      </c>
      <c r="F465" s="24">
        <v>44.71</v>
      </c>
      <c r="G465" s="19">
        <f t="shared" si="22"/>
        <v>45.134745000000002</v>
      </c>
      <c r="H465" s="11">
        <f t="shared" si="23"/>
        <v>345.93591294769044</v>
      </c>
      <c r="J465" s="26"/>
    </row>
    <row r="466" spans="1:10" outlineLevel="1">
      <c r="A466" s="7"/>
      <c r="B466" s="23">
        <v>42623</v>
      </c>
      <c r="C466" s="22">
        <v>0.4375</v>
      </c>
      <c r="D466" s="25">
        <v>1.3845540000000001</v>
      </c>
      <c r="E466" s="19">
        <f t="shared" si="21"/>
        <v>1.3841386338000001</v>
      </c>
      <c r="F466" s="24">
        <v>46.78</v>
      </c>
      <c r="G466" s="19">
        <f t="shared" si="22"/>
        <v>47.224410000000006</v>
      </c>
      <c r="H466" s="11">
        <f t="shared" si="23"/>
        <v>192.08465554738896</v>
      </c>
      <c r="J466" s="26"/>
    </row>
    <row r="467" spans="1:10" outlineLevel="1">
      <c r="A467" s="7"/>
      <c r="B467" s="23">
        <v>42623</v>
      </c>
      <c r="C467" s="22">
        <v>0.45833333333333331</v>
      </c>
      <c r="D467" s="25">
        <v>1.530481</v>
      </c>
      <c r="E467" s="19">
        <f t="shared" si="21"/>
        <v>1.5300218557</v>
      </c>
      <c r="F467" s="24">
        <v>39.86</v>
      </c>
      <c r="G467" s="19">
        <f t="shared" si="22"/>
        <v>40.238669999999999</v>
      </c>
      <c r="H467" s="11">
        <f t="shared" si="23"/>
        <v>223.01802061590007</v>
      </c>
      <c r="J467" s="26"/>
    </row>
    <row r="468" spans="1:10" outlineLevel="1">
      <c r="A468" s="7"/>
      <c r="B468" s="23">
        <v>42623</v>
      </c>
      <c r="C468" s="22">
        <v>0.47916666666666669</v>
      </c>
      <c r="D468" s="25">
        <v>2.4687010000000003</v>
      </c>
      <c r="E468" s="19">
        <f t="shared" si="21"/>
        <v>2.4679603897000004</v>
      </c>
      <c r="F468" s="24">
        <v>34.020000000000003</v>
      </c>
      <c r="G468" s="19">
        <f t="shared" si="22"/>
        <v>34.343190000000007</v>
      </c>
      <c r="H468" s="11">
        <f t="shared" si="23"/>
        <v>374.28299990825894</v>
      </c>
      <c r="J468" s="26"/>
    </row>
    <row r="469" spans="1:10" outlineLevel="1">
      <c r="A469" s="7"/>
      <c r="B469" s="23">
        <v>42623</v>
      </c>
      <c r="C469" s="22">
        <v>0.5</v>
      </c>
      <c r="D469" s="25">
        <v>3.6650330000000002</v>
      </c>
      <c r="E469" s="19">
        <f t="shared" si="21"/>
        <v>3.6639334901000002</v>
      </c>
      <c r="F469" s="24">
        <v>31.88</v>
      </c>
      <c r="G469" s="19">
        <f t="shared" si="22"/>
        <v>32.182859999999998</v>
      </c>
      <c r="H469" s="11">
        <f t="shared" si="23"/>
        <v>563.57577059740038</v>
      </c>
      <c r="J469" s="26"/>
    </row>
    <row r="470" spans="1:10" outlineLevel="1">
      <c r="A470" s="7"/>
      <c r="B470" s="23">
        <v>42623</v>
      </c>
      <c r="C470" s="22">
        <v>0.52083333333333337</v>
      </c>
      <c r="D470" s="25">
        <v>4.0767699999999998</v>
      </c>
      <c r="E470" s="19">
        <f t="shared" si="21"/>
        <v>4.0755469690000004</v>
      </c>
      <c r="F470" s="24">
        <v>32.54</v>
      </c>
      <c r="G470" s="19">
        <f t="shared" si="22"/>
        <v>32.849130000000002</v>
      </c>
      <c r="H470" s="11">
        <f t="shared" si="23"/>
        <v>624.17356402821304</v>
      </c>
      <c r="J470" s="26"/>
    </row>
    <row r="471" spans="1:10" outlineLevel="1">
      <c r="A471" s="7"/>
      <c r="B471" s="23">
        <v>42623</v>
      </c>
      <c r="C471" s="22">
        <v>0.54166666666666663</v>
      </c>
      <c r="D471" s="25">
        <v>4.4631959999999999</v>
      </c>
      <c r="E471" s="19">
        <f t="shared" si="21"/>
        <v>4.4618570412</v>
      </c>
      <c r="F471" s="24">
        <v>31.12</v>
      </c>
      <c r="G471" s="19">
        <f t="shared" si="22"/>
        <v>31.415640000000003</v>
      </c>
      <c r="H471" s="11">
        <f t="shared" si="23"/>
        <v>689.73331512539562</v>
      </c>
      <c r="J471" s="26"/>
    </row>
    <row r="472" spans="1:10" outlineLevel="1">
      <c r="A472" s="7"/>
      <c r="B472" s="23">
        <v>42623</v>
      </c>
      <c r="C472" s="22">
        <v>0.5625</v>
      </c>
      <c r="D472" s="25">
        <v>4.091456</v>
      </c>
      <c r="E472" s="19">
        <f t="shared" si="21"/>
        <v>4.0902285632000002</v>
      </c>
      <c r="F472" s="24">
        <v>33.94</v>
      </c>
      <c r="G472" s="19">
        <f t="shared" si="22"/>
        <v>34.262430000000002</v>
      </c>
      <c r="H472" s="11">
        <f t="shared" si="23"/>
        <v>620.64134292455947</v>
      </c>
      <c r="J472" s="26"/>
    </row>
    <row r="473" spans="1:10" outlineLevel="1">
      <c r="A473" s="7"/>
      <c r="B473" s="23">
        <v>42623</v>
      </c>
      <c r="C473" s="22">
        <v>0.58333333333333337</v>
      </c>
      <c r="D473" s="25">
        <v>2.5157729999999998</v>
      </c>
      <c r="E473" s="19">
        <f t="shared" si="21"/>
        <v>2.5150182681</v>
      </c>
      <c r="F473" s="24">
        <v>30.19</v>
      </c>
      <c r="G473" s="19">
        <f t="shared" si="22"/>
        <v>30.476805000000002</v>
      </c>
      <c r="H473" s="11">
        <f t="shared" si="23"/>
        <v>391.14367653827856</v>
      </c>
      <c r="J473" s="26"/>
    </row>
    <row r="474" spans="1:10" outlineLevel="1">
      <c r="A474" s="7"/>
      <c r="B474" s="23">
        <v>42623</v>
      </c>
      <c r="C474" s="22">
        <v>0.60416666666666663</v>
      </c>
      <c r="D474" s="25">
        <v>2.8888029999999998</v>
      </c>
      <c r="E474" s="19">
        <f t="shared" si="21"/>
        <v>2.8879363590999998</v>
      </c>
      <c r="F474" s="24">
        <v>33.61</v>
      </c>
      <c r="G474" s="19">
        <f t="shared" si="22"/>
        <v>33.929295000000003</v>
      </c>
      <c r="H474" s="11">
        <f t="shared" si="23"/>
        <v>439.17051812347012</v>
      </c>
      <c r="J474" s="26"/>
    </row>
    <row r="475" spans="1:10" outlineLevel="1">
      <c r="A475" s="7"/>
      <c r="B475" s="23">
        <v>42623</v>
      </c>
      <c r="C475" s="22">
        <v>0.625</v>
      </c>
      <c r="D475" s="25">
        <v>2.4113920000000002</v>
      </c>
      <c r="E475" s="19">
        <f t="shared" si="21"/>
        <v>2.4106685824000005</v>
      </c>
      <c r="F475" s="24">
        <v>31.89</v>
      </c>
      <c r="G475" s="19">
        <f t="shared" si="22"/>
        <v>32.192955000000005</v>
      </c>
      <c r="H475" s="11">
        <f t="shared" si="23"/>
        <v>370.77781113328308</v>
      </c>
      <c r="J475" s="26"/>
    </row>
    <row r="476" spans="1:10" outlineLevel="1">
      <c r="A476" s="7"/>
      <c r="B476" s="23">
        <v>42623</v>
      </c>
      <c r="C476" s="22">
        <v>0.64583333333333337</v>
      </c>
      <c r="D476" s="25">
        <v>1.165149</v>
      </c>
      <c r="E476" s="19">
        <f t="shared" si="21"/>
        <v>1.1647994553000001</v>
      </c>
      <c r="F476" s="24">
        <v>33.51</v>
      </c>
      <c r="G476" s="19">
        <f t="shared" si="22"/>
        <v>33.828344999999999</v>
      </c>
      <c r="H476" s="11">
        <f t="shared" si="23"/>
        <v>177.24946085609952</v>
      </c>
      <c r="J476" s="26"/>
    </row>
    <row r="477" spans="1:10" outlineLevel="1">
      <c r="A477" s="7"/>
      <c r="B477" s="23">
        <v>42623</v>
      </c>
      <c r="C477" s="22">
        <v>0.66666666666666663</v>
      </c>
      <c r="D477" s="25">
        <v>0.58662700000000001</v>
      </c>
      <c r="E477" s="19">
        <f t="shared" si="21"/>
        <v>0.58645101190000004</v>
      </c>
      <c r="F477" s="24">
        <v>30.99</v>
      </c>
      <c r="G477" s="19">
        <f t="shared" si="22"/>
        <v>31.284405</v>
      </c>
      <c r="H477" s="11">
        <f t="shared" si="23"/>
        <v>90.733117244460587</v>
      </c>
      <c r="J477" s="26"/>
    </row>
    <row r="478" spans="1:10" outlineLevel="1">
      <c r="A478" s="7"/>
      <c r="B478" s="23">
        <v>42623</v>
      </c>
      <c r="C478" s="22">
        <v>0.6875</v>
      </c>
      <c r="D478" s="25">
        <v>0.37251199999999995</v>
      </c>
      <c r="E478" s="19">
        <f t="shared" si="21"/>
        <v>0.37240024639999997</v>
      </c>
      <c r="F478" s="24">
        <v>33.86</v>
      </c>
      <c r="G478" s="19">
        <f t="shared" si="22"/>
        <v>34.181670000000004</v>
      </c>
      <c r="H478" s="11">
        <f t="shared" si="23"/>
        <v>56.537183500036505</v>
      </c>
      <c r="J478" s="26"/>
    </row>
    <row r="479" spans="1:10" outlineLevel="1">
      <c r="A479" s="7"/>
      <c r="B479" s="23">
        <v>42623</v>
      </c>
      <c r="C479" s="22">
        <v>0.70833333333333337</v>
      </c>
      <c r="D479" s="25">
        <v>0.31217200000000001</v>
      </c>
      <c r="E479" s="19">
        <f t="shared" si="21"/>
        <v>0.31207834840000004</v>
      </c>
      <c r="F479" s="24">
        <v>33.32</v>
      </c>
      <c r="G479" s="19">
        <f t="shared" si="22"/>
        <v>33.636540000000004</v>
      </c>
      <c r="H479" s="11">
        <f t="shared" si="23"/>
        <v>47.549336953309471</v>
      </c>
      <c r="J479" s="26"/>
    </row>
    <row r="480" spans="1:10" outlineLevel="1">
      <c r="A480" s="7"/>
      <c r="B480" s="23">
        <v>42623</v>
      </c>
      <c r="C480" s="22">
        <v>0.72916666666666663</v>
      </c>
      <c r="D480" s="25">
        <v>0.24327300000000002</v>
      </c>
      <c r="E480" s="19">
        <f t="shared" si="21"/>
        <v>0.24320001810000003</v>
      </c>
      <c r="F480" s="24">
        <v>45.89</v>
      </c>
      <c r="G480" s="19">
        <f t="shared" si="22"/>
        <v>46.325955</v>
      </c>
      <c r="H480" s="11">
        <f t="shared" si="23"/>
        <v>33.968730272100217</v>
      </c>
      <c r="J480" s="26"/>
    </row>
    <row r="481" spans="1:10" outlineLevel="1">
      <c r="A481" s="7"/>
      <c r="B481" s="23">
        <v>42623</v>
      </c>
      <c r="C481" s="22">
        <v>0.75</v>
      </c>
      <c r="D481" s="25">
        <v>2.0577999999999999E-2</v>
      </c>
      <c r="E481" s="19">
        <f t="shared" si="21"/>
        <v>2.0571826599999999E-2</v>
      </c>
      <c r="F481" s="24">
        <v>61.28</v>
      </c>
      <c r="G481" s="19">
        <f t="shared" si="22"/>
        <v>61.862160000000003</v>
      </c>
      <c r="H481" s="11">
        <f t="shared" si="23"/>
        <v>2.5537421189785436</v>
      </c>
      <c r="J481" s="26"/>
    </row>
    <row r="482" spans="1:10" outlineLevel="1">
      <c r="A482" s="7"/>
      <c r="B482" s="23">
        <v>42623</v>
      </c>
      <c r="C482" s="22">
        <v>0.77083333333333337</v>
      </c>
      <c r="D482" s="25">
        <v>0</v>
      </c>
      <c r="E482" s="19">
        <f t="shared" si="21"/>
        <v>0</v>
      </c>
      <c r="F482" s="24">
        <v>78.53</v>
      </c>
      <c r="G482" s="19">
        <f t="shared" si="22"/>
        <v>79.276035000000007</v>
      </c>
      <c r="H482" s="11">
        <f t="shared" si="23"/>
        <v>0</v>
      </c>
      <c r="J482" s="26"/>
    </row>
    <row r="483" spans="1:10" outlineLevel="1">
      <c r="A483" s="7"/>
      <c r="B483" s="23">
        <v>42623</v>
      </c>
      <c r="C483" s="22">
        <v>0.79166666666666663</v>
      </c>
      <c r="D483" s="25">
        <v>0</v>
      </c>
      <c r="E483" s="19">
        <f t="shared" si="21"/>
        <v>0</v>
      </c>
      <c r="F483" s="24">
        <v>77.73</v>
      </c>
      <c r="G483" s="19">
        <f t="shared" si="22"/>
        <v>78.468435000000014</v>
      </c>
      <c r="H483" s="11">
        <f t="shared" si="23"/>
        <v>0</v>
      </c>
      <c r="J483" s="26"/>
    </row>
    <row r="484" spans="1:10" outlineLevel="1">
      <c r="A484" s="7"/>
      <c r="B484" s="23">
        <v>42623</v>
      </c>
      <c r="C484" s="22">
        <v>0.8125</v>
      </c>
      <c r="D484" s="25">
        <v>0</v>
      </c>
      <c r="E484" s="19">
        <f t="shared" si="21"/>
        <v>0</v>
      </c>
      <c r="F484" s="24">
        <v>55.76</v>
      </c>
      <c r="G484" s="19">
        <f t="shared" si="22"/>
        <v>56.289720000000003</v>
      </c>
      <c r="H484" s="11">
        <f t="shared" si="23"/>
        <v>0</v>
      </c>
      <c r="J484" s="26"/>
    </row>
    <row r="485" spans="1:10" outlineLevel="1">
      <c r="A485" s="7"/>
      <c r="B485" s="23">
        <v>42623</v>
      </c>
      <c r="C485" s="22">
        <v>0.83333333333333337</v>
      </c>
      <c r="D485" s="25">
        <v>0</v>
      </c>
      <c r="E485" s="19">
        <f t="shared" si="21"/>
        <v>0</v>
      </c>
      <c r="F485" s="24">
        <v>50.91</v>
      </c>
      <c r="G485" s="19">
        <f t="shared" si="22"/>
        <v>51.393644999999999</v>
      </c>
      <c r="H485" s="11">
        <f t="shared" si="23"/>
        <v>0</v>
      </c>
      <c r="J485" s="26"/>
    </row>
    <row r="486" spans="1:10" outlineLevel="1">
      <c r="A486" s="7"/>
      <c r="B486" s="23">
        <v>42623</v>
      </c>
      <c r="C486" s="22">
        <v>0.85416666666666663</v>
      </c>
      <c r="D486" s="25">
        <v>0</v>
      </c>
      <c r="E486" s="19">
        <f t="shared" si="21"/>
        <v>0</v>
      </c>
      <c r="F486" s="24">
        <v>41.95</v>
      </c>
      <c r="G486" s="19">
        <f t="shared" si="22"/>
        <v>42.348525000000002</v>
      </c>
      <c r="H486" s="11">
        <f t="shared" si="23"/>
        <v>0</v>
      </c>
      <c r="J486" s="26"/>
    </row>
    <row r="487" spans="1:10" outlineLevel="1">
      <c r="A487" s="7"/>
      <c r="B487" s="23">
        <v>42623</v>
      </c>
      <c r="C487" s="22">
        <v>0.875</v>
      </c>
      <c r="D487" s="25">
        <v>0</v>
      </c>
      <c r="E487" s="19">
        <f t="shared" si="21"/>
        <v>0</v>
      </c>
      <c r="F487" s="24">
        <v>36.65</v>
      </c>
      <c r="G487" s="19">
        <f t="shared" si="22"/>
        <v>36.998175000000003</v>
      </c>
      <c r="H487" s="11">
        <f t="shared" si="23"/>
        <v>0</v>
      </c>
      <c r="J487" s="26"/>
    </row>
    <row r="488" spans="1:10" outlineLevel="1">
      <c r="A488" s="7"/>
      <c r="B488" s="23">
        <v>42623</v>
      </c>
      <c r="C488" s="22">
        <v>0.89583333333333337</v>
      </c>
      <c r="D488" s="25">
        <v>0</v>
      </c>
      <c r="E488" s="19">
        <f t="shared" si="21"/>
        <v>0</v>
      </c>
      <c r="F488" s="24">
        <v>38.86</v>
      </c>
      <c r="G488" s="19">
        <f t="shared" si="22"/>
        <v>39.229170000000003</v>
      </c>
      <c r="H488" s="11">
        <f t="shared" si="23"/>
        <v>0</v>
      </c>
      <c r="J488" s="26"/>
    </row>
    <row r="489" spans="1:10" outlineLevel="1">
      <c r="A489" s="7"/>
      <c r="B489" s="23">
        <v>42623</v>
      </c>
      <c r="C489" s="22">
        <v>0.91666666666666663</v>
      </c>
      <c r="D489" s="25">
        <v>0</v>
      </c>
      <c r="E489" s="19">
        <f t="shared" si="21"/>
        <v>0</v>
      </c>
      <c r="F489" s="24">
        <v>33.11</v>
      </c>
      <c r="G489" s="19">
        <f t="shared" si="22"/>
        <v>33.424545000000002</v>
      </c>
      <c r="H489" s="11">
        <f t="shared" si="23"/>
        <v>0</v>
      </c>
      <c r="J489" s="26"/>
    </row>
    <row r="490" spans="1:10" outlineLevel="1">
      <c r="A490" s="7"/>
      <c r="B490" s="23">
        <v>42623</v>
      </c>
      <c r="C490" s="22">
        <v>0.9375</v>
      </c>
      <c r="D490" s="25">
        <v>0</v>
      </c>
      <c r="E490" s="19">
        <f t="shared" si="21"/>
        <v>0</v>
      </c>
      <c r="F490" s="24">
        <v>34.25</v>
      </c>
      <c r="G490" s="19">
        <f t="shared" si="22"/>
        <v>34.575375000000001</v>
      </c>
      <c r="H490" s="11">
        <f t="shared" si="23"/>
        <v>0</v>
      </c>
      <c r="J490" s="26"/>
    </row>
    <row r="491" spans="1:10" outlineLevel="1">
      <c r="A491" s="7"/>
      <c r="B491" s="23">
        <v>42623</v>
      </c>
      <c r="C491" s="22">
        <v>0.95833333333333337</v>
      </c>
      <c r="D491" s="25">
        <v>0</v>
      </c>
      <c r="E491" s="19">
        <f t="shared" si="21"/>
        <v>0</v>
      </c>
      <c r="F491" s="24">
        <v>36.71</v>
      </c>
      <c r="G491" s="19">
        <f t="shared" si="22"/>
        <v>37.058745000000002</v>
      </c>
      <c r="H491" s="11">
        <f t="shared" si="23"/>
        <v>0</v>
      </c>
      <c r="J491" s="26"/>
    </row>
    <row r="492" spans="1:10" outlineLevel="1">
      <c r="A492" s="7"/>
      <c r="B492" s="23">
        <v>42623</v>
      </c>
      <c r="C492" s="22">
        <v>0.97916666666666663</v>
      </c>
      <c r="D492" s="25">
        <v>0</v>
      </c>
      <c r="E492" s="19">
        <f t="shared" si="21"/>
        <v>0</v>
      </c>
      <c r="F492" s="24">
        <v>39.229999999999997</v>
      </c>
      <c r="G492" s="19">
        <f t="shared" si="22"/>
        <v>39.602685000000001</v>
      </c>
      <c r="H492" s="11">
        <f t="shared" si="23"/>
        <v>0</v>
      </c>
      <c r="J492" s="26"/>
    </row>
    <row r="493" spans="1:10" outlineLevel="1">
      <c r="A493" s="7"/>
      <c r="B493" s="23">
        <v>42623</v>
      </c>
      <c r="C493" s="22">
        <v>0.99998842592592585</v>
      </c>
      <c r="D493" s="25">
        <v>0</v>
      </c>
      <c r="E493" s="19">
        <f t="shared" si="21"/>
        <v>0</v>
      </c>
      <c r="F493" s="24">
        <v>41.78</v>
      </c>
      <c r="G493" s="19">
        <f t="shared" si="22"/>
        <v>42.176910000000007</v>
      </c>
      <c r="H493" s="11">
        <f t="shared" si="23"/>
        <v>0</v>
      </c>
      <c r="J493" s="26"/>
    </row>
    <row r="494" spans="1:10" outlineLevel="1">
      <c r="A494" s="7"/>
      <c r="B494" s="23">
        <v>42624</v>
      </c>
      <c r="C494" s="22">
        <v>2.0833333333333332E-2</v>
      </c>
      <c r="D494" s="25">
        <v>0</v>
      </c>
      <c r="E494" s="19">
        <f t="shared" si="21"/>
        <v>0</v>
      </c>
      <c r="F494" s="24">
        <v>37.770000000000003</v>
      </c>
      <c r="G494" s="19">
        <f t="shared" si="22"/>
        <v>38.128815000000003</v>
      </c>
      <c r="H494" s="11">
        <f t="shared" si="23"/>
        <v>0</v>
      </c>
      <c r="J494" s="26"/>
    </row>
    <row r="495" spans="1:10" outlineLevel="1">
      <c r="A495" s="7"/>
      <c r="B495" s="23">
        <v>42624</v>
      </c>
      <c r="C495" s="22">
        <v>4.1666666666666664E-2</v>
      </c>
      <c r="D495" s="25">
        <v>0</v>
      </c>
      <c r="E495" s="19">
        <f t="shared" si="21"/>
        <v>0</v>
      </c>
      <c r="F495" s="24">
        <v>43.06</v>
      </c>
      <c r="G495" s="19">
        <f t="shared" si="22"/>
        <v>43.469070000000002</v>
      </c>
      <c r="H495" s="11">
        <f t="shared" si="23"/>
        <v>0</v>
      </c>
      <c r="J495" s="26"/>
    </row>
    <row r="496" spans="1:10" outlineLevel="1">
      <c r="A496" s="7"/>
      <c r="B496" s="23">
        <v>42624</v>
      </c>
      <c r="C496" s="22">
        <v>6.25E-2</v>
      </c>
      <c r="D496" s="25">
        <v>0</v>
      </c>
      <c r="E496" s="19">
        <f t="shared" si="21"/>
        <v>0</v>
      </c>
      <c r="F496" s="24">
        <v>37.909999999999997</v>
      </c>
      <c r="G496" s="19">
        <f t="shared" si="22"/>
        <v>38.270144999999999</v>
      </c>
      <c r="H496" s="11">
        <f t="shared" si="23"/>
        <v>0</v>
      </c>
      <c r="J496" s="26"/>
    </row>
    <row r="497" spans="1:10" outlineLevel="1">
      <c r="A497" s="7"/>
      <c r="B497" s="23">
        <v>42624</v>
      </c>
      <c r="C497" s="22">
        <v>8.3333333333333329E-2</v>
      </c>
      <c r="D497" s="25">
        <v>0</v>
      </c>
      <c r="E497" s="19">
        <f t="shared" si="21"/>
        <v>0</v>
      </c>
      <c r="F497" s="24">
        <v>49.17</v>
      </c>
      <c r="G497" s="19">
        <f t="shared" si="22"/>
        <v>49.637115000000001</v>
      </c>
      <c r="H497" s="11">
        <f t="shared" si="23"/>
        <v>0</v>
      </c>
      <c r="J497" s="26"/>
    </row>
    <row r="498" spans="1:10" outlineLevel="1">
      <c r="A498" s="7"/>
      <c r="B498" s="23">
        <v>42624</v>
      </c>
      <c r="C498" s="22">
        <v>0.10416666666666667</v>
      </c>
      <c r="D498" s="25">
        <v>0</v>
      </c>
      <c r="E498" s="19">
        <f t="shared" si="21"/>
        <v>0</v>
      </c>
      <c r="F498" s="24">
        <v>52.76</v>
      </c>
      <c r="G498" s="19">
        <f t="shared" si="22"/>
        <v>53.261220000000002</v>
      </c>
      <c r="H498" s="11">
        <f t="shared" si="23"/>
        <v>0</v>
      </c>
      <c r="J498" s="26"/>
    </row>
    <row r="499" spans="1:10" outlineLevel="1">
      <c r="A499" s="7"/>
      <c r="B499" s="23">
        <v>42624</v>
      </c>
      <c r="C499" s="22">
        <v>0.125</v>
      </c>
      <c r="D499" s="25">
        <v>0</v>
      </c>
      <c r="E499" s="19">
        <f t="shared" si="21"/>
        <v>0</v>
      </c>
      <c r="F499" s="24">
        <v>52.81</v>
      </c>
      <c r="G499" s="19">
        <f t="shared" si="22"/>
        <v>53.311695000000007</v>
      </c>
      <c r="H499" s="11">
        <f t="shared" si="23"/>
        <v>0</v>
      </c>
      <c r="J499" s="26"/>
    </row>
    <row r="500" spans="1:10" outlineLevel="1">
      <c r="A500" s="7"/>
      <c r="B500" s="23">
        <v>42624</v>
      </c>
      <c r="C500" s="22">
        <v>0.14583333333333334</v>
      </c>
      <c r="D500" s="25">
        <v>0</v>
      </c>
      <c r="E500" s="19">
        <f t="shared" si="21"/>
        <v>0</v>
      </c>
      <c r="F500" s="24">
        <v>48.27</v>
      </c>
      <c r="G500" s="19">
        <f t="shared" si="22"/>
        <v>48.728565000000003</v>
      </c>
      <c r="H500" s="11">
        <f t="shared" si="23"/>
        <v>0</v>
      </c>
      <c r="J500" s="26"/>
    </row>
    <row r="501" spans="1:10" outlineLevel="1">
      <c r="A501" s="7"/>
      <c r="B501" s="23">
        <v>42624</v>
      </c>
      <c r="C501" s="22">
        <v>0.16666666666666666</v>
      </c>
      <c r="D501" s="25">
        <v>0</v>
      </c>
      <c r="E501" s="19">
        <f t="shared" si="21"/>
        <v>0</v>
      </c>
      <c r="F501" s="24">
        <v>41.5</v>
      </c>
      <c r="G501" s="19">
        <f t="shared" si="22"/>
        <v>41.89425</v>
      </c>
      <c r="H501" s="11">
        <f t="shared" si="23"/>
        <v>0</v>
      </c>
      <c r="J501" s="26"/>
    </row>
    <row r="502" spans="1:10" outlineLevel="1">
      <c r="A502" s="7"/>
      <c r="B502" s="23">
        <v>42624</v>
      </c>
      <c r="C502" s="22">
        <v>0.1875</v>
      </c>
      <c r="D502" s="25">
        <v>0</v>
      </c>
      <c r="E502" s="19">
        <f t="shared" si="21"/>
        <v>0</v>
      </c>
      <c r="F502" s="24">
        <v>57.84</v>
      </c>
      <c r="G502" s="19">
        <f t="shared" si="22"/>
        <v>58.389480000000006</v>
      </c>
      <c r="H502" s="11">
        <f t="shared" si="23"/>
        <v>0</v>
      </c>
      <c r="J502" s="26"/>
    </row>
    <row r="503" spans="1:10" outlineLevel="1">
      <c r="A503" s="7"/>
      <c r="B503" s="23">
        <v>42624</v>
      </c>
      <c r="C503" s="22">
        <v>0.20833333333333334</v>
      </c>
      <c r="D503" s="25">
        <v>0</v>
      </c>
      <c r="E503" s="19">
        <f t="shared" si="21"/>
        <v>0</v>
      </c>
      <c r="F503" s="24">
        <v>63.67</v>
      </c>
      <c r="G503" s="19">
        <f t="shared" si="22"/>
        <v>64.274865000000005</v>
      </c>
      <c r="H503" s="11">
        <f t="shared" si="23"/>
        <v>0</v>
      </c>
      <c r="J503" s="26"/>
    </row>
    <row r="504" spans="1:10" outlineLevel="1">
      <c r="A504" s="7"/>
      <c r="B504" s="23">
        <v>42624</v>
      </c>
      <c r="C504" s="22">
        <v>0.22916666666666666</v>
      </c>
      <c r="D504" s="25">
        <v>0</v>
      </c>
      <c r="E504" s="19">
        <f t="shared" si="21"/>
        <v>0</v>
      </c>
      <c r="F504" s="24">
        <v>65.08</v>
      </c>
      <c r="G504" s="19">
        <f t="shared" si="22"/>
        <v>65.698260000000005</v>
      </c>
      <c r="H504" s="11">
        <f t="shared" si="23"/>
        <v>0</v>
      </c>
      <c r="J504" s="26"/>
    </row>
    <row r="505" spans="1:10" outlineLevel="1">
      <c r="A505" s="7"/>
      <c r="B505" s="23">
        <v>42624</v>
      </c>
      <c r="C505" s="22">
        <v>0.25</v>
      </c>
      <c r="D505" s="25">
        <v>0</v>
      </c>
      <c r="E505" s="19">
        <f t="shared" si="21"/>
        <v>0</v>
      </c>
      <c r="F505" s="24">
        <v>60.23</v>
      </c>
      <c r="G505" s="19">
        <f t="shared" si="22"/>
        <v>60.802185000000001</v>
      </c>
      <c r="H505" s="11">
        <f t="shared" si="23"/>
        <v>0</v>
      </c>
      <c r="J505" s="26"/>
    </row>
    <row r="506" spans="1:10" outlineLevel="1">
      <c r="A506" s="7"/>
      <c r="B506" s="23">
        <v>42624</v>
      </c>
      <c r="C506" s="22">
        <v>0.27083333333333331</v>
      </c>
      <c r="D506" s="25">
        <v>1.2622000000000001E-2</v>
      </c>
      <c r="E506" s="19">
        <f t="shared" si="21"/>
        <v>1.2618213400000002E-2</v>
      </c>
      <c r="F506" s="24">
        <v>41.78</v>
      </c>
      <c r="G506" s="19">
        <f t="shared" si="22"/>
        <v>42.176910000000007</v>
      </c>
      <c r="H506" s="11">
        <f t="shared" si="23"/>
        <v>1.8147904414674059</v>
      </c>
      <c r="J506" s="26"/>
    </row>
    <row r="507" spans="1:10" outlineLevel="1">
      <c r="A507" s="7"/>
      <c r="B507" s="23">
        <v>42624</v>
      </c>
      <c r="C507" s="22">
        <v>0.29166666666666669</v>
      </c>
      <c r="D507" s="25">
        <v>0.22729499999999997</v>
      </c>
      <c r="E507" s="19">
        <f t="shared" si="21"/>
        <v>0.22722681149999999</v>
      </c>
      <c r="F507" s="24">
        <v>36.01</v>
      </c>
      <c r="G507" s="19">
        <f t="shared" si="22"/>
        <v>36.352094999999998</v>
      </c>
      <c r="H507" s="11">
        <f t="shared" si="23"/>
        <v>34.004016300804906</v>
      </c>
      <c r="J507" s="26"/>
    </row>
    <row r="508" spans="1:10" outlineLevel="1">
      <c r="A508" s="7"/>
      <c r="B508" s="23">
        <v>42624</v>
      </c>
      <c r="C508" s="22">
        <v>0.3125</v>
      </c>
      <c r="D508" s="25">
        <v>0.46332400000000001</v>
      </c>
      <c r="E508" s="19">
        <f t="shared" si="21"/>
        <v>0.46318500280000002</v>
      </c>
      <c r="F508" s="24">
        <v>39.21</v>
      </c>
      <c r="G508" s="19">
        <f t="shared" si="22"/>
        <v>39.582495000000002</v>
      </c>
      <c r="H508" s="11">
        <f t="shared" si="23"/>
        <v>67.818392463394019</v>
      </c>
      <c r="J508" s="26"/>
    </row>
    <row r="509" spans="1:10" outlineLevel="1">
      <c r="A509" s="7"/>
      <c r="B509" s="23">
        <v>42624</v>
      </c>
      <c r="C509" s="22">
        <v>0.33333333333333331</v>
      </c>
      <c r="D509" s="25">
        <v>0.83661099999999999</v>
      </c>
      <c r="E509" s="19">
        <f t="shared" si="21"/>
        <v>0.83636001670000004</v>
      </c>
      <c r="F509" s="24">
        <v>40.090000000000003</v>
      </c>
      <c r="G509" s="19">
        <f t="shared" si="22"/>
        <v>40.470855000000007</v>
      </c>
      <c r="H509" s="11">
        <f t="shared" si="23"/>
        <v>121.71475814253672</v>
      </c>
      <c r="J509" s="26"/>
    </row>
    <row r="510" spans="1:10" outlineLevel="1">
      <c r="A510" s="7"/>
      <c r="B510" s="23">
        <v>42624</v>
      </c>
      <c r="C510" s="22">
        <v>0.35416666666666669</v>
      </c>
      <c r="D510" s="25">
        <v>1.504311</v>
      </c>
      <c r="E510" s="19">
        <f t="shared" si="21"/>
        <v>1.5038597066999999</v>
      </c>
      <c r="F510" s="24">
        <v>42.57</v>
      </c>
      <c r="G510" s="19">
        <f t="shared" si="22"/>
        <v>42.974415</v>
      </c>
      <c r="H510" s="11">
        <f t="shared" si="23"/>
        <v>215.09041430869593</v>
      </c>
      <c r="J510" s="26"/>
    </row>
    <row r="511" spans="1:10" outlineLevel="1">
      <c r="A511" s="7"/>
      <c r="B511" s="23">
        <v>42624</v>
      </c>
      <c r="C511" s="22">
        <v>0.375</v>
      </c>
      <c r="D511" s="25">
        <v>4.5981129999999997</v>
      </c>
      <c r="E511" s="19">
        <f t="shared" si="21"/>
        <v>4.5967335661000002</v>
      </c>
      <c r="F511" s="24">
        <v>47.49</v>
      </c>
      <c r="G511" s="19">
        <f t="shared" si="22"/>
        <v>47.941155000000002</v>
      </c>
      <c r="H511" s="11">
        <f t="shared" si="23"/>
        <v>634.61972690849711</v>
      </c>
      <c r="J511" s="26"/>
    </row>
    <row r="512" spans="1:10" outlineLevel="1">
      <c r="A512" s="7"/>
      <c r="B512" s="23">
        <v>42624</v>
      </c>
      <c r="C512" s="22">
        <v>0.39583333333333331</v>
      </c>
      <c r="D512" s="25">
        <v>5.2246319999999997</v>
      </c>
      <c r="E512" s="19">
        <f t="shared" si="21"/>
        <v>5.2230646103999998</v>
      </c>
      <c r="F512" s="24">
        <v>42.82</v>
      </c>
      <c r="G512" s="19">
        <f t="shared" si="22"/>
        <v>43.226790000000001</v>
      </c>
      <c r="H512" s="11">
        <f t="shared" si="23"/>
        <v>745.71370046420736</v>
      </c>
      <c r="J512" s="26"/>
    </row>
    <row r="513" spans="1:10" outlineLevel="1">
      <c r="A513" s="7"/>
      <c r="B513" s="23">
        <v>42624</v>
      </c>
      <c r="C513" s="22">
        <v>0.41666666666666669</v>
      </c>
      <c r="D513" s="25">
        <v>4.7318680000000004</v>
      </c>
      <c r="E513" s="19">
        <f t="shared" si="21"/>
        <v>4.7304484396000008</v>
      </c>
      <c r="F513" s="24">
        <v>36.869999999999997</v>
      </c>
      <c r="G513" s="19">
        <f t="shared" si="22"/>
        <v>37.220264999999998</v>
      </c>
      <c r="H513" s="11">
        <f t="shared" si="23"/>
        <v>703.79486527485176</v>
      </c>
      <c r="J513" s="26"/>
    </row>
    <row r="514" spans="1:10" outlineLevel="1">
      <c r="A514" s="7"/>
      <c r="B514" s="23">
        <v>42624</v>
      </c>
      <c r="C514" s="22">
        <v>0.4375</v>
      </c>
      <c r="D514" s="25">
        <v>5.773199</v>
      </c>
      <c r="E514" s="19">
        <f t="shared" si="21"/>
        <v>5.7714670403000001</v>
      </c>
      <c r="F514" s="24">
        <v>34.42</v>
      </c>
      <c r="G514" s="19">
        <f t="shared" si="22"/>
        <v>34.746990000000004</v>
      </c>
      <c r="H514" s="11">
        <f t="shared" si="23"/>
        <v>872.95176196116631</v>
      </c>
      <c r="J514" s="26"/>
    </row>
    <row r="515" spans="1:10" outlineLevel="1">
      <c r="A515" s="7"/>
      <c r="B515" s="23">
        <v>42624</v>
      </c>
      <c r="C515" s="22">
        <v>0.45833333333333331</v>
      </c>
      <c r="D515" s="25">
        <v>8.2758990000000008</v>
      </c>
      <c r="E515" s="19">
        <f t="shared" si="21"/>
        <v>8.2734162303000005</v>
      </c>
      <c r="F515" s="24">
        <v>31.81</v>
      </c>
      <c r="G515" s="19">
        <f t="shared" si="22"/>
        <v>32.112195</v>
      </c>
      <c r="H515" s="11">
        <f t="shared" si="23"/>
        <v>1273.1778635322416</v>
      </c>
      <c r="J515" s="26"/>
    </row>
    <row r="516" spans="1:10" outlineLevel="1">
      <c r="A516" s="7"/>
      <c r="B516" s="23">
        <v>42624</v>
      </c>
      <c r="C516" s="22">
        <v>0.47916666666666669</v>
      </c>
      <c r="D516" s="25">
        <v>9.8739260000000009</v>
      </c>
      <c r="E516" s="19">
        <f t="shared" si="21"/>
        <v>9.870963822200002</v>
      </c>
      <c r="F516" s="24">
        <v>34.270000000000003</v>
      </c>
      <c r="G516" s="19">
        <f t="shared" si="22"/>
        <v>34.595565000000008</v>
      </c>
      <c r="H516" s="11">
        <f t="shared" si="23"/>
        <v>1494.5077004056316</v>
      </c>
      <c r="J516" s="26"/>
    </row>
    <row r="517" spans="1:10" outlineLevel="1">
      <c r="A517" s="7"/>
      <c r="B517" s="23">
        <v>42624</v>
      </c>
      <c r="C517" s="22">
        <v>0.5</v>
      </c>
      <c r="D517" s="25">
        <v>9.903022</v>
      </c>
      <c r="E517" s="19">
        <f t="shared" si="21"/>
        <v>9.9000510934000001</v>
      </c>
      <c r="F517" s="24">
        <v>37.25</v>
      </c>
      <c r="G517" s="19">
        <f t="shared" si="22"/>
        <v>37.603875000000002</v>
      </c>
      <c r="H517" s="11">
        <f t="shared" si="23"/>
        <v>1469.1292195625729</v>
      </c>
      <c r="J517" s="26"/>
    </row>
    <row r="518" spans="1:10" outlineLevel="1">
      <c r="A518" s="7"/>
      <c r="B518" s="23">
        <v>42624</v>
      </c>
      <c r="C518" s="22">
        <v>0.52083333333333337</v>
      </c>
      <c r="D518" s="25">
        <v>9.889365999999999</v>
      </c>
      <c r="E518" s="19">
        <f t="shared" si="21"/>
        <v>9.8863991901999988</v>
      </c>
      <c r="F518" s="24">
        <v>36.159999999999997</v>
      </c>
      <c r="G518" s="19">
        <f t="shared" si="22"/>
        <v>36.503520000000002</v>
      </c>
      <c r="H518" s="11">
        <f t="shared" si="23"/>
        <v>1477.9818788097502</v>
      </c>
      <c r="J518" s="26"/>
    </row>
    <row r="519" spans="1:10" outlineLevel="1">
      <c r="A519" s="7"/>
      <c r="B519" s="23">
        <v>42624</v>
      </c>
      <c r="C519" s="22">
        <v>0.54166666666666663</v>
      </c>
      <c r="D519" s="25">
        <v>9.7585139999999999</v>
      </c>
      <c r="E519" s="19">
        <f t="shared" si="21"/>
        <v>9.7555864458000006</v>
      </c>
      <c r="F519" s="24">
        <v>34.57</v>
      </c>
      <c r="G519" s="19">
        <f t="shared" si="22"/>
        <v>34.898415</v>
      </c>
      <c r="H519" s="11">
        <f t="shared" si="23"/>
        <v>1474.0845745648967</v>
      </c>
      <c r="J519" s="26"/>
    </row>
    <row r="520" spans="1:10" outlineLevel="1">
      <c r="A520" s="7"/>
      <c r="B520" s="23">
        <v>42624</v>
      </c>
      <c r="C520" s="22">
        <v>0.5625</v>
      </c>
      <c r="D520" s="25">
        <v>8.9618329999999986</v>
      </c>
      <c r="E520" s="19">
        <f t="shared" si="21"/>
        <v>8.9591444500999984</v>
      </c>
      <c r="F520" s="24">
        <v>34.4</v>
      </c>
      <c r="G520" s="19">
        <f t="shared" si="22"/>
        <v>34.726799999999997</v>
      </c>
      <c r="H520" s="11">
        <f t="shared" si="23"/>
        <v>1355.2784502288671</v>
      </c>
      <c r="J520" s="26"/>
    </row>
    <row r="521" spans="1:10" outlineLevel="1">
      <c r="A521" s="7"/>
      <c r="B521" s="23">
        <v>42624</v>
      </c>
      <c r="C521" s="22">
        <v>0.58333333333333337</v>
      </c>
      <c r="D521" s="25">
        <v>6.2461580000000003</v>
      </c>
      <c r="E521" s="19">
        <f t="shared" si="21"/>
        <v>6.2442841526000006</v>
      </c>
      <c r="F521" s="24">
        <v>36.700000000000003</v>
      </c>
      <c r="G521" s="19">
        <f t="shared" si="22"/>
        <v>37.048650000000002</v>
      </c>
      <c r="H521" s="11">
        <f t="shared" si="23"/>
        <v>930.09455431337608</v>
      </c>
      <c r="J521" s="26"/>
    </row>
    <row r="522" spans="1:10" outlineLevel="1">
      <c r="A522" s="7"/>
      <c r="B522" s="23">
        <v>42624</v>
      </c>
      <c r="C522" s="22">
        <v>0.60416666666666663</v>
      </c>
      <c r="D522" s="25">
        <v>8.0951149999999998</v>
      </c>
      <c r="E522" s="19">
        <f t="shared" si="21"/>
        <v>8.0926864654999999</v>
      </c>
      <c r="F522" s="24">
        <v>36.42</v>
      </c>
      <c r="G522" s="19">
        <f t="shared" si="22"/>
        <v>36.765990000000002</v>
      </c>
      <c r="H522" s="11">
        <f t="shared" si="23"/>
        <v>1207.7040529192918</v>
      </c>
      <c r="J522" s="26"/>
    </row>
    <row r="523" spans="1:10" outlineLevel="1">
      <c r="A523" s="7"/>
      <c r="B523" s="23">
        <v>42624</v>
      </c>
      <c r="C523" s="22">
        <v>0.625</v>
      </c>
      <c r="D523" s="25">
        <v>4.83786</v>
      </c>
      <c r="E523" s="19">
        <f t="shared" si="21"/>
        <v>4.8364086420000003</v>
      </c>
      <c r="F523" s="24">
        <v>38.29</v>
      </c>
      <c r="G523" s="19">
        <f t="shared" si="22"/>
        <v>38.653755000000004</v>
      </c>
      <c r="H523" s="11">
        <f t="shared" si="23"/>
        <v>712.62665268424939</v>
      </c>
      <c r="J523" s="26"/>
    </row>
    <row r="524" spans="1:10" outlineLevel="1">
      <c r="A524" s="7"/>
      <c r="B524" s="23">
        <v>42624</v>
      </c>
      <c r="C524" s="22">
        <v>0.64583333333333337</v>
      </c>
      <c r="D524" s="25">
        <v>3.9939369999999998</v>
      </c>
      <c r="E524" s="19">
        <f t="shared" si="21"/>
        <v>3.9927388188999999</v>
      </c>
      <c r="F524" s="24">
        <v>48.98</v>
      </c>
      <c r="G524" s="19">
        <f t="shared" si="22"/>
        <v>49.445309999999999</v>
      </c>
      <c r="H524" s="11">
        <f t="shared" si="23"/>
        <v>545.22721166585563</v>
      </c>
      <c r="J524" s="26"/>
    </row>
    <row r="525" spans="1:10" outlineLevel="1">
      <c r="A525" s="7"/>
      <c r="B525" s="23">
        <v>42624</v>
      </c>
      <c r="C525" s="22">
        <v>0.66666666666666663</v>
      </c>
      <c r="D525" s="25">
        <v>2.3581490000000001</v>
      </c>
      <c r="E525" s="19">
        <f t="shared" si="21"/>
        <v>2.3574415553000003</v>
      </c>
      <c r="F525" s="24">
        <v>66.33</v>
      </c>
      <c r="G525" s="19">
        <f t="shared" si="22"/>
        <v>66.960135000000008</v>
      </c>
      <c r="H525" s="11">
        <f t="shared" si="23"/>
        <v>280.62952448830208</v>
      </c>
      <c r="J525" s="26"/>
    </row>
    <row r="526" spans="1:10" outlineLevel="1">
      <c r="A526" s="7"/>
      <c r="B526" s="23">
        <v>42624</v>
      </c>
      <c r="C526" s="22">
        <v>0.6875</v>
      </c>
      <c r="D526" s="25">
        <v>1.1296889999999999</v>
      </c>
      <c r="E526" s="19">
        <f t="shared" ref="E526:E589" si="24">IF($B$11="Electricity",$D526*$B$7,$D526*$B$8)</f>
        <v>1.1293500933</v>
      </c>
      <c r="F526" s="24">
        <v>59.05</v>
      </c>
      <c r="G526" s="19">
        <f t="shared" ref="G526:G589" si="25">$F526*$B$8</f>
        <v>59.610975000000003</v>
      </c>
      <c r="H526" s="11">
        <f t="shared" ref="H526:H589" si="26">E526*($B$6-G526)</f>
        <v>142.73745717584603</v>
      </c>
      <c r="J526" s="26"/>
    </row>
    <row r="527" spans="1:10" outlineLevel="1">
      <c r="A527" s="7"/>
      <c r="B527" s="23">
        <v>42624</v>
      </c>
      <c r="C527" s="22">
        <v>0.70833333333333337</v>
      </c>
      <c r="D527" s="25">
        <v>0.58785299999999996</v>
      </c>
      <c r="E527" s="19">
        <f t="shared" si="24"/>
        <v>0.58767664409999998</v>
      </c>
      <c r="F527" s="24">
        <v>55.11</v>
      </c>
      <c r="G527" s="19">
        <f t="shared" si="25"/>
        <v>55.633545000000005</v>
      </c>
      <c r="H527" s="11">
        <f t="shared" si="26"/>
        <v>76.613320777613666</v>
      </c>
      <c r="J527" s="26"/>
    </row>
    <row r="528" spans="1:10" outlineLevel="1">
      <c r="A528" s="7"/>
      <c r="B528" s="23">
        <v>42624</v>
      </c>
      <c r="C528" s="22">
        <v>0.72916666666666663</v>
      </c>
      <c r="D528" s="25">
        <v>0.32726899999999998</v>
      </c>
      <c r="E528" s="19">
        <f t="shared" si="24"/>
        <v>0.32717081929999997</v>
      </c>
      <c r="F528" s="24">
        <v>55.5</v>
      </c>
      <c r="G528" s="19">
        <f t="shared" si="25"/>
        <v>56.027250000000002</v>
      </c>
      <c r="H528" s="11">
        <f t="shared" si="26"/>
        <v>42.523291104174071</v>
      </c>
      <c r="J528" s="26"/>
    </row>
    <row r="529" spans="1:10" outlineLevel="1">
      <c r="A529" s="7"/>
      <c r="B529" s="23">
        <v>42624</v>
      </c>
      <c r="C529" s="22">
        <v>0.75</v>
      </c>
      <c r="D529" s="25">
        <v>2.9352000000000003E-2</v>
      </c>
      <c r="E529" s="19">
        <f t="shared" si="24"/>
        <v>2.9343194400000005E-2</v>
      </c>
      <c r="F529" s="24">
        <v>61.26</v>
      </c>
      <c r="G529" s="19">
        <f t="shared" si="25"/>
        <v>61.841970000000003</v>
      </c>
      <c r="H529" s="11">
        <f t="shared" si="26"/>
        <v>3.6431932106110323</v>
      </c>
      <c r="J529" s="26"/>
    </row>
    <row r="530" spans="1:10" outlineLevel="1">
      <c r="A530" s="7"/>
      <c r="B530" s="23">
        <v>42624</v>
      </c>
      <c r="C530" s="22">
        <v>0.77083333333333337</v>
      </c>
      <c r="D530" s="25">
        <v>0</v>
      </c>
      <c r="E530" s="19">
        <f t="shared" si="24"/>
        <v>0</v>
      </c>
      <c r="F530" s="24">
        <v>183.8</v>
      </c>
      <c r="G530" s="19">
        <f t="shared" si="25"/>
        <v>185.54610000000002</v>
      </c>
      <c r="H530" s="11">
        <f t="shared" si="26"/>
        <v>0</v>
      </c>
      <c r="J530" s="26"/>
    </row>
    <row r="531" spans="1:10" outlineLevel="1">
      <c r="A531" s="7"/>
      <c r="B531" s="23">
        <v>42624</v>
      </c>
      <c r="C531" s="22">
        <v>0.79166666666666663</v>
      </c>
      <c r="D531" s="25">
        <v>0</v>
      </c>
      <c r="E531" s="19">
        <f t="shared" si="24"/>
        <v>0</v>
      </c>
      <c r="F531" s="24">
        <v>112.5</v>
      </c>
      <c r="G531" s="19">
        <f t="shared" si="25"/>
        <v>113.56875000000001</v>
      </c>
      <c r="H531" s="11">
        <f t="shared" si="26"/>
        <v>0</v>
      </c>
      <c r="J531" s="26"/>
    </row>
    <row r="532" spans="1:10" outlineLevel="1">
      <c r="A532" s="7"/>
      <c r="B532" s="23">
        <v>42624</v>
      </c>
      <c r="C532" s="22">
        <v>0.8125</v>
      </c>
      <c r="D532" s="25">
        <v>0</v>
      </c>
      <c r="E532" s="19">
        <f t="shared" si="24"/>
        <v>0</v>
      </c>
      <c r="F532" s="24">
        <v>68.290000000000006</v>
      </c>
      <c r="G532" s="19">
        <f t="shared" si="25"/>
        <v>68.938755000000015</v>
      </c>
      <c r="H532" s="11">
        <f t="shared" si="26"/>
        <v>0</v>
      </c>
      <c r="J532" s="26"/>
    </row>
    <row r="533" spans="1:10" outlineLevel="1">
      <c r="A533" s="7"/>
      <c r="B533" s="23">
        <v>42624</v>
      </c>
      <c r="C533" s="22">
        <v>0.83333333333333337</v>
      </c>
      <c r="D533" s="25">
        <v>0</v>
      </c>
      <c r="E533" s="19">
        <f t="shared" si="24"/>
        <v>0</v>
      </c>
      <c r="F533" s="24">
        <v>54.22</v>
      </c>
      <c r="G533" s="19">
        <f t="shared" si="25"/>
        <v>54.73509</v>
      </c>
      <c r="H533" s="11">
        <f t="shared" si="26"/>
        <v>0</v>
      </c>
      <c r="J533" s="26"/>
    </row>
    <row r="534" spans="1:10" outlineLevel="1">
      <c r="A534" s="7"/>
      <c r="B534" s="23">
        <v>42624</v>
      </c>
      <c r="C534" s="22">
        <v>0.85416666666666663</v>
      </c>
      <c r="D534" s="25">
        <v>0</v>
      </c>
      <c r="E534" s="19">
        <f t="shared" si="24"/>
        <v>0</v>
      </c>
      <c r="F534" s="24">
        <v>52.44</v>
      </c>
      <c r="G534" s="19">
        <f t="shared" si="25"/>
        <v>52.938180000000003</v>
      </c>
      <c r="H534" s="11">
        <f t="shared" si="26"/>
        <v>0</v>
      </c>
      <c r="J534" s="26"/>
    </row>
    <row r="535" spans="1:10" outlineLevel="1">
      <c r="A535" s="7"/>
      <c r="B535" s="23">
        <v>42624</v>
      </c>
      <c r="C535" s="22">
        <v>0.875</v>
      </c>
      <c r="D535" s="25">
        <v>0</v>
      </c>
      <c r="E535" s="19">
        <f t="shared" si="24"/>
        <v>0</v>
      </c>
      <c r="F535" s="24">
        <v>47</v>
      </c>
      <c r="G535" s="19">
        <f t="shared" si="25"/>
        <v>47.4465</v>
      </c>
      <c r="H535" s="11">
        <f t="shared" si="26"/>
        <v>0</v>
      </c>
      <c r="J535" s="26"/>
    </row>
    <row r="536" spans="1:10" outlineLevel="1">
      <c r="A536" s="7"/>
      <c r="B536" s="23">
        <v>42624</v>
      </c>
      <c r="C536" s="22">
        <v>0.89583333333333337</v>
      </c>
      <c r="D536" s="25">
        <v>0</v>
      </c>
      <c r="E536" s="19">
        <f t="shared" si="24"/>
        <v>0</v>
      </c>
      <c r="F536" s="24">
        <v>39.03</v>
      </c>
      <c r="G536" s="19">
        <f t="shared" si="25"/>
        <v>39.400785000000006</v>
      </c>
      <c r="H536" s="11">
        <f t="shared" si="26"/>
        <v>0</v>
      </c>
      <c r="J536" s="26"/>
    </row>
    <row r="537" spans="1:10" outlineLevel="1">
      <c r="A537" s="7"/>
      <c r="B537" s="23">
        <v>42624</v>
      </c>
      <c r="C537" s="22">
        <v>0.91666666666666663</v>
      </c>
      <c r="D537" s="25">
        <v>0</v>
      </c>
      <c r="E537" s="19">
        <f t="shared" si="24"/>
        <v>0</v>
      </c>
      <c r="F537" s="24">
        <v>36.74</v>
      </c>
      <c r="G537" s="19">
        <f t="shared" si="25"/>
        <v>37.089030000000001</v>
      </c>
      <c r="H537" s="11">
        <f t="shared" si="26"/>
        <v>0</v>
      </c>
      <c r="J537" s="26"/>
    </row>
    <row r="538" spans="1:10" outlineLevel="1">
      <c r="A538" s="7"/>
      <c r="B538" s="23">
        <v>42624</v>
      </c>
      <c r="C538" s="22">
        <v>0.9375</v>
      </c>
      <c r="D538" s="25">
        <v>0</v>
      </c>
      <c r="E538" s="19">
        <f t="shared" si="24"/>
        <v>0</v>
      </c>
      <c r="F538" s="24">
        <v>42.32</v>
      </c>
      <c r="G538" s="19">
        <f t="shared" si="25"/>
        <v>42.72204</v>
      </c>
      <c r="H538" s="11">
        <f t="shared" si="26"/>
        <v>0</v>
      </c>
      <c r="J538" s="26"/>
    </row>
    <row r="539" spans="1:10" outlineLevel="1">
      <c r="A539" s="7"/>
      <c r="B539" s="23">
        <v>42624</v>
      </c>
      <c r="C539" s="22">
        <v>0.95833333333333337</v>
      </c>
      <c r="D539" s="25">
        <v>0</v>
      </c>
      <c r="E539" s="19">
        <f t="shared" si="24"/>
        <v>0</v>
      </c>
      <c r="F539" s="24">
        <v>36.229999999999997</v>
      </c>
      <c r="G539" s="19">
        <f t="shared" si="25"/>
        <v>36.574185</v>
      </c>
      <c r="H539" s="11">
        <f t="shared" si="26"/>
        <v>0</v>
      </c>
      <c r="J539" s="26"/>
    </row>
    <row r="540" spans="1:10" outlineLevel="1">
      <c r="A540" s="7"/>
      <c r="B540" s="23">
        <v>42624</v>
      </c>
      <c r="C540" s="22">
        <v>0.97916666666666663</v>
      </c>
      <c r="D540" s="25">
        <v>0</v>
      </c>
      <c r="E540" s="19">
        <f t="shared" si="24"/>
        <v>0</v>
      </c>
      <c r="F540" s="24">
        <v>36.4</v>
      </c>
      <c r="G540" s="19">
        <f t="shared" si="25"/>
        <v>36.745800000000003</v>
      </c>
      <c r="H540" s="11">
        <f t="shared" si="26"/>
        <v>0</v>
      </c>
      <c r="J540" s="26"/>
    </row>
    <row r="541" spans="1:10" outlineLevel="1">
      <c r="A541" s="7"/>
      <c r="B541" s="23">
        <v>42624</v>
      </c>
      <c r="C541" s="22">
        <v>0.99998842592592585</v>
      </c>
      <c r="D541" s="25">
        <v>0</v>
      </c>
      <c r="E541" s="19">
        <f t="shared" si="24"/>
        <v>0</v>
      </c>
      <c r="F541" s="24">
        <v>38.770000000000003</v>
      </c>
      <c r="G541" s="19">
        <f t="shared" si="25"/>
        <v>39.138315000000006</v>
      </c>
      <c r="H541" s="11">
        <f t="shared" si="26"/>
        <v>0</v>
      </c>
      <c r="J541" s="26"/>
    </row>
    <row r="542" spans="1:10" outlineLevel="1">
      <c r="A542" s="7"/>
      <c r="B542" s="23">
        <v>42625</v>
      </c>
      <c r="C542" s="22">
        <v>2.0833333333333332E-2</v>
      </c>
      <c r="D542" s="25">
        <v>0</v>
      </c>
      <c r="E542" s="19">
        <f t="shared" si="24"/>
        <v>0</v>
      </c>
      <c r="F542" s="24">
        <v>31.4</v>
      </c>
      <c r="G542" s="19">
        <f t="shared" si="25"/>
        <v>31.6983</v>
      </c>
      <c r="H542" s="11">
        <f t="shared" si="26"/>
        <v>0</v>
      </c>
      <c r="J542" s="26"/>
    </row>
    <row r="543" spans="1:10" outlineLevel="1">
      <c r="A543" s="7"/>
      <c r="B543" s="23">
        <v>42625</v>
      </c>
      <c r="C543" s="22">
        <v>4.1666666666666664E-2</v>
      </c>
      <c r="D543" s="25">
        <v>0</v>
      </c>
      <c r="E543" s="19">
        <f t="shared" si="24"/>
        <v>0</v>
      </c>
      <c r="F543" s="24">
        <v>30.78</v>
      </c>
      <c r="G543" s="19">
        <f t="shared" si="25"/>
        <v>31.072410000000001</v>
      </c>
      <c r="H543" s="11">
        <f t="shared" si="26"/>
        <v>0</v>
      </c>
      <c r="J543" s="26"/>
    </row>
    <row r="544" spans="1:10" outlineLevel="1">
      <c r="A544" s="7"/>
      <c r="B544" s="23">
        <v>42625</v>
      </c>
      <c r="C544" s="22">
        <v>6.25E-2</v>
      </c>
      <c r="D544" s="25">
        <v>0</v>
      </c>
      <c r="E544" s="19">
        <f t="shared" si="24"/>
        <v>0</v>
      </c>
      <c r="F544" s="24">
        <v>30.27</v>
      </c>
      <c r="G544" s="19">
        <f t="shared" si="25"/>
        <v>30.557565</v>
      </c>
      <c r="H544" s="11">
        <f t="shared" si="26"/>
        <v>0</v>
      </c>
      <c r="J544" s="26"/>
    </row>
    <row r="545" spans="1:10" outlineLevel="1">
      <c r="A545" s="7"/>
      <c r="B545" s="23">
        <v>42625</v>
      </c>
      <c r="C545" s="22">
        <v>8.3333333333333329E-2</v>
      </c>
      <c r="D545" s="25">
        <v>0</v>
      </c>
      <c r="E545" s="19">
        <f t="shared" si="24"/>
        <v>0</v>
      </c>
      <c r="F545" s="24">
        <v>30.54</v>
      </c>
      <c r="G545" s="19">
        <f t="shared" si="25"/>
        <v>30.83013</v>
      </c>
      <c r="H545" s="11">
        <f t="shared" si="26"/>
        <v>0</v>
      </c>
      <c r="J545" s="26"/>
    </row>
    <row r="546" spans="1:10" outlineLevel="1">
      <c r="A546" s="7"/>
      <c r="B546" s="23">
        <v>42625</v>
      </c>
      <c r="C546" s="22">
        <v>0.10416666666666667</v>
      </c>
      <c r="D546" s="25">
        <v>0</v>
      </c>
      <c r="E546" s="19">
        <f t="shared" si="24"/>
        <v>0</v>
      </c>
      <c r="F546" s="24">
        <v>30.64</v>
      </c>
      <c r="G546" s="19">
        <f t="shared" si="25"/>
        <v>30.931080000000001</v>
      </c>
      <c r="H546" s="11">
        <f t="shared" si="26"/>
        <v>0</v>
      </c>
      <c r="J546" s="26"/>
    </row>
    <row r="547" spans="1:10" outlineLevel="1">
      <c r="A547" s="7"/>
      <c r="B547" s="23">
        <v>42625</v>
      </c>
      <c r="C547" s="22">
        <v>0.125</v>
      </c>
      <c r="D547" s="25">
        <v>0</v>
      </c>
      <c r="E547" s="19">
        <f t="shared" si="24"/>
        <v>0</v>
      </c>
      <c r="F547" s="24">
        <v>29.69</v>
      </c>
      <c r="G547" s="19">
        <f t="shared" si="25"/>
        <v>29.972055000000005</v>
      </c>
      <c r="H547" s="11">
        <f t="shared" si="26"/>
        <v>0</v>
      </c>
      <c r="J547" s="26"/>
    </row>
    <row r="548" spans="1:10" outlineLevel="1">
      <c r="A548" s="7"/>
      <c r="B548" s="23">
        <v>42625</v>
      </c>
      <c r="C548" s="22">
        <v>0.14583333333333334</v>
      </c>
      <c r="D548" s="25">
        <v>0</v>
      </c>
      <c r="E548" s="19">
        <f t="shared" si="24"/>
        <v>0</v>
      </c>
      <c r="F548" s="24">
        <v>29.83</v>
      </c>
      <c r="G548" s="19">
        <f t="shared" si="25"/>
        <v>30.113385000000001</v>
      </c>
      <c r="H548" s="11">
        <f t="shared" si="26"/>
        <v>0</v>
      </c>
      <c r="J548" s="26"/>
    </row>
    <row r="549" spans="1:10" outlineLevel="1">
      <c r="A549" s="7"/>
      <c r="B549" s="23">
        <v>42625</v>
      </c>
      <c r="C549" s="22">
        <v>0.16666666666666666</v>
      </c>
      <c r="D549" s="25">
        <v>0</v>
      </c>
      <c r="E549" s="19">
        <f t="shared" si="24"/>
        <v>0</v>
      </c>
      <c r="F549" s="24">
        <v>30.05</v>
      </c>
      <c r="G549" s="19">
        <f t="shared" si="25"/>
        <v>30.335475000000002</v>
      </c>
      <c r="H549" s="11">
        <f t="shared" si="26"/>
        <v>0</v>
      </c>
      <c r="J549" s="26"/>
    </row>
    <row r="550" spans="1:10" outlineLevel="1">
      <c r="A550" s="7"/>
      <c r="B550" s="23">
        <v>42625</v>
      </c>
      <c r="C550" s="22">
        <v>0.1875</v>
      </c>
      <c r="D550" s="25">
        <v>0</v>
      </c>
      <c r="E550" s="19">
        <f t="shared" si="24"/>
        <v>0</v>
      </c>
      <c r="F550" s="24">
        <v>26.92</v>
      </c>
      <c r="G550" s="19">
        <f t="shared" si="25"/>
        <v>27.175740000000005</v>
      </c>
      <c r="H550" s="11">
        <f t="shared" si="26"/>
        <v>0</v>
      </c>
      <c r="J550" s="26"/>
    </row>
    <row r="551" spans="1:10" outlineLevel="1">
      <c r="A551" s="7"/>
      <c r="B551" s="23">
        <v>42625</v>
      </c>
      <c r="C551" s="22">
        <v>0.20833333333333334</v>
      </c>
      <c r="D551" s="25">
        <v>0</v>
      </c>
      <c r="E551" s="19">
        <f t="shared" si="24"/>
        <v>0</v>
      </c>
      <c r="F551" s="24">
        <v>30.43</v>
      </c>
      <c r="G551" s="19">
        <f t="shared" si="25"/>
        <v>30.719085000000003</v>
      </c>
      <c r="H551" s="11">
        <f t="shared" si="26"/>
        <v>0</v>
      </c>
      <c r="J551" s="26"/>
    </row>
    <row r="552" spans="1:10" outlineLevel="1">
      <c r="A552" s="7"/>
      <c r="B552" s="23">
        <v>42625</v>
      </c>
      <c r="C552" s="22">
        <v>0.22916666666666666</v>
      </c>
      <c r="D552" s="25">
        <v>0</v>
      </c>
      <c r="E552" s="19">
        <f t="shared" si="24"/>
        <v>0</v>
      </c>
      <c r="F552" s="24">
        <v>33.770000000000003</v>
      </c>
      <c r="G552" s="19">
        <f t="shared" si="25"/>
        <v>34.090815000000006</v>
      </c>
      <c r="H552" s="11">
        <f t="shared" si="26"/>
        <v>0</v>
      </c>
      <c r="J552" s="26"/>
    </row>
    <row r="553" spans="1:10" outlineLevel="1">
      <c r="A553" s="7"/>
      <c r="B553" s="23">
        <v>42625</v>
      </c>
      <c r="C553" s="22">
        <v>0.25</v>
      </c>
      <c r="D553" s="25">
        <v>0</v>
      </c>
      <c r="E553" s="19">
        <f t="shared" si="24"/>
        <v>0</v>
      </c>
      <c r="F553" s="24">
        <v>44.85</v>
      </c>
      <c r="G553" s="19">
        <f t="shared" si="25"/>
        <v>45.276075000000006</v>
      </c>
      <c r="H553" s="11">
        <f t="shared" si="26"/>
        <v>0</v>
      </c>
      <c r="J553" s="26"/>
    </row>
    <row r="554" spans="1:10" outlineLevel="1">
      <c r="A554" s="7"/>
      <c r="B554" s="23">
        <v>42625</v>
      </c>
      <c r="C554" s="22">
        <v>0.27083333333333331</v>
      </c>
      <c r="D554" s="25">
        <v>0.13988299999999998</v>
      </c>
      <c r="E554" s="19">
        <f t="shared" si="24"/>
        <v>0.13984103509999998</v>
      </c>
      <c r="F554" s="24">
        <v>56.39</v>
      </c>
      <c r="G554" s="19">
        <f t="shared" si="25"/>
        <v>56.925705000000001</v>
      </c>
      <c r="H554" s="11">
        <f t="shared" si="26"/>
        <v>18.049883017602752</v>
      </c>
      <c r="J554" s="26"/>
    </row>
    <row r="555" spans="1:10" outlineLevel="1">
      <c r="A555" s="7"/>
      <c r="B555" s="23">
        <v>42625</v>
      </c>
      <c r="C555" s="22">
        <v>0.29166666666666669</v>
      </c>
      <c r="D555" s="25">
        <v>1.2133400000000001</v>
      </c>
      <c r="E555" s="19">
        <f t="shared" si="24"/>
        <v>1.2129759980000001</v>
      </c>
      <c r="F555" s="24">
        <v>60.49</v>
      </c>
      <c r="G555" s="19">
        <f t="shared" si="25"/>
        <v>61.064655000000009</v>
      </c>
      <c r="H555" s="11">
        <f t="shared" si="26"/>
        <v>151.54357478684929</v>
      </c>
      <c r="J555" s="26"/>
    </row>
    <row r="556" spans="1:10" outlineLevel="1">
      <c r="A556" s="7"/>
      <c r="B556" s="23">
        <v>42625</v>
      </c>
      <c r="C556" s="22">
        <v>0.3125</v>
      </c>
      <c r="D556" s="25">
        <v>2.8665250000000002</v>
      </c>
      <c r="E556" s="19">
        <f t="shared" si="24"/>
        <v>2.8656650425000003</v>
      </c>
      <c r="F556" s="24">
        <v>43.52</v>
      </c>
      <c r="G556" s="19">
        <f t="shared" si="25"/>
        <v>43.933440000000004</v>
      </c>
      <c r="H556" s="11">
        <f t="shared" si="26"/>
        <v>407.11517470022881</v>
      </c>
      <c r="J556" s="26"/>
    </row>
    <row r="557" spans="1:10" outlineLevel="1">
      <c r="A557" s="7"/>
      <c r="B557" s="23">
        <v>42625</v>
      </c>
      <c r="C557" s="22">
        <v>0.33333333333333331</v>
      </c>
      <c r="D557" s="25">
        <v>4.5858340000000002</v>
      </c>
      <c r="E557" s="19">
        <f t="shared" si="24"/>
        <v>4.5844582497999999</v>
      </c>
      <c r="F557" s="24">
        <v>57.43</v>
      </c>
      <c r="G557" s="19">
        <f t="shared" si="25"/>
        <v>57.975585000000002</v>
      </c>
      <c r="H557" s="11">
        <f t="shared" si="26"/>
        <v>586.92258552256885</v>
      </c>
      <c r="J557" s="26"/>
    </row>
    <row r="558" spans="1:10" outlineLevel="1">
      <c r="A558" s="7"/>
      <c r="B558" s="23">
        <v>42625</v>
      </c>
      <c r="C558" s="22">
        <v>0.35416666666666669</v>
      </c>
      <c r="D558" s="25">
        <v>5.9870559999999999</v>
      </c>
      <c r="E558" s="19">
        <f t="shared" si="24"/>
        <v>5.9852598832000004</v>
      </c>
      <c r="F558" s="24">
        <v>58.42</v>
      </c>
      <c r="G558" s="19">
        <f t="shared" si="25"/>
        <v>58.974990000000005</v>
      </c>
      <c r="H558" s="11">
        <f t="shared" si="26"/>
        <v>760.27769651607889</v>
      </c>
      <c r="J558" s="26"/>
    </row>
    <row r="559" spans="1:10" outlineLevel="1">
      <c r="A559" s="7"/>
      <c r="B559" s="23">
        <v>42625</v>
      </c>
      <c r="C559" s="22">
        <v>0.375</v>
      </c>
      <c r="D559" s="25">
        <v>6.8941820000000007</v>
      </c>
      <c r="E559" s="19">
        <f t="shared" si="24"/>
        <v>6.8921137454000005</v>
      </c>
      <c r="F559" s="24">
        <v>42.6</v>
      </c>
      <c r="G559" s="19">
        <f t="shared" si="25"/>
        <v>43.004700000000007</v>
      </c>
      <c r="H559" s="11">
        <f t="shared" si="26"/>
        <v>985.53987265759656</v>
      </c>
      <c r="J559" s="26"/>
    </row>
    <row r="560" spans="1:10" outlineLevel="1">
      <c r="A560" s="7"/>
      <c r="B560" s="23">
        <v>42625</v>
      </c>
      <c r="C560" s="22">
        <v>0.39583333333333331</v>
      </c>
      <c r="D560" s="25">
        <v>7.6920000000000002</v>
      </c>
      <c r="E560" s="19">
        <f t="shared" si="24"/>
        <v>7.6896924000000002</v>
      </c>
      <c r="F560" s="24">
        <v>39.159999999999997</v>
      </c>
      <c r="G560" s="19">
        <f t="shared" si="25"/>
        <v>39.532019999999996</v>
      </c>
      <c r="H560" s="11">
        <f t="shared" si="26"/>
        <v>1126.2937126493521</v>
      </c>
      <c r="J560" s="26"/>
    </row>
    <row r="561" spans="1:10" outlineLevel="1">
      <c r="A561" s="7"/>
      <c r="B561" s="23">
        <v>42625</v>
      </c>
      <c r="C561" s="22">
        <v>0.41666666666666669</v>
      </c>
      <c r="D561" s="25">
        <v>8.3605599999999995</v>
      </c>
      <c r="E561" s="19">
        <f t="shared" si="24"/>
        <v>8.3580518319999992</v>
      </c>
      <c r="F561" s="24">
        <v>36.9</v>
      </c>
      <c r="G561" s="19">
        <f t="shared" si="25"/>
        <v>37.250550000000004</v>
      </c>
      <c r="H561" s="11">
        <f t="shared" si="26"/>
        <v>1243.2556130814924</v>
      </c>
      <c r="J561" s="26"/>
    </row>
    <row r="562" spans="1:10" outlineLevel="1">
      <c r="A562" s="7"/>
      <c r="B562" s="23">
        <v>42625</v>
      </c>
      <c r="C562" s="22">
        <v>0.4375</v>
      </c>
      <c r="D562" s="25">
        <v>9.1625949999999996</v>
      </c>
      <c r="E562" s="19">
        <f t="shared" si="24"/>
        <v>9.1598462215000005</v>
      </c>
      <c r="F562" s="24">
        <v>36.96</v>
      </c>
      <c r="G562" s="19">
        <f t="shared" si="25"/>
        <v>37.311120000000003</v>
      </c>
      <c r="H562" s="11">
        <f t="shared" si="26"/>
        <v>1361.9672756470668</v>
      </c>
      <c r="J562" s="26"/>
    </row>
    <row r="563" spans="1:10" outlineLevel="1">
      <c r="A563" s="7"/>
      <c r="B563" s="23">
        <v>42625</v>
      </c>
      <c r="C563" s="22">
        <v>0.45833333333333331</v>
      </c>
      <c r="D563" s="25">
        <v>9.6559190000000008</v>
      </c>
      <c r="E563" s="19">
        <f t="shared" si="24"/>
        <v>9.6530222243000008</v>
      </c>
      <c r="F563" s="24">
        <v>36.96</v>
      </c>
      <c r="G563" s="19">
        <f t="shared" si="25"/>
        <v>37.311120000000003</v>
      </c>
      <c r="H563" s="11">
        <f t="shared" si="26"/>
        <v>1435.2970631462758</v>
      </c>
      <c r="J563" s="26"/>
    </row>
    <row r="564" spans="1:10" outlineLevel="1">
      <c r="A564" s="7"/>
      <c r="B564" s="23">
        <v>42625</v>
      </c>
      <c r="C564" s="22">
        <v>0.47916666666666669</v>
      </c>
      <c r="D564" s="25">
        <v>9.8819029999999994</v>
      </c>
      <c r="E564" s="19">
        <f t="shared" si="24"/>
        <v>9.8789384290999998</v>
      </c>
      <c r="F564" s="24">
        <v>36.86</v>
      </c>
      <c r="G564" s="19">
        <f t="shared" si="25"/>
        <v>37.210170000000005</v>
      </c>
      <c r="H564" s="11">
        <f t="shared" si="26"/>
        <v>1469.8855694462559</v>
      </c>
      <c r="J564" s="26"/>
    </row>
    <row r="565" spans="1:10" outlineLevel="1">
      <c r="A565" s="7"/>
      <c r="B565" s="23">
        <v>42625</v>
      </c>
      <c r="C565" s="22">
        <v>0.5</v>
      </c>
      <c r="D565" s="25">
        <v>9.9232130000000005</v>
      </c>
      <c r="E565" s="19">
        <f t="shared" si="24"/>
        <v>9.9202360361000004</v>
      </c>
      <c r="F565" s="24">
        <v>36.96</v>
      </c>
      <c r="G565" s="19">
        <f t="shared" si="25"/>
        <v>37.311120000000003</v>
      </c>
      <c r="H565" s="11">
        <f t="shared" si="26"/>
        <v>1475.0287855433485</v>
      </c>
      <c r="J565" s="26"/>
    </row>
    <row r="566" spans="1:10" outlineLevel="1">
      <c r="A566" s="7"/>
      <c r="B566" s="23">
        <v>42625</v>
      </c>
      <c r="C566" s="22">
        <v>0.52083333333333337</v>
      </c>
      <c r="D566" s="25">
        <v>9.897946000000001</v>
      </c>
      <c r="E566" s="19">
        <f t="shared" si="24"/>
        <v>9.894976616200001</v>
      </c>
      <c r="F566" s="24">
        <v>38.630000000000003</v>
      </c>
      <c r="G566" s="19">
        <f t="shared" si="25"/>
        <v>38.996985000000002</v>
      </c>
      <c r="H566" s="11">
        <f t="shared" si="26"/>
        <v>1454.5913959358979</v>
      </c>
      <c r="J566" s="26"/>
    </row>
    <row r="567" spans="1:10" outlineLevel="1">
      <c r="A567" s="7"/>
      <c r="B567" s="23">
        <v>42625</v>
      </c>
      <c r="C567" s="22">
        <v>0.54166666666666663</v>
      </c>
      <c r="D567" s="25">
        <v>9.7027549999999998</v>
      </c>
      <c r="E567" s="19">
        <f t="shared" si="24"/>
        <v>9.6998441735000007</v>
      </c>
      <c r="F567" s="24">
        <v>41.96</v>
      </c>
      <c r="G567" s="19">
        <f t="shared" si="25"/>
        <v>42.358620000000002</v>
      </c>
      <c r="H567" s="11">
        <f t="shared" si="26"/>
        <v>1393.2990028664994</v>
      </c>
      <c r="J567" s="26"/>
    </row>
    <row r="568" spans="1:10" outlineLevel="1">
      <c r="A568" s="7"/>
      <c r="B568" s="23">
        <v>42625</v>
      </c>
      <c r="C568" s="22">
        <v>0.5625</v>
      </c>
      <c r="D568" s="25">
        <v>9.4330510000000007</v>
      </c>
      <c r="E568" s="19">
        <f t="shared" si="24"/>
        <v>9.4302210847000012</v>
      </c>
      <c r="F568" s="24">
        <v>41.96</v>
      </c>
      <c r="G568" s="19">
        <f t="shared" si="25"/>
        <v>42.358620000000002</v>
      </c>
      <c r="H568" s="11">
        <f t="shared" si="26"/>
        <v>1354.5699703114051</v>
      </c>
      <c r="J568" s="26"/>
    </row>
    <row r="569" spans="1:10" outlineLevel="1">
      <c r="A569" s="7"/>
      <c r="B569" s="23">
        <v>42625</v>
      </c>
      <c r="C569" s="22">
        <v>0.58333333333333337</v>
      </c>
      <c r="D569" s="25">
        <v>8.9866500000000009</v>
      </c>
      <c r="E569" s="19">
        <f t="shared" si="24"/>
        <v>8.9839540050000011</v>
      </c>
      <c r="F569" s="24">
        <v>41.96</v>
      </c>
      <c r="G569" s="19">
        <f t="shared" si="25"/>
        <v>42.358620000000002</v>
      </c>
      <c r="H569" s="11">
        <f t="shared" si="26"/>
        <v>1290.467551134727</v>
      </c>
      <c r="J569" s="26"/>
    </row>
    <row r="570" spans="1:10" outlineLevel="1">
      <c r="A570" s="7"/>
      <c r="B570" s="23">
        <v>42625</v>
      </c>
      <c r="C570" s="22">
        <v>0.60416666666666663</v>
      </c>
      <c r="D570" s="25">
        <v>8.2897269999999992</v>
      </c>
      <c r="E570" s="19">
        <f t="shared" si="24"/>
        <v>8.2872400819000003</v>
      </c>
      <c r="F570" s="24">
        <v>47.69</v>
      </c>
      <c r="G570" s="19">
        <f t="shared" si="25"/>
        <v>48.143055000000004</v>
      </c>
      <c r="H570" s="11">
        <f t="shared" si="26"/>
        <v>1142.4536001722838</v>
      </c>
      <c r="J570" s="26"/>
    </row>
    <row r="571" spans="1:10" outlineLevel="1">
      <c r="A571" s="7"/>
      <c r="B571" s="23">
        <v>42625</v>
      </c>
      <c r="C571" s="22">
        <v>0.625</v>
      </c>
      <c r="D571" s="25">
        <v>7.4965080000000004</v>
      </c>
      <c r="E571" s="19">
        <f t="shared" si="24"/>
        <v>7.4942590476000008</v>
      </c>
      <c r="F571" s="24">
        <v>51.4</v>
      </c>
      <c r="G571" s="19">
        <f t="shared" si="25"/>
        <v>51.888300000000001</v>
      </c>
      <c r="H571" s="11">
        <f t="shared" si="26"/>
        <v>1005.067821114017</v>
      </c>
      <c r="J571" s="26"/>
    </row>
    <row r="572" spans="1:10" outlineLevel="1">
      <c r="A572" s="7"/>
      <c r="B572" s="23">
        <v>42625</v>
      </c>
      <c r="C572" s="22">
        <v>0.64583333333333337</v>
      </c>
      <c r="D572" s="25">
        <v>6.4613490000000002</v>
      </c>
      <c r="E572" s="19">
        <f t="shared" si="24"/>
        <v>6.4594105953000005</v>
      </c>
      <c r="F572" s="24">
        <v>53.06</v>
      </c>
      <c r="G572" s="19">
        <f t="shared" si="25"/>
        <v>53.564070000000008</v>
      </c>
      <c r="H572" s="11">
        <f t="shared" si="26"/>
        <v>855.45804944040913</v>
      </c>
      <c r="J572" s="26"/>
    </row>
    <row r="573" spans="1:10" outlineLevel="1">
      <c r="A573" s="7"/>
      <c r="B573" s="23">
        <v>42625</v>
      </c>
      <c r="C573" s="22">
        <v>0.66666666666666663</v>
      </c>
      <c r="D573" s="25">
        <v>5.3783640000000013</v>
      </c>
      <c r="E573" s="19">
        <f t="shared" si="24"/>
        <v>5.376750490800001</v>
      </c>
      <c r="F573" s="24">
        <v>56.8</v>
      </c>
      <c r="G573" s="19">
        <f t="shared" si="25"/>
        <v>57.339599999999997</v>
      </c>
      <c r="H573" s="11">
        <f t="shared" si="26"/>
        <v>691.77486884652456</v>
      </c>
      <c r="J573" s="26"/>
    </row>
    <row r="574" spans="1:10" outlineLevel="1">
      <c r="A574" s="7"/>
      <c r="B574" s="23">
        <v>42625</v>
      </c>
      <c r="C574" s="22">
        <v>0.6875</v>
      </c>
      <c r="D574" s="25">
        <v>3.8336449999999997</v>
      </c>
      <c r="E574" s="19">
        <f t="shared" si="24"/>
        <v>3.8324949065</v>
      </c>
      <c r="F574" s="24">
        <v>51.35</v>
      </c>
      <c r="G574" s="19">
        <f t="shared" si="25"/>
        <v>51.837825000000002</v>
      </c>
      <c r="H574" s="11">
        <f t="shared" si="26"/>
        <v>514.17585233246166</v>
      </c>
      <c r="J574" s="26"/>
    </row>
    <row r="575" spans="1:10" outlineLevel="1">
      <c r="A575" s="7"/>
      <c r="B575" s="23">
        <v>42625</v>
      </c>
      <c r="C575" s="22">
        <v>0.70833333333333337</v>
      </c>
      <c r="D575" s="25">
        <v>2.062532</v>
      </c>
      <c r="E575" s="19">
        <f t="shared" si="24"/>
        <v>2.0619132404</v>
      </c>
      <c r="F575" s="24">
        <v>55.7</v>
      </c>
      <c r="G575" s="19">
        <f t="shared" si="25"/>
        <v>56.229150000000004</v>
      </c>
      <c r="H575" s="11">
        <f t="shared" si="26"/>
        <v>267.57623383296232</v>
      </c>
      <c r="J575" s="26"/>
    </row>
    <row r="576" spans="1:10" outlineLevel="1">
      <c r="A576" s="7"/>
      <c r="B576" s="23">
        <v>42625</v>
      </c>
      <c r="C576" s="22">
        <v>0.72916666666666663</v>
      </c>
      <c r="D576" s="25">
        <v>0.281335</v>
      </c>
      <c r="E576" s="19">
        <f t="shared" si="24"/>
        <v>0.28125059950000003</v>
      </c>
      <c r="F576" s="24">
        <v>52.19</v>
      </c>
      <c r="G576" s="19">
        <f t="shared" si="25"/>
        <v>52.685805000000002</v>
      </c>
      <c r="H576" s="11">
        <f t="shared" si="26"/>
        <v>37.494697265609901</v>
      </c>
      <c r="J576" s="26"/>
    </row>
    <row r="577" spans="1:10" outlineLevel="1">
      <c r="A577" s="7"/>
      <c r="B577" s="23">
        <v>42625</v>
      </c>
      <c r="C577" s="22">
        <v>0.75</v>
      </c>
      <c r="D577" s="25">
        <v>2.5974999999999998E-2</v>
      </c>
      <c r="E577" s="19">
        <f t="shared" si="24"/>
        <v>2.5967207499999999E-2</v>
      </c>
      <c r="F577" s="24">
        <v>64.91</v>
      </c>
      <c r="G577" s="19">
        <f t="shared" si="25"/>
        <v>65.526645000000002</v>
      </c>
      <c r="H577" s="11">
        <f t="shared" si="26"/>
        <v>3.1283566075061624</v>
      </c>
      <c r="J577" s="26"/>
    </row>
    <row r="578" spans="1:10" outlineLevel="1">
      <c r="A578" s="7"/>
      <c r="B578" s="23">
        <v>42625</v>
      </c>
      <c r="C578" s="22">
        <v>0.77083333333333337</v>
      </c>
      <c r="D578" s="25">
        <v>0</v>
      </c>
      <c r="E578" s="19">
        <f t="shared" si="24"/>
        <v>0</v>
      </c>
      <c r="F578" s="24">
        <v>89.73</v>
      </c>
      <c r="G578" s="19">
        <f t="shared" si="25"/>
        <v>90.582435000000004</v>
      </c>
      <c r="H578" s="11">
        <f t="shared" si="26"/>
        <v>0</v>
      </c>
      <c r="J578" s="26"/>
    </row>
    <row r="579" spans="1:10" outlineLevel="1">
      <c r="A579" s="7"/>
      <c r="B579" s="23">
        <v>42625</v>
      </c>
      <c r="C579" s="22">
        <v>0.79166666666666663</v>
      </c>
      <c r="D579" s="25">
        <v>0</v>
      </c>
      <c r="E579" s="19">
        <f t="shared" si="24"/>
        <v>0</v>
      </c>
      <c r="F579" s="24">
        <v>77.36</v>
      </c>
      <c r="G579" s="19">
        <f t="shared" si="25"/>
        <v>78.094920000000002</v>
      </c>
      <c r="H579" s="11">
        <f t="shared" si="26"/>
        <v>0</v>
      </c>
      <c r="J579" s="26"/>
    </row>
    <row r="580" spans="1:10" outlineLevel="1">
      <c r="A580" s="7"/>
      <c r="B580" s="23">
        <v>42625</v>
      </c>
      <c r="C580" s="22">
        <v>0.8125</v>
      </c>
      <c r="D580" s="25">
        <v>0</v>
      </c>
      <c r="E580" s="19">
        <f t="shared" si="24"/>
        <v>0</v>
      </c>
      <c r="F580" s="24">
        <v>54.8</v>
      </c>
      <c r="G580" s="19">
        <f t="shared" si="25"/>
        <v>55.320599999999999</v>
      </c>
      <c r="H580" s="11">
        <f t="shared" si="26"/>
        <v>0</v>
      </c>
      <c r="J580" s="26"/>
    </row>
    <row r="581" spans="1:10" outlineLevel="1">
      <c r="A581" s="7"/>
      <c r="B581" s="23">
        <v>42625</v>
      </c>
      <c r="C581" s="22">
        <v>0.83333333333333337</v>
      </c>
      <c r="D581" s="25">
        <v>0</v>
      </c>
      <c r="E581" s="19">
        <f t="shared" si="24"/>
        <v>0</v>
      </c>
      <c r="F581" s="24">
        <v>58.42</v>
      </c>
      <c r="G581" s="19">
        <f t="shared" si="25"/>
        <v>58.974990000000005</v>
      </c>
      <c r="H581" s="11">
        <f t="shared" si="26"/>
        <v>0</v>
      </c>
      <c r="J581" s="26"/>
    </row>
    <row r="582" spans="1:10" outlineLevel="1">
      <c r="A582" s="7"/>
      <c r="B582" s="23">
        <v>42625</v>
      </c>
      <c r="C582" s="22">
        <v>0.85416666666666663</v>
      </c>
      <c r="D582" s="25">
        <v>0</v>
      </c>
      <c r="E582" s="19">
        <f t="shared" si="24"/>
        <v>0</v>
      </c>
      <c r="F582" s="24">
        <v>56.56</v>
      </c>
      <c r="G582" s="19">
        <f t="shared" si="25"/>
        <v>57.097320000000003</v>
      </c>
      <c r="H582" s="11">
        <f t="shared" si="26"/>
        <v>0</v>
      </c>
      <c r="J582" s="26"/>
    </row>
    <row r="583" spans="1:10" outlineLevel="1">
      <c r="A583" s="7"/>
      <c r="B583" s="23">
        <v>42625</v>
      </c>
      <c r="C583" s="22">
        <v>0.875</v>
      </c>
      <c r="D583" s="25">
        <v>0</v>
      </c>
      <c r="E583" s="19">
        <f t="shared" si="24"/>
        <v>0</v>
      </c>
      <c r="F583" s="24">
        <v>45.31</v>
      </c>
      <c r="G583" s="19">
        <f t="shared" si="25"/>
        <v>45.740445000000008</v>
      </c>
      <c r="H583" s="11">
        <f t="shared" si="26"/>
        <v>0</v>
      </c>
      <c r="J583" s="26"/>
    </row>
    <row r="584" spans="1:10" outlineLevel="1">
      <c r="A584" s="7"/>
      <c r="B584" s="23">
        <v>42625</v>
      </c>
      <c r="C584" s="22">
        <v>0.89583333333333337</v>
      </c>
      <c r="D584" s="25">
        <v>0</v>
      </c>
      <c r="E584" s="19">
        <f t="shared" si="24"/>
        <v>0</v>
      </c>
      <c r="F584" s="24">
        <v>43.41</v>
      </c>
      <c r="G584" s="19">
        <f t="shared" si="25"/>
        <v>43.822395</v>
      </c>
      <c r="H584" s="11">
        <f t="shared" si="26"/>
        <v>0</v>
      </c>
      <c r="J584" s="26"/>
    </row>
    <row r="585" spans="1:10" outlineLevel="1">
      <c r="A585" s="7"/>
      <c r="B585" s="23">
        <v>42625</v>
      </c>
      <c r="C585" s="22">
        <v>0.91666666666666663</v>
      </c>
      <c r="D585" s="25">
        <v>0</v>
      </c>
      <c r="E585" s="19">
        <f t="shared" si="24"/>
        <v>0</v>
      </c>
      <c r="F585" s="24">
        <v>36.43</v>
      </c>
      <c r="G585" s="19">
        <f t="shared" si="25"/>
        <v>36.776085000000002</v>
      </c>
      <c r="H585" s="11">
        <f t="shared" si="26"/>
        <v>0</v>
      </c>
      <c r="J585" s="26"/>
    </row>
    <row r="586" spans="1:10" outlineLevel="1">
      <c r="A586" s="7"/>
      <c r="B586" s="23">
        <v>42625</v>
      </c>
      <c r="C586" s="22">
        <v>0.9375</v>
      </c>
      <c r="D586" s="25">
        <v>0</v>
      </c>
      <c r="E586" s="19">
        <f t="shared" si="24"/>
        <v>0</v>
      </c>
      <c r="F586" s="24">
        <v>52.54</v>
      </c>
      <c r="G586" s="19">
        <f t="shared" si="25"/>
        <v>53.03913</v>
      </c>
      <c r="H586" s="11">
        <f t="shared" si="26"/>
        <v>0</v>
      </c>
      <c r="J586" s="26"/>
    </row>
    <row r="587" spans="1:10" outlineLevel="1">
      <c r="A587" s="7"/>
      <c r="B587" s="23">
        <v>42625</v>
      </c>
      <c r="C587" s="22">
        <v>0.95833333333333337</v>
      </c>
      <c r="D587" s="25">
        <v>0</v>
      </c>
      <c r="E587" s="19">
        <f t="shared" si="24"/>
        <v>0</v>
      </c>
      <c r="F587" s="24">
        <v>42.48</v>
      </c>
      <c r="G587" s="19">
        <f t="shared" si="25"/>
        <v>42.883560000000003</v>
      </c>
      <c r="H587" s="11">
        <f t="shared" si="26"/>
        <v>0</v>
      </c>
      <c r="J587" s="26"/>
    </row>
    <row r="588" spans="1:10" outlineLevel="1">
      <c r="A588" s="7"/>
      <c r="B588" s="23">
        <v>42625</v>
      </c>
      <c r="C588" s="22">
        <v>0.97916666666666663</v>
      </c>
      <c r="D588" s="25">
        <v>0</v>
      </c>
      <c r="E588" s="19">
        <f t="shared" si="24"/>
        <v>0</v>
      </c>
      <c r="F588" s="24">
        <v>46.5</v>
      </c>
      <c r="G588" s="19">
        <f t="shared" si="25"/>
        <v>46.941750000000006</v>
      </c>
      <c r="H588" s="11">
        <f t="shared" si="26"/>
        <v>0</v>
      </c>
      <c r="J588" s="26"/>
    </row>
    <row r="589" spans="1:10" outlineLevel="1">
      <c r="A589" s="7"/>
      <c r="B589" s="23">
        <v>42625</v>
      </c>
      <c r="C589" s="22">
        <v>0.99998842592592585</v>
      </c>
      <c r="D589" s="25">
        <v>0</v>
      </c>
      <c r="E589" s="19">
        <f t="shared" si="24"/>
        <v>0</v>
      </c>
      <c r="F589" s="24">
        <v>36.729999999999997</v>
      </c>
      <c r="G589" s="19">
        <f t="shared" si="25"/>
        <v>37.078935000000001</v>
      </c>
      <c r="H589" s="11">
        <f t="shared" si="26"/>
        <v>0</v>
      </c>
      <c r="J589" s="26"/>
    </row>
    <row r="590" spans="1:10" outlineLevel="1">
      <c r="A590" s="7"/>
      <c r="B590" s="23">
        <v>42626</v>
      </c>
      <c r="C590" s="22">
        <v>2.0833333333333332E-2</v>
      </c>
      <c r="D590" s="25">
        <v>0</v>
      </c>
      <c r="E590" s="19">
        <f t="shared" ref="E590:E653" si="27">IF($B$11="Electricity",$D590*$B$7,$D590*$B$8)</f>
        <v>0</v>
      </c>
      <c r="F590" s="24">
        <v>36.409999999999997</v>
      </c>
      <c r="G590" s="19">
        <f t="shared" ref="G590:G653" si="28">$F590*$B$8</f>
        <v>36.755895000000002</v>
      </c>
      <c r="H590" s="11">
        <f t="shared" ref="H590:H653" si="29">E590*($B$6-G590)</f>
        <v>0</v>
      </c>
      <c r="I590" s="5" t="s">
        <v>21</v>
      </c>
      <c r="J590" s="26"/>
    </row>
    <row r="591" spans="1:10" outlineLevel="1">
      <c r="A591" s="7"/>
      <c r="B591" s="23">
        <v>42626</v>
      </c>
      <c r="C591" s="22">
        <v>4.1666666666666664E-2</v>
      </c>
      <c r="D591" s="25">
        <v>0</v>
      </c>
      <c r="E591" s="19">
        <f t="shared" si="27"/>
        <v>0</v>
      </c>
      <c r="F591" s="24">
        <v>34.43</v>
      </c>
      <c r="G591" s="19">
        <f t="shared" si="28"/>
        <v>34.757085000000004</v>
      </c>
      <c r="H591" s="11">
        <f t="shared" si="29"/>
        <v>0</v>
      </c>
      <c r="J591" s="26"/>
    </row>
    <row r="592" spans="1:10" outlineLevel="1">
      <c r="A592" s="7"/>
      <c r="B592" s="23">
        <v>42626</v>
      </c>
      <c r="C592" s="22">
        <v>6.25E-2</v>
      </c>
      <c r="D592" s="25">
        <v>0</v>
      </c>
      <c r="E592" s="19">
        <f t="shared" si="27"/>
        <v>0</v>
      </c>
      <c r="F592" s="24">
        <v>31.62</v>
      </c>
      <c r="G592" s="19">
        <f t="shared" si="28"/>
        <v>31.920390000000005</v>
      </c>
      <c r="H592" s="11">
        <f t="shared" si="29"/>
        <v>0</v>
      </c>
      <c r="J592" s="26"/>
    </row>
    <row r="593" spans="1:10" outlineLevel="1">
      <c r="A593" s="7"/>
      <c r="B593" s="23">
        <v>42626</v>
      </c>
      <c r="C593" s="22">
        <v>8.3333333333333329E-2</v>
      </c>
      <c r="D593" s="25">
        <v>0</v>
      </c>
      <c r="E593" s="19">
        <f t="shared" si="27"/>
        <v>0</v>
      </c>
      <c r="F593" s="24">
        <v>31.05</v>
      </c>
      <c r="G593" s="19">
        <f t="shared" si="28"/>
        <v>31.344975000000002</v>
      </c>
      <c r="H593" s="11">
        <f t="shared" si="29"/>
        <v>0</v>
      </c>
      <c r="J593" s="26"/>
    </row>
    <row r="594" spans="1:10" outlineLevel="1">
      <c r="A594" s="7"/>
      <c r="B594" s="23">
        <v>42626</v>
      </c>
      <c r="C594" s="22">
        <v>0.10416666666666667</v>
      </c>
      <c r="D594" s="25">
        <v>0</v>
      </c>
      <c r="E594" s="19">
        <f t="shared" si="27"/>
        <v>0</v>
      </c>
      <c r="F594" s="24">
        <v>30.77</v>
      </c>
      <c r="G594" s="19">
        <f t="shared" si="28"/>
        <v>31.062315000000002</v>
      </c>
      <c r="H594" s="11">
        <f t="shared" si="29"/>
        <v>0</v>
      </c>
      <c r="J594" s="26"/>
    </row>
    <row r="595" spans="1:10" outlineLevel="1">
      <c r="A595" s="7"/>
      <c r="B595" s="23">
        <v>42626</v>
      </c>
      <c r="C595" s="22">
        <v>0.125</v>
      </c>
      <c r="D595" s="25">
        <v>0</v>
      </c>
      <c r="E595" s="19">
        <f t="shared" si="27"/>
        <v>0</v>
      </c>
      <c r="F595" s="24">
        <v>30.76</v>
      </c>
      <c r="G595" s="19">
        <f t="shared" si="28"/>
        <v>31.052220000000002</v>
      </c>
      <c r="H595" s="11">
        <f t="shared" si="29"/>
        <v>0</v>
      </c>
      <c r="J595" s="26"/>
    </row>
    <row r="596" spans="1:10" outlineLevel="1">
      <c r="A596" s="7"/>
      <c r="B596" s="23">
        <v>42626</v>
      </c>
      <c r="C596" s="22">
        <v>0.14583333333333334</v>
      </c>
      <c r="D596" s="25">
        <v>0</v>
      </c>
      <c r="E596" s="19">
        <f t="shared" si="27"/>
        <v>0</v>
      </c>
      <c r="F596" s="24">
        <v>30.23</v>
      </c>
      <c r="G596" s="19">
        <f t="shared" si="28"/>
        <v>30.517185000000001</v>
      </c>
      <c r="H596" s="11">
        <f t="shared" si="29"/>
        <v>0</v>
      </c>
      <c r="J596" s="26"/>
    </row>
    <row r="597" spans="1:10" outlineLevel="1">
      <c r="A597" s="7"/>
      <c r="B597" s="23">
        <v>42626</v>
      </c>
      <c r="C597" s="22">
        <v>0.16666666666666666</v>
      </c>
      <c r="D597" s="25">
        <v>0</v>
      </c>
      <c r="E597" s="19">
        <f t="shared" si="27"/>
        <v>0</v>
      </c>
      <c r="F597" s="24">
        <v>30.23</v>
      </c>
      <c r="G597" s="19">
        <f t="shared" si="28"/>
        <v>30.517185000000001</v>
      </c>
      <c r="H597" s="11">
        <f t="shared" si="29"/>
        <v>0</v>
      </c>
      <c r="J597" s="26"/>
    </row>
    <row r="598" spans="1:10" outlineLevel="1">
      <c r="A598" s="7"/>
      <c r="B598" s="23">
        <v>42626</v>
      </c>
      <c r="C598" s="22">
        <v>0.1875</v>
      </c>
      <c r="D598" s="25">
        <v>0</v>
      </c>
      <c r="E598" s="19">
        <f t="shared" si="27"/>
        <v>0</v>
      </c>
      <c r="F598" s="24">
        <v>31.94</v>
      </c>
      <c r="G598" s="19">
        <f t="shared" si="28"/>
        <v>32.243430000000004</v>
      </c>
      <c r="H598" s="11">
        <f t="shared" si="29"/>
        <v>0</v>
      </c>
      <c r="J598" s="26"/>
    </row>
    <row r="599" spans="1:10" outlineLevel="1">
      <c r="A599" s="7"/>
      <c r="B599" s="23">
        <v>42626</v>
      </c>
      <c r="C599" s="22">
        <v>0.20833333333333334</v>
      </c>
      <c r="D599" s="25">
        <v>0</v>
      </c>
      <c r="E599" s="19">
        <f t="shared" si="27"/>
        <v>0</v>
      </c>
      <c r="F599" s="24">
        <v>31.43</v>
      </c>
      <c r="G599" s="19">
        <f t="shared" si="28"/>
        <v>31.728585000000002</v>
      </c>
      <c r="H599" s="11">
        <f t="shared" si="29"/>
        <v>0</v>
      </c>
      <c r="J599" s="26"/>
    </row>
    <row r="600" spans="1:10" outlineLevel="1">
      <c r="A600" s="7"/>
      <c r="B600" s="23">
        <v>42626</v>
      </c>
      <c r="C600" s="22">
        <v>0.22916666666666666</v>
      </c>
      <c r="D600" s="25">
        <v>0</v>
      </c>
      <c r="E600" s="19">
        <f t="shared" si="27"/>
        <v>0</v>
      </c>
      <c r="F600" s="24">
        <v>31.64</v>
      </c>
      <c r="G600" s="19">
        <f t="shared" si="28"/>
        <v>31.940580000000004</v>
      </c>
      <c r="H600" s="11">
        <f t="shared" si="29"/>
        <v>0</v>
      </c>
      <c r="J600" s="26"/>
    </row>
    <row r="601" spans="1:10" outlineLevel="1">
      <c r="A601" s="7"/>
      <c r="B601" s="23">
        <v>42626</v>
      </c>
      <c r="C601" s="22">
        <v>0.25</v>
      </c>
      <c r="D601" s="25">
        <v>0</v>
      </c>
      <c r="E601" s="19">
        <f t="shared" si="27"/>
        <v>0</v>
      </c>
      <c r="F601" s="24">
        <v>37.4</v>
      </c>
      <c r="G601" s="19">
        <f t="shared" si="28"/>
        <v>37.755299999999998</v>
      </c>
      <c r="H601" s="11">
        <f t="shared" si="29"/>
        <v>0</v>
      </c>
      <c r="J601" s="26"/>
    </row>
    <row r="602" spans="1:10" outlineLevel="1">
      <c r="A602" s="7"/>
      <c r="B602" s="23">
        <v>42626</v>
      </c>
      <c r="C602" s="22">
        <v>0.27083333333333331</v>
      </c>
      <c r="D602" s="25">
        <v>2.0686000000000003E-2</v>
      </c>
      <c r="E602" s="19">
        <f t="shared" si="27"/>
        <v>2.0679794200000004E-2</v>
      </c>
      <c r="F602" s="24">
        <v>54.43</v>
      </c>
      <c r="G602" s="19">
        <f t="shared" si="28"/>
        <v>54.947085000000001</v>
      </c>
      <c r="H602" s="11">
        <f t="shared" si="29"/>
        <v>2.7101473115100934</v>
      </c>
      <c r="J602" s="26"/>
    </row>
    <row r="603" spans="1:10" outlineLevel="1">
      <c r="A603" s="7"/>
      <c r="B603" s="23">
        <v>42626</v>
      </c>
      <c r="C603" s="22">
        <v>0.29166666666666669</v>
      </c>
      <c r="D603" s="25">
        <v>0.192049</v>
      </c>
      <c r="E603" s="19">
        <f t="shared" si="27"/>
        <v>0.19199138530000001</v>
      </c>
      <c r="F603" s="24">
        <v>65.48</v>
      </c>
      <c r="G603" s="19">
        <f t="shared" si="28"/>
        <v>66.102060000000009</v>
      </c>
      <c r="H603" s="11">
        <f t="shared" si="29"/>
        <v>23.019371595216281</v>
      </c>
      <c r="J603" s="26"/>
    </row>
    <row r="604" spans="1:10" outlineLevel="1">
      <c r="A604" s="7"/>
      <c r="B604" s="23">
        <v>42626</v>
      </c>
      <c r="C604" s="22">
        <v>0.3125</v>
      </c>
      <c r="D604" s="25">
        <v>0.43945400000000001</v>
      </c>
      <c r="E604" s="19">
        <f t="shared" si="27"/>
        <v>0.4393221638</v>
      </c>
      <c r="F604" s="24">
        <v>54.52</v>
      </c>
      <c r="G604" s="19">
        <f t="shared" si="28"/>
        <v>55.037940000000006</v>
      </c>
      <c r="H604" s="11">
        <f t="shared" si="29"/>
        <v>57.534535574905433</v>
      </c>
      <c r="J604" s="26"/>
    </row>
    <row r="605" spans="1:10" outlineLevel="1">
      <c r="A605" s="7"/>
      <c r="B605" s="23">
        <v>42626</v>
      </c>
      <c r="C605" s="22">
        <v>0.33333333333333331</v>
      </c>
      <c r="D605" s="25">
        <v>1.1820300000000001</v>
      </c>
      <c r="E605" s="19">
        <f t="shared" si="27"/>
        <v>1.1816753910000002</v>
      </c>
      <c r="F605" s="24">
        <v>60.27</v>
      </c>
      <c r="G605" s="19">
        <f t="shared" si="28"/>
        <v>60.842565000000008</v>
      </c>
      <c r="H605" s="11">
        <f t="shared" si="29"/>
        <v>147.89546094018209</v>
      </c>
      <c r="J605" s="26"/>
    </row>
    <row r="606" spans="1:10" outlineLevel="1">
      <c r="A606" s="7"/>
      <c r="B606" s="23">
        <v>42626</v>
      </c>
      <c r="C606" s="22">
        <v>0.35416666666666669</v>
      </c>
      <c r="D606" s="25">
        <v>2.1293889999999998</v>
      </c>
      <c r="E606" s="19">
        <f t="shared" si="27"/>
        <v>2.1287501832999998</v>
      </c>
      <c r="F606" s="24">
        <v>60.96</v>
      </c>
      <c r="G606" s="19">
        <f t="shared" si="28"/>
        <v>61.539120000000004</v>
      </c>
      <c r="H606" s="11">
        <f t="shared" si="29"/>
        <v>264.94612111367928</v>
      </c>
      <c r="J606" s="26"/>
    </row>
    <row r="607" spans="1:10" outlineLevel="1">
      <c r="A607" s="7"/>
      <c r="B607" s="23">
        <v>42626</v>
      </c>
      <c r="C607" s="22">
        <v>0.375</v>
      </c>
      <c r="D607" s="25">
        <v>2.6083689999999997</v>
      </c>
      <c r="E607" s="19">
        <f t="shared" si="27"/>
        <v>2.6075864892999996</v>
      </c>
      <c r="F607" s="24">
        <v>59.85</v>
      </c>
      <c r="G607" s="19">
        <f t="shared" si="28"/>
        <v>60.418575000000004</v>
      </c>
      <c r="H607" s="11">
        <f t="shared" si="29"/>
        <v>327.46442713704118</v>
      </c>
      <c r="J607" s="26"/>
    </row>
    <row r="608" spans="1:10" outlineLevel="1">
      <c r="A608" s="7"/>
      <c r="B608" s="23">
        <v>42626</v>
      </c>
      <c r="C608" s="22">
        <v>0.39583333333333331</v>
      </c>
      <c r="D608" s="25">
        <v>1.6408830000000001</v>
      </c>
      <c r="E608" s="19">
        <f t="shared" si="27"/>
        <v>1.6403907351000002</v>
      </c>
      <c r="F608" s="24">
        <v>68.260000000000005</v>
      </c>
      <c r="G608" s="19">
        <f t="shared" si="28"/>
        <v>68.908470000000008</v>
      </c>
      <c r="H608" s="11">
        <f t="shared" si="29"/>
        <v>192.07586097068372</v>
      </c>
      <c r="J608" s="26"/>
    </row>
    <row r="609" spans="1:10" outlineLevel="1">
      <c r="A609" s="7"/>
      <c r="B609" s="23">
        <v>42626</v>
      </c>
      <c r="C609" s="22">
        <v>0.41666666666666669</v>
      </c>
      <c r="D609" s="25">
        <v>1.3215059999999998</v>
      </c>
      <c r="E609" s="19">
        <f t="shared" si="27"/>
        <v>1.3211095481999999</v>
      </c>
      <c r="F609" s="24">
        <v>57.82</v>
      </c>
      <c r="G609" s="19">
        <f t="shared" si="28"/>
        <v>58.369290000000007</v>
      </c>
      <c r="H609" s="11">
        <f t="shared" si="29"/>
        <v>168.61414962454521</v>
      </c>
      <c r="J609" s="26"/>
    </row>
    <row r="610" spans="1:10" outlineLevel="1">
      <c r="A610" s="7"/>
      <c r="B610" s="23">
        <v>42626</v>
      </c>
      <c r="C610" s="22">
        <v>0.4375</v>
      </c>
      <c r="D610" s="25">
        <v>1.482118</v>
      </c>
      <c r="E610" s="19">
        <f t="shared" si="27"/>
        <v>1.4816733646</v>
      </c>
      <c r="F610" s="24">
        <v>56.67</v>
      </c>
      <c r="G610" s="19">
        <f t="shared" si="28"/>
        <v>57.208365000000008</v>
      </c>
      <c r="H610" s="11">
        <f t="shared" si="29"/>
        <v>190.82713516278508</v>
      </c>
      <c r="J610" s="26"/>
    </row>
    <row r="611" spans="1:10" outlineLevel="1">
      <c r="A611" s="7"/>
      <c r="B611" s="23">
        <v>42626</v>
      </c>
      <c r="C611" s="22">
        <v>0.45833333333333331</v>
      </c>
      <c r="D611" s="25">
        <v>1.53704</v>
      </c>
      <c r="E611" s="19">
        <f t="shared" si="27"/>
        <v>1.536578888</v>
      </c>
      <c r="F611" s="24">
        <v>51.09</v>
      </c>
      <c r="G611" s="19">
        <f t="shared" si="28"/>
        <v>51.575355000000009</v>
      </c>
      <c r="H611" s="11">
        <f t="shared" si="29"/>
        <v>206.55407153389476</v>
      </c>
      <c r="J611" s="26"/>
    </row>
    <row r="612" spans="1:10" outlineLevel="1">
      <c r="A612" s="7"/>
      <c r="B612" s="23">
        <v>42626</v>
      </c>
      <c r="C612" s="22">
        <v>0.47916666666666669</v>
      </c>
      <c r="D612" s="25">
        <v>1.462572</v>
      </c>
      <c r="E612" s="19">
        <f t="shared" si="27"/>
        <v>1.4621332283999999</v>
      </c>
      <c r="F612" s="24">
        <v>54.74</v>
      </c>
      <c r="G612" s="19">
        <f t="shared" si="28"/>
        <v>55.260030000000008</v>
      </c>
      <c r="H612" s="11">
        <f t="shared" si="29"/>
        <v>191.15925441701913</v>
      </c>
      <c r="J612" s="26"/>
    </row>
    <row r="613" spans="1:10" outlineLevel="1">
      <c r="A613" s="7"/>
      <c r="B613" s="23">
        <v>42626</v>
      </c>
      <c r="C613" s="22">
        <v>0.5</v>
      </c>
      <c r="D613" s="25">
        <v>1.7495850000000002</v>
      </c>
      <c r="E613" s="19">
        <f t="shared" si="27"/>
        <v>1.7490601245000001</v>
      </c>
      <c r="F613" s="24">
        <v>55.5</v>
      </c>
      <c r="G613" s="19">
        <f t="shared" si="28"/>
        <v>56.027250000000002</v>
      </c>
      <c r="H613" s="11">
        <f t="shared" si="29"/>
        <v>227.33015429660739</v>
      </c>
      <c r="J613" s="26"/>
    </row>
    <row r="614" spans="1:10" outlineLevel="1">
      <c r="A614" s="7"/>
      <c r="B614" s="23">
        <v>42626</v>
      </c>
      <c r="C614" s="22">
        <v>0.52083333333333337</v>
      </c>
      <c r="D614" s="25">
        <v>3.0951339999999998</v>
      </c>
      <c r="E614" s="19">
        <f t="shared" si="27"/>
        <v>3.0942054597999999</v>
      </c>
      <c r="F614" s="24">
        <v>57.07</v>
      </c>
      <c r="G614" s="19">
        <f t="shared" si="28"/>
        <v>57.612165000000005</v>
      </c>
      <c r="H614" s="11">
        <f t="shared" si="29"/>
        <v>397.2583400289015</v>
      </c>
      <c r="J614" s="26"/>
    </row>
    <row r="615" spans="1:10" outlineLevel="1">
      <c r="A615" s="7"/>
      <c r="B615" s="23">
        <v>42626</v>
      </c>
      <c r="C615" s="22">
        <v>0.54166666666666663</v>
      </c>
      <c r="D615" s="25">
        <v>3.3982549999999998</v>
      </c>
      <c r="E615" s="19">
        <f t="shared" si="27"/>
        <v>3.3972355235</v>
      </c>
      <c r="F615" s="24">
        <v>54.91</v>
      </c>
      <c r="G615" s="19">
        <f t="shared" si="28"/>
        <v>55.431645000000003</v>
      </c>
      <c r="H615" s="11">
        <f t="shared" si="29"/>
        <v>443.57145385095885</v>
      </c>
      <c r="J615" s="26"/>
    </row>
    <row r="616" spans="1:10" outlineLevel="1">
      <c r="A616" s="7"/>
      <c r="B616" s="23">
        <v>42626</v>
      </c>
      <c r="C616" s="22">
        <v>0.5625</v>
      </c>
      <c r="D616" s="25">
        <v>1.9242180000000002</v>
      </c>
      <c r="E616" s="19">
        <f t="shared" si="27"/>
        <v>1.9236407346000002</v>
      </c>
      <c r="F616" s="24">
        <v>55.39</v>
      </c>
      <c r="G616" s="19">
        <f t="shared" si="28"/>
        <v>55.916205000000005</v>
      </c>
      <c r="H616" s="11">
        <f t="shared" si="29"/>
        <v>250.23448697335584</v>
      </c>
      <c r="J616" s="26"/>
    </row>
    <row r="617" spans="1:10" outlineLevel="1">
      <c r="A617" s="7"/>
      <c r="B617" s="23">
        <v>42626</v>
      </c>
      <c r="C617" s="22">
        <v>0.58333333333333337</v>
      </c>
      <c r="D617" s="25">
        <v>3.065995</v>
      </c>
      <c r="E617" s="19">
        <f t="shared" si="27"/>
        <v>3.0650752015</v>
      </c>
      <c r="F617" s="24">
        <v>60.61</v>
      </c>
      <c r="G617" s="19">
        <f t="shared" si="28"/>
        <v>61.185795000000006</v>
      </c>
      <c r="H617" s="11">
        <f t="shared" si="29"/>
        <v>382.56492454043729</v>
      </c>
      <c r="J617" s="26"/>
    </row>
    <row r="618" spans="1:10" outlineLevel="1">
      <c r="A618" s="7"/>
      <c r="B618" s="23">
        <v>42626</v>
      </c>
      <c r="C618" s="22">
        <v>0.60416666666666663</v>
      </c>
      <c r="D618" s="25">
        <v>3.54304</v>
      </c>
      <c r="E618" s="19">
        <f t="shared" si="27"/>
        <v>3.5419770879999999</v>
      </c>
      <c r="F618" s="24">
        <v>64.430000000000007</v>
      </c>
      <c r="G618" s="19">
        <f t="shared" si="28"/>
        <v>65.042085000000014</v>
      </c>
      <c r="H618" s="11">
        <f t="shared" si="29"/>
        <v>428.43016354225148</v>
      </c>
      <c r="J618" s="26"/>
    </row>
    <row r="619" spans="1:10" outlineLevel="1">
      <c r="A619" s="7"/>
      <c r="B619" s="23">
        <v>42626</v>
      </c>
      <c r="C619" s="22">
        <v>0.625</v>
      </c>
      <c r="D619" s="25">
        <v>2.685397</v>
      </c>
      <c r="E619" s="19">
        <f t="shared" si="27"/>
        <v>2.6845913809000002</v>
      </c>
      <c r="F619" s="24">
        <v>61.33</v>
      </c>
      <c r="G619" s="19">
        <f t="shared" si="28"/>
        <v>61.912635000000002</v>
      </c>
      <c r="H619" s="11">
        <f t="shared" si="29"/>
        <v>333.12387055759234</v>
      </c>
      <c r="J619" s="26"/>
    </row>
    <row r="620" spans="1:10" outlineLevel="1">
      <c r="A620" s="7"/>
      <c r="B620" s="23">
        <v>42626</v>
      </c>
      <c r="C620" s="22">
        <v>0.64583333333333337</v>
      </c>
      <c r="D620" s="25">
        <v>2.5336420000000004</v>
      </c>
      <c r="E620" s="19">
        <f t="shared" si="27"/>
        <v>2.5328819074000006</v>
      </c>
      <c r="F620" s="24">
        <v>64.430000000000007</v>
      </c>
      <c r="G620" s="19">
        <f t="shared" si="28"/>
        <v>65.042085000000014</v>
      </c>
      <c r="H620" s="11">
        <f t="shared" si="29"/>
        <v>306.37211446032711</v>
      </c>
      <c r="J620" s="26"/>
    </row>
    <row r="621" spans="1:10" outlineLevel="1">
      <c r="A621" s="7"/>
      <c r="B621" s="23">
        <v>42626</v>
      </c>
      <c r="C621" s="22">
        <v>0.66666666666666663</v>
      </c>
      <c r="D621" s="25">
        <v>0.76777600000000001</v>
      </c>
      <c r="E621" s="19">
        <f t="shared" si="27"/>
        <v>0.76754566720000006</v>
      </c>
      <c r="F621" s="24">
        <v>67.55</v>
      </c>
      <c r="G621" s="19">
        <f t="shared" si="28"/>
        <v>68.191725000000005</v>
      </c>
      <c r="H621" s="11">
        <f t="shared" si="29"/>
        <v>90.423231036556089</v>
      </c>
      <c r="J621" s="26"/>
    </row>
    <row r="622" spans="1:10" outlineLevel="1">
      <c r="A622" s="7"/>
      <c r="B622" s="23">
        <v>42626</v>
      </c>
      <c r="C622" s="22">
        <v>0.6875</v>
      </c>
      <c r="D622" s="25">
        <v>0.52749099999999993</v>
      </c>
      <c r="E622" s="19">
        <f t="shared" si="27"/>
        <v>0.52733275269999991</v>
      </c>
      <c r="F622" s="24">
        <v>64.78</v>
      </c>
      <c r="G622" s="19">
        <f t="shared" si="28"/>
        <v>65.395409999999998</v>
      </c>
      <c r="H622" s="11">
        <f t="shared" si="29"/>
        <v>63.59875043295488</v>
      </c>
      <c r="J622" s="26"/>
    </row>
    <row r="623" spans="1:10" outlineLevel="1">
      <c r="A623" s="7"/>
      <c r="B623" s="23">
        <v>42626</v>
      </c>
      <c r="C623" s="22">
        <v>0.70833333333333337</v>
      </c>
      <c r="D623" s="25">
        <v>3.0771E-2</v>
      </c>
      <c r="E623" s="19">
        <f t="shared" si="27"/>
        <v>3.0761768700000001E-2</v>
      </c>
      <c r="F623" s="24">
        <v>56.98</v>
      </c>
      <c r="G623" s="19">
        <f t="shared" si="28"/>
        <v>57.52131</v>
      </c>
      <c r="H623" s="11">
        <f t="shared" si="29"/>
        <v>3.9522317446590032</v>
      </c>
      <c r="J623" s="26"/>
    </row>
    <row r="624" spans="1:10" outlineLevel="1">
      <c r="A624" s="7"/>
      <c r="B624" s="23">
        <v>42626</v>
      </c>
      <c r="C624" s="22">
        <v>0.72916666666666663</v>
      </c>
      <c r="D624" s="25">
        <v>8.6014999999999994E-2</v>
      </c>
      <c r="E624" s="19">
        <f t="shared" si="27"/>
        <v>8.598919549999999E-2</v>
      </c>
      <c r="F624" s="24">
        <v>52.29</v>
      </c>
      <c r="G624" s="19">
        <f t="shared" si="28"/>
        <v>52.786754999999999</v>
      </c>
      <c r="H624" s="11">
        <f t="shared" si="29"/>
        <v>11.454899767494396</v>
      </c>
      <c r="J624" s="26"/>
    </row>
    <row r="625" spans="1:10" outlineLevel="1">
      <c r="A625" s="7"/>
      <c r="B625" s="23">
        <v>42626</v>
      </c>
      <c r="C625" s="22">
        <v>0.75</v>
      </c>
      <c r="D625" s="25">
        <v>1.6966000000000002E-2</v>
      </c>
      <c r="E625" s="19">
        <f t="shared" si="27"/>
        <v>1.6960910200000002E-2</v>
      </c>
      <c r="F625" s="24">
        <v>64.87</v>
      </c>
      <c r="G625" s="19">
        <f t="shared" si="28"/>
        <v>65.486265000000003</v>
      </c>
      <c r="H625" s="11">
        <f t="shared" si="29"/>
        <v>2.0440226372015973</v>
      </c>
      <c r="J625" s="26"/>
    </row>
    <row r="626" spans="1:10" outlineLevel="1">
      <c r="A626" s="7"/>
      <c r="B626" s="23">
        <v>42626</v>
      </c>
      <c r="C626" s="22">
        <v>0.77083333333333337</v>
      </c>
      <c r="D626" s="25">
        <v>0</v>
      </c>
      <c r="E626" s="19">
        <f t="shared" si="27"/>
        <v>0</v>
      </c>
      <c r="F626" s="24">
        <v>79.67</v>
      </c>
      <c r="G626" s="19">
        <f t="shared" si="28"/>
        <v>80.426865000000006</v>
      </c>
      <c r="H626" s="11">
        <f t="shared" si="29"/>
        <v>0</v>
      </c>
      <c r="J626" s="26"/>
    </row>
    <row r="627" spans="1:10" outlineLevel="1">
      <c r="A627" s="7"/>
      <c r="B627" s="23">
        <v>42626</v>
      </c>
      <c r="C627" s="22">
        <v>0.79166666666666663</v>
      </c>
      <c r="D627" s="25">
        <v>0</v>
      </c>
      <c r="E627" s="19">
        <f t="shared" si="27"/>
        <v>0</v>
      </c>
      <c r="F627" s="24">
        <v>72</v>
      </c>
      <c r="G627" s="19">
        <f t="shared" si="28"/>
        <v>72.683999999999997</v>
      </c>
      <c r="H627" s="11">
        <f t="shared" si="29"/>
        <v>0</v>
      </c>
      <c r="J627" s="26"/>
    </row>
    <row r="628" spans="1:10" outlineLevel="1">
      <c r="A628" s="7"/>
      <c r="B628" s="23">
        <v>42626</v>
      </c>
      <c r="C628" s="22">
        <v>0.8125</v>
      </c>
      <c r="D628" s="25">
        <v>0</v>
      </c>
      <c r="E628" s="19">
        <f t="shared" si="27"/>
        <v>0</v>
      </c>
      <c r="F628" s="24">
        <v>54.59</v>
      </c>
      <c r="G628" s="19">
        <f t="shared" si="28"/>
        <v>55.108605000000004</v>
      </c>
      <c r="H628" s="11">
        <f t="shared" si="29"/>
        <v>0</v>
      </c>
      <c r="J628" s="26"/>
    </row>
    <row r="629" spans="1:10" outlineLevel="1">
      <c r="A629" s="7"/>
      <c r="B629" s="23">
        <v>42626</v>
      </c>
      <c r="C629" s="22">
        <v>0.83333333333333337</v>
      </c>
      <c r="D629" s="25">
        <v>0</v>
      </c>
      <c r="E629" s="19">
        <f t="shared" si="27"/>
        <v>0</v>
      </c>
      <c r="F629" s="24">
        <v>55.51</v>
      </c>
      <c r="G629" s="19">
        <f t="shared" si="28"/>
        <v>56.037345000000002</v>
      </c>
      <c r="H629" s="11">
        <f t="shared" si="29"/>
        <v>0</v>
      </c>
      <c r="J629" s="26"/>
    </row>
    <row r="630" spans="1:10" outlineLevel="1">
      <c r="A630" s="7"/>
      <c r="B630" s="23">
        <v>42626</v>
      </c>
      <c r="C630" s="22">
        <v>0.85416666666666663</v>
      </c>
      <c r="D630" s="25">
        <v>0</v>
      </c>
      <c r="E630" s="19">
        <f t="shared" si="27"/>
        <v>0</v>
      </c>
      <c r="F630" s="24">
        <v>56.65</v>
      </c>
      <c r="G630" s="19">
        <f t="shared" si="28"/>
        <v>57.188175000000001</v>
      </c>
      <c r="H630" s="11">
        <f t="shared" si="29"/>
        <v>0</v>
      </c>
      <c r="J630" s="26"/>
    </row>
    <row r="631" spans="1:10" outlineLevel="1">
      <c r="A631" s="7"/>
      <c r="B631" s="23">
        <v>42626</v>
      </c>
      <c r="C631" s="22">
        <v>0.875</v>
      </c>
      <c r="D631" s="25">
        <v>0</v>
      </c>
      <c r="E631" s="19">
        <f t="shared" si="27"/>
        <v>0</v>
      </c>
      <c r="F631" s="24">
        <v>48.45</v>
      </c>
      <c r="G631" s="19">
        <f t="shared" si="28"/>
        <v>48.910275000000006</v>
      </c>
      <c r="H631" s="11">
        <f t="shared" si="29"/>
        <v>0</v>
      </c>
      <c r="J631" s="26"/>
    </row>
    <row r="632" spans="1:10" outlineLevel="1">
      <c r="A632" s="7"/>
      <c r="B632" s="23">
        <v>42626</v>
      </c>
      <c r="C632" s="22">
        <v>0.89583333333333337</v>
      </c>
      <c r="D632" s="25">
        <v>0</v>
      </c>
      <c r="E632" s="19">
        <f t="shared" si="27"/>
        <v>0</v>
      </c>
      <c r="F632" s="24">
        <v>38.65</v>
      </c>
      <c r="G632" s="19">
        <f t="shared" si="28"/>
        <v>39.017175000000002</v>
      </c>
      <c r="H632" s="11">
        <f t="shared" si="29"/>
        <v>0</v>
      </c>
      <c r="J632" s="26"/>
    </row>
    <row r="633" spans="1:10" outlineLevel="1">
      <c r="A633" s="7"/>
      <c r="B633" s="23">
        <v>42626</v>
      </c>
      <c r="C633" s="22">
        <v>0.91666666666666663</v>
      </c>
      <c r="D633" s="25">
        <v>0</v>
      </c>
      <c r="E633" s="19">
        <f t="shared" si="27"/>
        <v>0</v>
      </c>
      <c r="F633" s="24">
        <v>33.840000000000003</v>
      </c>
      <c r="G633" s="19">
        <f t="shared" si="28"/>
        <v>34.161480000000005</v>
      </c>
      <c r="H633" s="11">
        <f t="shared" si="29"/>
        <v>0</v>
      </c>
      <c r="J633" s="26"/>
    </row>
    <row r="634" spans="1:10" outlineLevel="1">
      <c r="A634" s="7"/>
      <c r="B634" s="23">
        <v>42626</v>
      </c>
      <c r="C634" s="22">
        <v>0.9375</v>
      </c>
      <c r="D634" s="25">
        <v>0</v>
      </c>
      <c r="E634" s="19">
        <f t="shared" si="27"/>
        <v>0</v>
      </c>
      <c r="F634" s="24">
        <v>48.61</v>
      </c>
      <c r="G634" s="19">
        <f t="shared" si="28"/>
        <v>49.071795000000002</v>
      </c>
      <c r="H634" s="11">
        <f t="shared" si="29"/>
        <v>0</v>
      </c>
      <c r="J634" s="26"/>
    </row>
    <row r="635" spans="1:10" outlineLevel="1">
      <c r="A635" s="7"/>
      <c r="B635" s="23">
        <v>42626</v>
      </c>
      <c r="C635" s="22">
        <v>0.95833333333333337</v>
      </c>
      <c r="D635" s="25">
        <v>0</v>
      </c>
      <c r="E635" s="19">
        <f t="shared" si="27"/>
        <v>0</v>
      </c>
      <c r="F635" s="24">
        <v>34.880000000000003</v>
      </c>
      <c r="G635" s="19">
        <f t="shared" si="28"/>
        <v>35.211360000000006</v>
      </c>
      <c r="H635" s="11">
        <f t="shared" si="29"/>
        <v>0</v>
      </c>
      <c r="J635" s="26"/>
    </row>
    <row r="636" spans="1:10" outlineLevel="1">
      <c r="A636" s="7"/>
      <c r="B636" s="23">
        <v>42626</v>
      </c>
      <c r="C636" s="22">
        <v>0.97916666666666663</v>
      </c>
      <c r="D636" s="25">
        <v>0</v>
      </c>
      <c r="E636" s="19">
        <f t="shared" si="27"/>
        <v>0</v>
      </c>
      <c r="F636" s="24">
        <v>39.47</v>
      </c>
      <c r="G636" s="19">
        <f t="shared" si="28"/>
        <v>39.844965000000002</v>
      </c>
      <c r="H636" s="11">
        <f t="shared" si="29"/>
        <v>0</v>
      </c>
      <c r="J636" s="26"/>
    </row>
    <row r="637" spans="1:10" outlineLevel="1">
      <c r="A637" s="7"/>
      <c r="B637" s="23">
        <v>42626</v>
      </c>
      <c r="C637" s="22">
        <v>0.99998842592592585</v>
      </c>
      <c r="D637" s="25">
        <v>0</v>
      </c>
      <c r="E637" s="19">
        <f t="shared" si="27"/>
        <v>0</v>
      </c>
      <c r="F637" s="24">
        <v>34.369999999999997</v>
      </c>
      <c r="G637" s="19">
        <f t="shared" si="28"/>
        <v>34.696514999999998</v>
      </c>
      <c r="H637" s="11">
        <f t="shared" si="29"/>
        <v>0</v>
      </c>
      <c r="J637" s="26"/>
    </row>
    <row r="638" spans="1:10" outlineLevel="1">
      <c r="A638" s="7"/>
      <c r="B638" s="23">
        <v>42627</v>
      </c>
      <c r="C638" s="22">
        <v>2.0833333333333332E-2</v>
      </c>
      <c r="D638" s="25">
        <v>0</v>
      </c>
      <c r="E638" s="19">
        <f t="shared" si="27"/>
        <v>0</v>
      </c>
      <c r="F638" s="24">
        <v>30.69</v>
      </c>
      <c r="G638" s="19">
        <f t="shared" si="28"/>
        <v>30.981555000000004</v>
      </c>
      <c r="H638" s="11">
        <f t="shared" si="29"/>
        <v>0</v>
      </c>
      <c r="J638" s="26"/>
    </row>
    <row r="639" spans="1:10" outlineLevel="1">
      <c r="A639" s="7"/>
      <c r="B639" s="23">
        <v>42627</v>
      </c>
      <c r="C639" s="22">
        <v>4.1666666666666664E-2</v>
      </c>
      <c r="D639" s="25">
        <v>0</v>
      </c>
      <c r="E639" s="19">
        <f t="shared" si="27"/>
        <v>0</v>
      </c>
      <c r="F639" s="24">
        <v>30.9</v>
      </c>
      <c r="G639" s="19">
        <f t="shared" si="28"/>
        <v>31.193550000000002</v>
      </c>
      <c r="H639" s="11">
        <f t="shared" si="29"/>
        <v>0</v>
      </c>
      <c r="J639" s="26"/>
    </row>
    <row r="640" spans="1:10" outlineLevel="1">
      <c r="A640" s="7"/>
      <c r="B640" s="23">
        <v>42627</v>
      </c>
      <c r="C640" s="22">
        <v>6.25E-2</v>
      </c>
      <c r="D640" s="25">
        <v>0</v>
      </c>
      <c r="E640" s="19">
        <f t="shared" si="27"/>
        <v>0</v>
      </c>
      <c r="F640" s="24">
        <v>30.37</v>
      </c>
      <c r="G640" s="19">
        <f t="shared" si="28"/>
        <v>30.658515000000001</v>
      </c>
      <c r="H640" s="11">
        <f t="shared" si="29"/>
        <v>0</v>
      </c>
      <c r="J640" s="26"/>
    </row>
    <row r="641" spans="1:10" outlineLevel="1">
      <c r="A641" s="7"/>
      <c r="B641" s="23">
        <v>42627</v>
      </c>
      <c r="C641" s="22">
        <v>8.3333333333333329E-2</v>
      </c>
      <c r="D641" s="25">
        <v>0</v>
      </c>
      <c r="E641" s="19">
        <f t="shared" si="27"/>
        <v>0</v>
      </c>
      <c r="F641" s="24">
        <v>30.05</v>
      </c>
      <c r="G641" s="19">
        <f t="shared" si="28"/>
        <v>30.335475000000002</v>
      </c>
      <c r="H641" s="11">
        <f t="shared" si="29"/>
        <v>0</v>
      </c>
      <c r="J641" s="26"/>
    </row>
    <row r="642" spans="1:10" outlineLevel="1">
      <c r="A642" s="7"/>
      <c r="B642" s="23">
        <v>42627</v>
      </c>
      <c r="C642" s="22">
        <v>0.10416666666666667</v>
      </c>
      <c r="D642" s="25">
        <v>0</v>
      </c>
      <c r="E642" s="19">
        <f t="shared" si="27"/>
        <v>0</v>
      </c>
      <c r="F642" s="24">
        <v>28.81</v>
      </c>
      <c r="G642" s="19">
        <f t="shared" si="28"/>
        <v>29.083695000000002</v>
      </c>
      <c r="H642" s="11">
        <f t="shared" si="29"/>
        <v>0</v>
      </c>
      <c r="J642" s="26"/>
    </row>
    <row r="643" spans="1:10" outlineLevel="1">
      <c r="A643" s="7"/>
      <c r="B643" s="23">
        <v>42627</v>
      </c>
      <c r="C643" s="22">
        <v>0.125</v>
      </c>
      <c r="D643" s="25">
        <v>0</v>
      </c>
      <c r="E643" s="19">
        <f t="shared" si="27"/>
        <v>0</v>
      </c>
      <c r="F643" s="24">
        <v>28.3</v>
      </c>
      <c r="G643" s="19">
        <f t="shared" si="28"/>
        <v>28.568850000000001</v>
      </c>
      <c r="H643" s="11">
        <f t="shared" si="29"/>
        <v>0</v>
      </c>
      <c r="J643" s="26"/>
    </row>
    <row r="644" spans="1:10" outlineLevel="1">
      <c r="A644" s="7"/>
      <c r="B644" s="23">
        <v>42627</v>
      </c>
      <c r="C644" s="22">
        <v>0.14583333333333334</v>
      </c>
      <c r="D644" s="25">
        <v>0</v>
      </c>
      <c r="E644" s="19">
        <f t="shared" si="27"/>
        <v>0</v>
      </c>
      <c r="F644" s="24">
        <v>26.7</v>
      </c>
      <c r="G644" s="19">
        <f t="shared" si="28"/>
        <v>26.95365</v>
      </c>
      <c r="H644" s="11">
        <f t="shared" si="29"/>
        <v>0</v>
      </c>
      <c r="J644" s="26"/>
    </row>
    <row r="645" spans="1:10" outlineLevel="1">
      <c r="A645" s="7"/>
      <c r="B645" s="23">
        <v>42627</v>
      </c>
      <c r="C645" s="22">
        <v>0.16666666666666666</v>
      </c>
      <c r="D645" s="25">
        <v>0</v>
      </c>
      <c r="E645" s="19">
        <f t="shared" si="27"/>
        <v>0</v>
      </c>
      <c r="F645" s="24">
        <v>27.07</v>
      </c>
      <c r="G645" s="19">
        <f t="shared" si="28"/>
        <v>27.327165000000001</v>
      </c>
      <c r="H645" s="11">
        <f t="shared" si="29"/>
        <v>0</v>
      </c>
      <c r="J645" s="26"/>
    </row>
    <row r="646" spans="1:10" outlineLevel="1">
      <c r="A646" s="7"/>
      <c r="B646" s="23">
        <v>42627</v>
      </c>
      <c r="C646" s="22">
        <v>0.1875</v>
      </c>
      <c r="D646" s="25">
        <v>0</v>
      </c>
      <c r="E646" s="19">
        <f t="shared" si="27"/>
        <v>0</v>
      </c>
      <c r="F646" s="24">
        <v>27.13</v>
      </c>
      <c r="G646" s="19">
        <f t="shared" si="28"/>
        <v>27.387734999999999</v>
      </c>
      <c r="H646" s="11">
        <f t="shared" si="29"/>
        <v>0</v>
      </c>
      <c r="J646" s="26"/>
    </row>
    <row r="647" spans="1:10" outlineLevel="1">
      <c r="A647" s="7"/>
      <c r="B647" s="23">
        <v>42627</v>
      </c>
      <c r="C647" s="22">
        <v>0.20833333333333334</v>
      </c>
      <c r="D647" s="25">
        <v>0</v>
      </c>
      <c r="E647" s="19">
        <f t="shared" si="27"/>
        <v>0</v>
      </c>
      <c r="F647" s="24">
        <v>27.22</v>
      </c>
      <c r="G647" s="19">
        <f t="shared" si="28"/>
        <v>27.478590000000001</v>
      </c>
      <c r="H647" s="11">
        <f t="shared" si="29"/>
        <v>0</v>
      </c>
      <c r="J647" s="26"/>
    </row>
    <row r="648" spans="1:10" outlineLevel="1">
      <c r="A648" s="7"/>
      <c r="B648" s="23">
        <v>42627</v>
      </c>
      <c r="C648" s="22">
        <v>0.22916666666666666</v>
      </c>
      <c r="D648" s="25">
        <v>0</v>
      </c>
      <c r="E648" s="19">
        <f t="shared" si="27"/>
        <v>0</v>
      </c>
      <c r="F648" s="24">
        <v>29.88</v>
      </c>
      <c r="G648" s="19">
        <f t="shared" si="28"/>
        <v>30.16386</v>
      </c>
      <c r="H648" s="11">
        <f t="shared" si="29"/>
        <v>0</v>
      </c>
      <c r="J648" s="26"/>
    </row>
    <row r="649" spans="1:10" outlineLevel="1">
      <c r="A649" s="7"/>
      <c r="B649" s="23">
        <v>42627</v>
      </c>
      <c r="C649" s="22">
        <v>0.25</v>
      </c>
      <c r="D649" s="25">
        <v>0</v>
      </c>
      <c r="E649" s="19">
        <f t="shared" si="27"/>
        <v>0</v>
      </c>
      <c r="F649" s="24">
        <v>31.06</v>
      </c>
      <c r="G649" s="19">
        <f t="shared" si="28"/>
        <v>31.355070000000001</v>
      </c>
      <c r="H649" s="11">
        <f t="shared" si="29"/>
        <v>0</v>
      </c>
      <c r="J649" s="26"/>
    </row>
    <row r="650" spans="1:10" outlineLevel="1">
      <c r="A650" s="7"/>
      <c r="B650" s="23">
        <v>42627</v>
      </c>
      <c r="C650" s="22">
        <v>0.27083333333333331</v>
      </c>
      <c r="D650" s="25">
        <v>0</v>
      </c>
      <c r="E650" s="19">
        <f t="shared" si="27"/>
        <v>0</v>
      </c>
      <c r="F650" s="24">
        <v>51.55</v>
      </c>
      <c r="G650" s="19">
        <f t="shared" si="28"/>
        <v>52.039724999999997</v>
      </c>
      <c r="H650" s="11">
        <f t="shared" si="29"/>
        <v>0</v>
      </c>
      <c r="J650" s="26"/>
    </row>
    <row r="651" spans="1:10" outlineLevel="1">
      <c r="A651" s="7"/>
      <c r="B651" s="23">
        <v>42627</v>
      </c>
      <c r="C651" s="22">
        <v>0.29166666666666669</v>
      </c>
      <c r="D651" s="25">
        <v>4.5005000000000003E-2</v>
      </c>
      <c r="E651" s="19">
        <f t="shared" si="27"/>
        <v>4.4991498500000005E-2</v>
      </c>
      <c r="F651" s="24">
        <v>56.53</v>
      </c>
      <c r="G651" s="19">
        <f t="shared" si="28"/>
        <v>57.067035000000004</v>
      </c>
      <c r="H651" s="11">
        <f t="shared" si="29"/>
        <v>5.8008873013980526</v>
      </c>
      <c r="J651" s="26"/>
    </row>
    <row r="652" spans="1:10" outlineLevel="1">
      <c r="A652" s="7"/>
      <c r="B652" s="23">
        <v>42627</v>
      </c>
      <c r="C652" s="22">
        <v>0.3125</v>
      </c>
      <c r="D652" s="25">
        <v>0.15312799999999999</v>
      </c>
      <c r="E652" s="19">
        <f t="shared" si="27"/>
        <v>0.15308206159999999</v>
      </c>
      <c r="F652" s="24">
        <v>50.25</v>
      </c>
      <c r="G652" s="19">
        <f t="shared" si="28"/>
        <v>50.727375000000002</v>
      </c>
      <c r="H652" s="11">
        <f t="shared" si="29"/>
        <v>20.7078123130437</v>
      </c>
      <c r="J652" s="26"/>
    </row>
    <row r="653" spans="1:10" outlineLevel="1">
      <c r="A653" s="7"/>
      <c r="B653" s="23">
        <v>42627</v>
      </c>
      <c r="C653" s="22">
        <v>0.33333333333333331</v>
      </c>
      <c r="D653" s="25">
        <v>0.24540200000000001</v>
      </c>
      <c r="E653" s="19">
        <f t="shared" si="27"/>
        <v>0.24532837940000002</v>
      </c>
      <c r="F653" s="24">
        <v>74.040000000000006</v>
      </c>
      <c r="G653" s="19">
        <f t="shared" si="28"/>
        <v>74.743380000000016</v>
      </c>
      <c r="H653" s="11">
        <f t="shared" si="29"/>
        <v>27.294406282121628</v>
      </c>
      <c r="J653" s="26"/>
    </row>
    <row r="654" spans="1:10" outlineLevel="1">
      <c r="A654" s="7"/>
      <c r="B654" s="23">
        <v>42627</v>
      </c>
      <c r="C654" s="22">
        <v>0.35416666666666669</v>
      </c>
      <c r="D654" s="25">
        <v>1.0282340000000001</v>
      </c>
      <c r="E654" s="19">
        <f t="shared" ref="E654:E717" si="30">IF($B$11="Electricity",$D654*$B$7,$D654*$B$8)</f>
        <v>1.0279255298000001</v>
      </c>
      <c r="F654" s="24">
        <v>78.760000000000005</v>
      </c>
      <c r="G654" s="19">
        <f t="shared" ref="G654:G717" si="31">$F654*$B$8</f>
        <v>79.508220000000009</v>
      </c>
      <c r="H654" s="11">
        <f t="shared" ref="H654:H717" si="32">E654*($B$6-G654)</f>
        <v>109.46561937584504</v>
      </c>
      <c r="J654" s="26"/>
    </row>
    <row r="655" spans="1:10" outlineLevel="1">
      <c r="A655" s="7"/>
      <c r="B655" s="23">
        <v>42627</v>
      </c>
      <c r="C655" s="22">
        <v>0.375</v>
      </c>
      <c r="D655" s="25">
        <v>1.0176310000000002</v>
      </c>
      <c r="E655" s="19">
        <f t="shared" si="30"/>
        <v>1.0173257107000002</v>
      </c>
      <c r="F655" s="24">
        <v>60.76</v>
      </c>
      <c r="G655" s="19">
        <f t="shared" si="31"/>
        <v>61.337220000000002</v>
      </c>
      <c r="H655" s="11">
        <f t="shared" si="32"/>
        <v>126.82265126133777</v>
      </c>
      <c r="J655" s="26"/>
    </row>
    <row r="656" spans="1:10" outlineLevel="1">
      <c r="A656" s="7"/>
      <c r="B656" s="23">
        <v>42627</v>
      </c>
      <c r="C656" s="22">
        <v>0.39583333333333331</v>
      </c>
      <c r="D656" s="25">
        <v>1.5364589999999998</v>
      </c>
      <c r="E656" s="19">
        <f t="shared" si="30"/>
        <v>1.5359980622999998</v>
      </c>
      <c r="F656" s="24">
        <v>66.78</v>
      </c>
      <c r="G656" s="19">
        <f t="shared" si="31"/>
        <v>67.414410000000004</v>
      </c>
      <c r="H656" s="11">
        <f t="shared" si="32"/>
        <v>182.14723645670222</v>
      </c>
      <c r="J656" s="26"/>
    </row>
    <row r="657" spans="1:10" outlineLevel="1">
      <c r="A657" s="7"/>
      <c r="B657" s="23">
        <v>42627</v>
      </c>
      <c r="C657" s="22">
        <v>0.41666666666666669</v>
      </c>
      <c r="D657" s="25">
        <v>1.4202520000000001</v>
      </c>
      <c r="E657" s="19">
        <f t="shared" si="30"/>
        <v>1.4198259244000002</v>
      </c>
      <c r="F657" s="24">
        <v>58.99</v>
      </c>
      <c r="G657" s="19">
        <f t="shared" si="31"/>
        <v>59.550405000000005</v>
      </c>
      <c r="H657" s="11">
        <f t="shared" si="32"/>
        <v>179.53641311088063</v>
      </c>
      <c r="J657" s="26"/>
    </row>
    <row r="658" spans="1:10" outlineLevel="1">
      <c r="A658" s="7"/>
      <c r="B658" s="23">
        <v>42627</v>
      </c>
      <c r="C658" s="22">
        <v>0.4375</v>
      </c>
      <c r="D658" s="25">
        <v>0.51076100000000002</v>
      </c>
      <c r="E658" s="19">
        <f t="shared" si="30"/>
        <v>0.51060777170000005</v>
      </c>
      <c r="F658" s="24">
        <v>54.81</v>
      </c>
      <c r="G658" s="19">
        <f t="shared" si="31"/>
        <v>55.330695000000006</v>
      </c>
      <c r="H658" s="11">
        <f t="shared" si="32"/>
        <v>66.720762655637685</v>
      </c>
      <c r="J658" s="26"/>
    </row>
    <row r="659" spans="1:10" outlineLevel="1">
      <c r="A659" s="7"/>
      <c r="B659" s="23">
        <v>42627</v>
      </c>
      <c r="C659" s="22">
        <v>0.45833333333333331</v>
      </c>
      <c r="D659" s="25">
        <v>2.5370619999999997</v>
      </c>
      <c r="E659" s="19">
        <f t="shared" si="30"/>
        <v>2.5363008813999999</v>
      </c>
      <c r="F659" s="24">
        <v>52.41</v>
      </c>
      <c r="G659" s="19">
        <f t="shared" si="31"/>
        <v>52.907895000000003</v>
      </c>
      <c r="H659" s="11">
        <f t="shared" si="32"/>
        <v>337.56162321888132</v>
      </c>
      <c r="J659" s="26"/>
    </row>
    <row r="660" spans="1:10" outlineLevel="1">
      <c r="A660" s="7"/>
      <c r="B660" s="23">
        <v>42627</v>
      </c>
      <c r="C660" s="22">
        <v>0.47916666666666669</v>
      </c>
      <c r="D660" s="25">
        <v>0.41266000000000003</v>
      </c>
      <c r="E660" s="19">
        <f t="shared" si="30"/>
        <v>0.41253620200000002</v>
      </c>
      <c r="F660" s="24">
        <v>51.29</v>
      </c>
      <c r="G660" s="19">
        <f t="shared" si="31"/>
        <v>51.777255000000004</v>
      </c>
      <c r="H660" s="11">
        <f t="shared" si="32"/>
        <v>55.371741444314495</v>
      </c>
      <c r="J660" s="26"/>
    </row>
    <row r="661" spans="1:10" outlineLevel="1">
      <c r="A661" s="7"/>
      <c r="B661" s="23">
        <v>42627</v>
      </c>
      <c r="C661" s="22">
        <v>0.5</v>
      </c>
      <c r="D661" s="25">
        <v>2.0070519999999998</v>
      </c>
      <c r="E661" s="19">
        <f t="shared" si="30"/>
        <v>2.0064498843999998</v>
      </c>
      <c r="F661" s="24">
        <v>50.19</v>
      </c>
      <c r="G661" s="19">
        <f t="shared" si="31"/>
        <v>50.666805000000004</v>
      </c>
      <c r="H661" s="11">
        <f t="shared" si="32"/>
        <v>271.53927346323263</v>
      </c>
      <c r="J661" s="26"/>
    </row>
    <row r="662" spans="1:10" outlineLevel="1">
      <c r="A662" s="7"/>
      <c r="B662" s="23">
        <v>42627</v>
      </c>
      <c r="C662" s="22">
        <v>0.52083333333333337</v>
      </c>
      <c r="D662" s="25">
        <v>1.7368769999999998</v>
      </c>
      <c r="E662" s="19">
        <f t="shared" si="30"/>
        <v>1.7363559368999999</v>
      </c>
      <c r="F662" s="24">
        <v>50.99</v>
      </c>
      <c r="G662" s="19">
        <f t="shared" si="31"/>
        <v>51.474405000000004</v>
      </c>
      <c r="H662" s="11">
        <f t="shared" si="32"/>
        <v>233.58431554325495</v>
      </c>
      <c r="J662" s="26"/>
    </row>
    <row r="663" spans="1:10" outlineLevel="1">
      <c r="A663" s="7"/>
      <c r="B663" s="23">
        <v>42627</v>
      </c>
      <c r="C663" s="22">
        <v>0.54166666666666663</v>
      </c>
      <c r="D663" s="25">
        <v>1.3107949999999999</v>
      </c>
      <c r="E663" s="19">
        <f t="shared" si="30"/>
        <v>1.3104017614999999</v>
      </c>
      <c r="F663" s="24">
        <v>51.53</v>
      </c>
      <c r="G663" s="19">
        <f t="shared" si="31"/>
        <v>52.019535000000005</v>
      </c>
      <c r="H663" s="11">
        <f t="shared" si="32"/>
        <v>175.56823734258904</v>
      </c>
      <c r="J663" s="26"/>
    </row>
    <row r="664" spans="1:10" outlineLevel="1">
      <c r="A664" s="7"/>
      <c r="B664" s="23">
        <v>42627</v>
      </c>
      <c r="C664" s="22">
        <v>0.5625</v>
      </c>
      <c r="D664" s="25">
        <v>0.76433700000000004</v>
      </c>
      <c r="E664" s="19">
        <f t="shared" si="30"/>
        <v>0.76410769890000008</v>
      </c>
      <c r="F664" s="24">
        <v>52.48</v>
      </c>
      <c r="G664" s="19">
        <f t="shared" si="31"/>
        <v>52.978560000000002</v>
      </c>
      <c r="H664" s="11">
        <f t="shared" si="32"/>
        <v>101.64270642276442</v>
      </c>
      <c r="J664" s="26"/>
    </row>
    <row r="665" spans="1:10" outlineLevel="1">
      <c r="A665" s="7"/>
      <c r="B665" s="23">
        <v>42627</v>
      </c>
      <c r="C665" s="22">
        <v>0.58333333333333337</v>
      </c>
      <c r="D665" s="25">
        <v>0.54858600000000002</v>
      </c>
      <c r="E665" s="19">
        <f t="shared" si="30"/>
        <v>0.54842142420000006</v>
      </c>
      <c r="F665" s="24">
        <v>55.03</v>
      </c>
      <c r="G665" s="19">
        <f t="shared" si="31"/>
        <v>55.552785000000007</v>
      </c>
      <c r="H665" s="11">
        <f t="shared" si="32"/>
        <v>71.540047433223606</v>
      </c>
      <c r="J665" s="26"/>
    </row>
    <row r="666" spans="1:10" outlineLevel="1">
      <c r="A666" s="7"/>
      <c r="B666" s="23">
        <v>42627</v>
      </c>
      <c r="C666" s="22">
        <v>0.60416666666666663</v>
      </c>
      <c r="D666" s="25">
        <v>0.89015599999999995</v>
      </c>
      <c r="E666" s="19">
        <f t="shared" si="30"/>
        <v>0.88988895319999994</v>
      </c>
      <c r="F666" s="24">
        <v>55.43</v>
      </c>
      <c r="G666" s="19">
        <f t="shared" si="31"/>
        <v>55.956585000000004</v>
      </c>
      <c r="H666" s="11">
        <f t="shared" si="32"/>
        <v>115.72419844490315</v>
      </c>
      <c r="J666" s="26"/>
    </row>
    <row r="667" spans="1:10" outlineLevel="1">
      <c r="A667" s="7"/>
      <c r="B667" s="23">
        <v>42627</v>
      </c>
      <c r="C667" s="22">
        <v>0.625</v>
      </c>
      <c r="D667" s="25">
        <v>1.876738</v>
      </c>
      <c r="E667" s="19">
        <f t="shared" si="30"/>
        <v>1.8761749786000002</v>
      </c>
      <c r="F667" s="24">
        <v>55.95</v>
      </c>
      <c r="G667" s="19">
        <f t="shared" si="31"/>
        <v>56.481525000000005</v>
      </c>
      <c r="H667" s="11">
        <f t="shared" si="32"/>
        <v>242.99932206142964</v>
      </c>
      <c r="J667" s="26"/>
    </row>
    <row r="668" spans="1:10" outlineLevel="1">
      <c r="A668" s="7"/>
      <c r="B668" s="23">
        <v>42627</v>
      </c>
      <c r="C668" s="22">
        <v>0.64583333333333337</v>
      </c>
      <c r="D668" s="25">
        <v>0.91800400000000004</v>
      </c>
      <c r="E668" s="19">
        <f t="shared" si="30"/>
        <v>0.91772859880000002</v>
      </c>
      <c r="F668" s="24">
        <v>50.42</v>
      </c>
      <c r="G668" s="19">
        <f t="shared" si="31"/>
        <v>50.898990000000005</v>
      </c>
      <c r="H668" s="11">
        <f t="shared" si="32"/>
        <v>123.9860606037648</v>
      </c>
      <c r="J668" s="26"/>
    </row>
    <row r="669" spans="1:10" outlineLevel="1">
      <c r="A669" s="7"/>
      <c r="B669" s="23">
        <v>42627</v>
      </c>
      <c r="C669" s="22">
        <v>0.66666666666666663</v>
      </c>
      <c r="D669" s="25">
        <v>0.751498</v>
      </c>
      <c r="E669" s="19">
        <f t="shared" si="30"/>
        <v>0.75127255059999998</v>
      </c>
      <c r="F669" s="24">
        <v>56.7</v>
      </c>
      <c r="G669" s="19">
        <f t="shared" si="31"/>
        <v>57.238650000000007</v>
      </c>
      <c r="H669" s="11">
        <f t="shared" si="32"/>
        <v>96.734867833199303</v>
      </c>
      <c r="J669" s="26"/>
    </row>
    <row r="670" spans="1:10" outlineLevel="1">
      <c r="A670" s="7"/>
      <c r="B670" s="23">
        <v>42627</v>
      </c>
      <c r="C670" s="22">
        <v>0.6875</v>
      </c>
      <c r="D670" s="25">
        <v>1.2017059999999999</v>
      </c>
      <c r="E670" s="19">
        <f t="shared" si="30"/>
        <v>1.2013454882000001</v>
      </c>
      <c r="F670" s="24">
        <v>55.78</v>
      </c>
      <c r="G670" s="19">
        <f t="shared" si="31"/>
        <v>56.309910000000002</v>
      </c>
      <c r="H670" s="11">
        <f t="shared" si="32"/>
        <v>155.80260448575194</v>
      </c>
      <c r="J670" s="26"/>
    </row>
    <row r="671" spans="1:10" outlineLevel="1">
      <c r="A671" s="7"/>
      <c r="B671" s="23">
        <v>42627</v>
      </c>
      <c r="C671" s="22">
        <v>0.70833333333333337</v>
      </c>
      <c r="D671" s="25">
        <v>0.86138300000000001</v>
      </c>
      <c r="E671" s="19">
        <f t="shared" si="30"/>
        <v>0.86112458510000001</v>
      </c>
      <c r="F671" s="24">
        <v>59.29</v>
      </c>
      <c r="G671" s="19">
        <f t="shared" si="31"/>
        <v>59.853255000000004</v>
      </c>
      <c r="H671" s="11">
        <f t="shared" si="32"/>
        <v>108.6280634498405</v>
      </c>
      <c r="J671" s="26"/>
    </row>
    <row r="672" spans="1:10" outlineLevel="1">
      <c r="A672" s="7"/>
      <c r="B672" s="23">
        <v>42627</v>
      </c>
      <c r="C672" s="22">
        <v>0.72916666666666663</v>
      </c>
      <c r="D672" s="25">
        <v>0.42091799999999996</v>
      </c>
      <c r="E672" s="19">
        <f t="shared" si="30"/>
        <v>0.42079172459999997</v>
      </c>
      <c r="F672" s="24">
        <v>50.88</v>
      </c>
      <c r="G672" s="19">
        <f t="shared" si="31"/>
        <v>51.363360000000007</v>
      </c>
      <c r="H672" s="11">
        <f t="shared" si="32"/>
        <v>56.653983939949342</v>
      </c>
      <c r="J672" s="26"/>
    </row>
    <row r="673" spans="1:10" outlineLevel="1">
      <c r="A673" s="7"/>
      <c r="B673" s="23">
        <v>42627</v>
      </c>
      <c r="C673" s="22">
        <v>0.75</v>
      </c>
      <c r="D673" s="25">
        <v>7.0273000000000002E-2</v>
      </c>
      <c r="E673" s="19">
        <f t="shared" si="30"/>
        <v>7.0251918100000005E-2</v>
      </c>
      <c r="F673" s="24">
        <v>55.03</v>
      </c>
      <c r="G673" s="19">
        <f t="shared" si="31"/>
        <v>55.552785000000007</v>
      </c>
      <c r="H673" s="11">
        <f t="shared" si="32"/>
        <v>9.1641670645530926</v>
      </c>
      <c r="J673" s="26"/>
    </row>
    <row r="674" spans="1:10" outlineLevel="1">
      <c r="A674" s="7"/>
      <c r="B674" s="23">
        <v>42627</v>
      </c>
      <c r="C674" s="22">
        <v>0.77083333333333337</v>
      </c>
      <c r="D674" s="25">
        <v>0</v>
      </c>
      <c r="E674" s="19">
        <f t="shared" si="30"/>
        <v>0</v>
      </c>
      <c r="F674" s="24">
        <v>74.67</v>
      </c>
      <c r="G674" s="19">
        <f t="shared" si="31"/>
        <v>75.379365000000007</v>
      </c>
      <c r="H674" s="11">
        <f t="shared" si="32"/>
        <v>0</v>
      </c>
      <c r="J674" s="26"/>
    </row>
    <row r="675" spans="1:10" outlineLevel="1">
      <c r="A675" s="7"/>
      <c r="B675" s="23">
        <v>42627</v>
      </c>
      <c r="C675" s="22">
        <v>0.79166666666666663</v>
      </c>
      <c r="D675" s="25">
        <v>0</v>
      </c>
      <c r="E675" s="19">
        <f t="shared" si="30"/>
        <v>0</v>
      </c>
      <c r="F675" s="24">
        <v>72.75</v>
      </c>
      <c r="G675" s="19">
        <f t="shared" si="31"/>
        <v>73.441125</v>
      </c>
      <c r="H675" s="11">
        <f t="shared" si="32"/>
        <v>0</v>
      </c>
      <c r="J675" s="26"/>
    </row>
    <row r="676" spans="1:10" outlineLevel="1">
      <c r="A676" s="7"/>
      <c r="B676" s="23">
        <v>42627</v>
      </c>
      <c r="C676" s="22">
        <v>0.8125</v>
      </c>
      <c r="D676" s="25">
        <v>0</v>
      </c>
      <c r="E676" s="19">
        <f t="shared" si="30"/>
        <v>0</v>
      </c>
      <c r="F676" s="24">
        <v>62.61</v>
      </c>
      <c r="G676" s="19">
        <f t="shared" si="31"/>
        <v>63.204795000000004</v>
      </c>
      <c r="H676" s="11">
        <f t="shared" si="32"/>
        <v>0</v>
      </c>
      <c r="J676" s="26"/>
    </row>
    <row r="677" spans="1:10" outlineLevel="1">
      <c r="A677" s="7"/>
      <c r="B677" s="23">
        <v>42627</v>
      </c>
      <c r="C677" s="22">
        <v>0.83333333333333337</v>
      </c>
      <c r="D677" s="25">
        <v>0</v>
      </c>
      <c r="E677" s="19">
        <f t="shared" si="30"/>
        <v>0</v>
      </c>
      <c r="F677" s="24">
        <v>58.82</v>
      </c>
      <c r="G677" s="19">
        <f t="shared" si="31"/>
        <v>59.378790000000002</v>
      </c>
      <c r="H677" s="11">
        <f t="shared" si="32"/>
        <v>0</v>
      </c>
      <c r="J677" s="26"/>
    </row>
    <row r="678" spans="1:10" outlineLevel="1">
      <c r="A678" s="7"/>
      <c r="B678" s="23">
        <v>42627</v>
      </c>
      <c r="C678" s="22">
        <v>0.85416666666666663</v>
      </c>
      <c r="D678" s="25">
        <v>0</v>
      </c>
      <c r="E678" s="19">
        <f t="shared" si="30"/>
        <v>0</v>
      </c>
      <c r="F678" s="24">
        <v>55.96</v>
      </c>
      <c r="G678" s="19">
        <f t="shared" si="31"/>
        <v>56.491620000000005</v>
      </c>
      <c r="H678" s="11">
        <f t="shared" si="32"/>
        <v>0</v>
      </c>
      <c r="J678" s="26"/>
    </row>
    <row r="679" spans="1:10" outlineLevel="1">
      <c r="A679" s="7"/>
      <c r="B679" s="23">
        <v>42627</v>
      </c>
      <c r="C679" s="22">
        <v>0.875</v>
      </c>
      <c r="D679" s="25">
        <v>0</v>
      </c>
      <c r="E679" s="19">
        <f t="shared" si="30"/>
        <v>0</v>
      </c>
      <c r="F679" s="24">
        <v>50.92</v>
      </c>
      <c r="G679" s="19">
        <f t="shared" si="31"/>
        <v>51.403740000000006</v>
      </c>
      <c r="H679" s="11">
        <f t="shared" si="32"/>
        <v>0</v>
      </c>
      <c r="J679" s="26"/>
    </row>
    <row r="680" spans="1:10" outlineLevel="1">
      <c r="A680" s="7"/>
      <c r="B680" s="23">
        <v>42627</v>
      </c>
      <c r="C680" s="22">
        <v>0.89583333333333337</v>
      </c>
      <c r="D680" s="25">
        <v>0</v>
      </c>
      <c r="E680" s="19">
        <f t="shared" si="30"/>
        <v>0</v>
      </c>
      <c r="F680" s="24">
        <v>48</v>
      </c>
      <c r="G680" s="19">
        <f t="shared" si="31"/>
        <v>48.456000000000003</v>
      </c>
      <c r="H680" s="11">
        <f t="shared" si="32"/>
        <v>0</v>
      </c>
      <c r="J680" s="26"/>
    </row>
    <row r="681" spans="1:10" outlineLevel="1">
      <c r="A681" s="7"/>
      <c r="B681" s="23">
        <v>42627</v>
      </c>
      <c r="C681" s="22">
        <v>0.91666666666666663</v>
      </c>
      <c r="D681" s="25">
        <v>0</v>
      </c>
      <c r="E681" s="19">
        <f t="shared" si="30"/>
        <v>0</v>
      </c>
      <c r="F681" s="24">
        <v>43.19</v>
      </c>
      <c r="G681" s="19">
        <f t="shared" si="31"/>
        <v>43.600304999999999</v>
      </c>
      <c r="H681" s="11">
        <f t="shared" si="32"/>
        <v>0</v>
      </c>
      <c r="J681" s="26"/>
    </row>
    <row r="682" spans="1:10" outlineLevel="1">
      <c r="A682" s="7"/>
      <c r="B682" s="23">
        <v>42627</v>
      </c>
      <c r="C682" s="22">
        <v>0.9375</v>
      </c>
      <c r="D682" s="25">
        <v>0</v>
      </c>
      <c r="E682" s="19">
        <f t="shared" si="30"/>
        <v>0</v>
      </c>
      <c r="F682" s="24">
        <v>99.86</v>
      </c>
      <c r="G682" s="19">
        <f t="shared" si="31"/>
        <v>100.80867000000001</v>
      </c>
      <c r="H682" s="11">
        <f t="shared" si="32"/>
        <v>0</v>
      </c>
      <c r="J682" s="26"/>
    </row>
    <row r="683" spans="1:10" outlineLevel="1">
      <c r="A683" s="7"/>
      <c r="B683" s="23">
        <v>42627</v>
      </c>
      <c r="C683" s="22">
        <v>0.95833333333333337</v>
      </c>
      <c r="D683" s="25">
        <v>0</v>
      </c>
      <c r="E683" s="19">
        <f t="shared" si="30"/>
        <v>0</v>
      </c>
      <c r="F683" s="24">
        <v>47.5</v>
      </c>
      <c r="G683" s="19">
        <f t="shared" si="31"/>
        <v>47.951250000000002</v>
      </c>
      <c r="H683" s="11">
        <f t="shared" si="32"/>
        <v>0</v>
      </c>
      <c r="J683" s="26"/>
    </row>
    <row r="684" spans="1:10" outlineLevel="1">
      <c r="A684" s="7"/>
      <c r="B684" s="23">
        <v>42627</v>
      </c>
      <c r="C684" s="22">
        <v>0.97916666666666663</v>
      </c>
      <c r="D684" s="25">
        <v>0</v>
      </c>
      <c r="E684" s="19">
        <f t="shared" si="30"/>
        <v>0</v>
      </c>
      <c r="F684" s="24">
        <v>49.72</v>
      </c>
      <c r="G684" s="19">
        <f t="shared" si="31"/>
        <v>50.192340000000002</v>
      </c>
      <c r="H684" s="11">
        <f t="shared" si="32"/>
        <v>0</v>
      </c>
      <c r="J684" s="26"/>
    </row>
    <row r="685" spans="1:10" outlineLevel="1">
      <c r="A685" s="7"/>
      <c r="B685" s="23">
        <v>42627</v>
      </c>
      <c r="C685" s="22">
        <v>0.99998842592592585</v>
      </c>
      <c r="D685" s="25">
        <v>0</v>
      </c>
      <c r="E685" s="19">
        <f t="shared" si="30"/>
        <v>0</v>
      </c>
      <c r="F685" s="24">
        <v>42.95</v>
      </c>
      <c r="G685" s="19">
        <f t="shared" si="31"/>
        <v>43.358025000000005</v>
      </c>
      <c r="H685" s="11">
        <f t="shared" si="32"/>
        <v>0</v>
      </c>
      <c r="J685" s="26"/>
    </row>
    <row r="686" spans="1:10" outlineLevel="1">
      <c r="A686" s="7"/>
      <c r="B686" s="23">
        <v>42628</v>
      </c>
      <c r="C686" s="22">
        <v>2.0833333333333332E-2</v>
      </c>
      <c r="D686" s="25">
        <v>0</v>
      </c>
      <c r="E686" s="19">
        <f t="shared" si="30"/>
        <v>0</v>
      </c>
      <c r="F686" s="24">
        <v>36.130000000000003</v>
      </c>
      <c r="G686" s="19">
        <f t="shared" si="31"/>
        <v>36.473235000000003</v>
      </c>
      <c r="H686" s="11">
        <f t="shared" si="32"/>
        <v>0</v>
      </c>
      <c r="J686" s="26"/>
    </row>
    <row r="687" spans="1:10" outlineLevel="1">
      <c r="A687" s="7"/>
      <c r="B687" s="23">
        <v>42628</v>
      </c>
      <c r="C687" s="22">
        <v>4.1666666666666664E-2</v>
      </c>
      <c r="D687" s="25">
        <v>0</v>
      </c>
      <c r="E687" s="19">
        <f t="shared" si="30"/>
        <v>0</v>
      </c>
      <c r="F687" s="24">
        <v>32.229999999999997</v>
      </c>
      <c r="G687" s="19">
        <f t="shared" si="31"/>
        <v>32.536184999999996</v>
      </c>
      <c r="H687" s="11">
        <f t="shared" si="32"/>
        <v>0</v>
      </c>
      <c r="J687" s="26"/>
    </row>
    <row r="688" spans="1:10" outlineLevel="1">
      <c r="A688" s="7"/>
      <c r="B688" s="23">
        <v>42628</v>
      </c>
      <c r="C688" s="22">
        <v>6.25E-2</v>
      </c>
      <c r="D688" s="25">
        <v>0</v>
      </c>
      <c r="E688" s="19">
        <f t="shared" si="30"/>
        <v>0</v>
      </c>
      <c r="F688" s="24">
        <v>40.9</v>
      </c>
      <c r="G688" s="19">
        <f t="shared" si="31"/>
        <v>41.288550000000001</v>
      </c>
      <c r="H688" s="11">
        <f t="shared" si="32"/>
        <v>0</v>
      </c>
      <c r="J688" s="26"/>
    </row>
    <row r="689" spans="1:10" outlineLevel="1">
      <c r="A689" s="7"/>
      <c r="B689" s="23">
        <v>42628</v>
      </c>
      <c r="C689" s="22">
        <v>8.3333333333333329E-2</v>
      </c>
      <c r="D689" s="25">
        <v>0</v>
      </c>
      <c r="E689" s="19">
        <f t="shared" si="30"/>
        <v>0</v>
      </c>
      <c r="F689" s="24">
        <v>40.6</v>
      </c>
      <c r="G689" s="19">
        <f t="shared" si="31"/>
        <v>40.985700000000001</v>
      </c>
      <c r="H689" s="11">
        <f t="shared" si="32"/>
        <v>0</v>
      </c>
      <c r="J689" s="26"/>
    </row>
    <row r="690" spans="1:10" outlineLevel="1">
      <c r="A690" s="7"/>
      <c r="B690" s="23">
        <v>42628</v>
      </c>
      <c r="C690" s="22">
        <v>0.10416666666666667</v>
      </c>
      <c r="D690" s="25">
        <v>0</v>
      </c>
      <c r="E690" s="19">
        <f t="shared" si="30"/>
        <v>0</v>
      </c>
      <c r="F690" s="24">
        <v>32.11</v>
      </c>
      <c r="G690" s="19">
        <f t="shared" si="31"/>
        <v>32.415044999999999</v>
      </c>
      <c r="H690" s="11">
        <f t="shared" si="32"/>
        <v>0</v>
      </c>
      <c r="J690" s="26"/>
    </row>
    <row r="691" spans="1:10" outlineLevel="1">
      <c r="A691" s="7"/>
      <c r="B691" s="23">
        <v>42628</v>
      </c>
      <c r="C691" s="22">
        <v>0.125</v>
      </c>
      <c r="D691" s="25">
        <v>0</v>
      </c>
      <c r="E691" s="19">
        <f t="shared" si="30"/>
        <v>0</v>
      </c>
      <c r="F691" s="24">
        <v>32.07</v>
      </c>
      <c r="G691" s="19">
        <f t="shared" si="31"/>
        <v>32.374665</v>
      </c>
      <c r="H691" s="11">
        <f t="shared" si="32"/>
        <v>0</v>
      </c>
      <c r="J691" s="26"/>
    </row>
    <row r="692" spans="1:10" outlineLevel="1">
      <c r="A692" s="7"/>
      <c r="B692" s="23">
        <v>42628</v>
      </c>
      <c r="C692" s="22">
        <v>0.14583333333333334</v>
      </c>
      <c r="D692" s="25">
        <v>0</v>
      </c>
      <c r="E692" s="19">
        <f t="shared" si="30"/>
        <v>0</v>
      </c>
      <c r="F692" s="24">
        <v>30.19</v>
      </c>
      <c r="G692" s="19">
        <f t="shared" si="31"/>
        <v>30.476805000000002</v>
      </c>
      <c r="H692" s="11">
        <f t="shared" si="32"/>
        <v>0</v>
      </c>
      <c r="J692" s="26"/>
    </row>
    <row r="693" spans="1:10" outlineLevel="1">
      <c r="A693" s="7"/>
      <c r="B693" s="23">
        <v>42628</v>
      </c>
      <c r="C693" s="22">
        <v>0.16666666666666666</v>
      </c>
      <c r="D693" s="25">
        <v>0</v>
      </c>
      <c r="E693" s="19">
        <f t="shared" si="30"/>
        <v>0</v>
      </c>
      <c r="F693" s="24">
        <v>30.33</v>
      </c>
      <c r="G693" s="19">
        <f t="shared" si="31"/>
        <v>30.618134999999999</v>
      </c>
      <c r="H693" s="11">
        <f t="shared" si="32"/>
        <v>0</v>
      </c>
      <c r="J693" s="26"/>
    </row>
    <row r="694" spans="1:10" outlineLevel="1">
      <c r="A694" s="7"/>
      <c r="B694" s="23">
        <v>42628</v>
      </c>
      <c r="C694" s="22">
        <v>0.1875</v>
      </c>
      <c r="D694" s="25">
        <v>0</v>
      </c>
      <c r="E694" s="19">
        <f t="shared" si="30"/>
        <v>0</v>
      </c>
      <c r="F694" s="24">
        <v>30.61</v>
      </c>
      <c r="G694" s="19">
        <f t="shared" si="31"/>
        <v>30.900795000000002</v>
      </c>
      <c r="H694" s="11">
        <f t="shared" si="32"/>
        <v>0</v>
      </c>
      <c r="J694" s="26"/>
    </row>
    <row r="695" spans="1:10" outlineLevel="1">
      <c r="A695" s="7"/>
      <c r="B695" s="23">
        <v>42628</v>
      </c>
      <c r="C695" s="22">
        <v>0.20833333333333334</v>
      </c>
      <c r="D695" s="25">
        <v>0</v>
      </c>
      <c r="E695" s="19">
        <f t="shared" si="30"/>
        <v>0</v>
      </c>
      <c r="F695" s="24">
        <v>32.65</v>
      </c>
      <c r="G695" s="19">
        <f t="shared" si="31"/>
        <v>32.960175</v>
      </c>
      <c r="H695" s="11">
        <f t="shared" si="32"/>
        <v>0</v>
      </c>
      <c r="J695" s="26"/>
    </row>
    <row r="696" spans="1:10" outlineLevel="1">
      <c r="A696" s="7"/>
      <c r="B696" s="23">
        <v>42628</v>
      </c>
      <c r="C696" s="22">
        <v>0.22916666666666666</v>
      </c>
      <c r="D696" s="25">
        <v>0</v>
      </c>
      <c r="E696" s="19">
        <f t="shared" si="30"/>
        <v>0</v>
      </c>
      <c r="F696" s="24">
        <v>32.83</v>
      </c>
      <c r="G696" s="19">
        <f t="shared" si="31"/>
        <v>33.141885000000002</v>
      </c>
      <c r="H696" s="11">
        <f t="shared" si="32"/>
        <v>0</v>
      </c>
      <c r="J696" s="26"/>
    </row>
    <row r="697" spans="1:10" outlineLevel="1">
      <c r="A697" s="7"/>
      <c r="B697" s="23">
        <v>42628</v>
      </c>
      <c r="C697" s="22">
        <v>0.25</v>
      </c>
      <c r="D697" s="25">
        <v>0</v>
      </c>
      <c r="E697" s="19">
        <f t="shared" si="30"/>
        <v>0</v>
      </c>
      <c r="F697" s="24">
        <v>30.43</v>
      </c>
      <c r="G697" s="19">
        <f t="shared" si="31"/>
        <v>30.719085000000003</v>
      </c>
      <c r="H697" s="11">
        <f t="shared" si="32"/>
        <v>0</v>
      </c>
      <c r="J697" s="26"/>
    </row>
    <row r="698" spans="1:10" outlineLevel="1">
      <c r="A698" s="7"/>
      <c r="B698" s="23">
        <v>42628</v>
      </c>
      <c r="C698" s="22">
        <v>0.27083333333333331</v>
      </c>
      <c r="D698" s="25">
        <v>3.5996E-2</v>
      </c>
      <c r="E698" s="19">
        <f t="shared" si="30"/>
        <v>3.5985201200000004E-2</v>
      </c>
      <c r="F698" s="24">
        <v>37.01</v>
      </c>
      <c r="G698" s="19">
        <f t="shared" si="31"/>
        <v>37.361595000000001</v>
      </c>
      <c r="H698" s="11">
        <f t="shared" si="32"/>
        <v>5.3487829099720869</v>
      </c>
      <c r="J698" s="26"/>
    </row>
    <row r="699" spans="1:10" outlineLevel="1">
      <c r="A699" s="7"/>
      <c r="B699" s="23">
        <v>42628</v>
      </c>
      <c r="C699" s="22">
        <v>0.29166666666666669</v>
      </c>
      <c r="D699" s="25">
        <v>9.1346999999999984E-2</v>
      </c>
      <c r="E699" s="19">
        <f t="shared" si="30"/>
        <v>9.1319595899999981E-2</v>
      </c>
      <c r="F699" s="24">
        <v>53.62</v>
      </c>
      <c r="G699" s="19">
        <f t="shared" si="31"/>
        <v>54.129390000000001</v>
      </c>
      <c r="H699" s="11">
        <f t="shared" si="32"/>
        <v>12.042370816286496</v>
      </c>
      <c r="J699" s="26"/>
    </row>
    <row r="700" spans="1:10" outlineLevel="1">
      <c r="A700" s="7"/>
      <c r="B700" s="23">
        <v>42628</v>
      </c>
      <c r="C700" s="22">
        <v>0.3125</v>
      </c>
      <c r="D700" s="25">
        <v>0.19314600000000001</v>
      </c>
      <c r="E700" s="19">
        <f t="shared" si="30"/>
        <v>0.19308805620000002</v>
      </c>
      <c r="F700" s="24">
        <v>51.99</v>
      </c>
      <c r="G700" s="19">
        <f t="shared" si="31"/>
        <v>52.483905000000007</v>
      </c>
      <c r="H700" s="11">
        <f t="shared" si="32"/>
        <v>25.780363254964545</v>
      </c>
      <c r="J700" s="26"/>
    </row>
    <row r="701" spans="1:10" outlineLevel="1">
      <c r="A701" s="7"/>
      <c r="B701" s="23">
        <v>42628</v>
      </c>
      <c r="C701" s="22">
        <v>0.33333333333333331</v>
      </c>
      <c r="D701" s="25">
        <v>0.40270400000000006</v>
      </c>
      <c r="E701" s="19">
        <f t="shared" si="30"/>
        <v>0.4025831888000001</v>
      </c>
      <c r="F701" s="24">
        <v>61.51</v>
      </c>
      <c r="G701" s="19">
        <f t="shared" si="31"/>
        <v>62.094345000000004</v>
      </c>
      <c r="H701" s="11">
        <f t="shared" si="32"/>
        <v>49.882333700252673</v>
      </c>
      <c r="J701" s="26"/>
    </row>
    <row r="702" spans="1:10" outlineLevel="1">
      <c r="A702" s="7"/>
      <c r="B702" s="23">
        <v>42628</v>
      </c>
      <c r="C702" s="22">
        <v>0.35416666666666669</v>
      </c>
      <c r="D702" s="25">
        <v>0.668493</v>
      </c>
      <c r="E702" s="19">
        <f t="shared" si="30"/>
        <v>0.66829245209999999</v>
      </c>
      <c r="F702" s="24">
        <v>64.98</v>
      </c>
      <c r="G702" s="19">
        <f t="shared" si="31"/>
        <v>65.597310000000007</v>
      </c>
      <c r="H702" s="11">
        <f t="shared" si="32"/>
        <v>80.46420893953615</v>
      </c>
      <c r="J702" s="26"/>
    </row>
    <row r="703" spans="1:10" outlineLevel="1">
      <c r="A703" s="7"/>
      <c r="B703" s="23">
        <v>42628</v>
      </c>
      <c r="C703" s="22">
        <v>0.375</v>
      </c>
      <c r="D703" s="25">
        <v>0.73696200000000012</v>
      </c>
      <c r="E703" s="19">
        <f t="shared" si="30"/>
        <v>0.73674091140000009</v>
      </c>
      <c r="F703" s="24">
        <v>50.74</v>
      </c>
      <c r="G703" s="19">
        <f t="shared" si="31"/>
        <v>51.222030000000004</v>
      </c>
      <c r="H703" s="11">
        <f t="shared" si="32"/>
        <v>99.296444454441854</v>
      </c>
      <c r="J703" s="26"/>
    </row>
    <row r="704" spans="1:10" outlineLevel="1">
      <c r="A704" s="7"/>
      <c r="B704" s="23">
        <v>42628</v>
      </c>
      <c r="C704" s="22">
        <v>0.39583333333333331</v>
      </c>
      <c r="D704" s="25">
        <v>0.86241499999999993</v>
      </c>
      <c r="E704" s="19">
        <f t="shared" si="30"/>
        <v>0.86215627549999996</v>
      </c>
      <c r="F704" s="24">
        <v>45.75</v>
      </c>
      <c r="G704" s="19">
        <f t="shared" si="31"/>
        <v>46.184625000000004</v>
      </c>
      <c r="H704" s="11">
        <f t="shared" si="32"/>
        <v>120.54270296763579</v>
      </c>
      <c r="J704" s="26"/>
    </row>
    <row r="705" spans="1:10" outlineLevel="1">
      <c r="A705" s="7"/>
      <c r="B705" s="23">
        <v>42628</v>
      </c>
      <c r="C705" s="22">
        <v>0.41666666666666669</v>
      </c>
      <c r="D705" s="25">
        <v>0.97935499999999998</v>
      </c>
      <c r="E705" s="19">
        <f t="shared" si="30"/>
        <v>0.97906119349999998</v>
      </c>
      <c r="F705" s="24">
        <v>44.55</v>
      </c>
      <c r="G705" s="19">
        <f t="shared" si="31"/>
        <v>44.973224999999999</v>
      </c>
      <c r="H705" s="11">
        <f t="shared" si="32"/>
        <v>138.07384264695594</v>
      </c>
      <c r="J705" s="26"/>
    </row>
    <row r="706" spans="1:10" outlineLevel="1">
      <c r="A706" s="7"/>
      <c r="B706" s="23">
        <v>42628</v>
      </c>
      <c r="C706" s="22">
        <v>0.4375</v>
      </c>
      <c r="D706" s="25">
        <v>0.97572099999999995</v>
      </c>
      <c r="E706" s="19">
        <f t="shared" si="30"/>
        <v>0.97542828370000001</v>
      </c>
      <c r="F706" s="24">
        <v>35.01</v>
      </c>
      <c r="G706" s="19">
        <f t="shared" si="31"/>
        <v>35.342595000000003</v>
      </c>
      <c r="H706" s="11">
        <f t="shared" si="32"/>
        <v>146.95549398584578</v>
      </c>
      <c r="J706" s="26"/>
    </row>
    <row r="707" spans="1:10" outlineLevel="1">
      <c r="A707" s="7"/>
      <c r="B707" s="23">
        <v>42628</v>
      </c>
      <c r="C707" s="22">
        <v>0.45833333333333331</v>
      </c>
      <c r="D707" s="25">
        <v>1.581961</v>
      </c>
      <c r="E707" s="19">
        <f t="shared" si="30"/>
        <v>1.5814864117</v>
      </c>
      <c r="F707" s="24">
        <v>35.74</v>
      </c>
      <c r="G707" s="19">
        <f t="shared" si="31"/>
        <v>36.079530000000005</v>
      </c>
      <c r="H707" s="11">
        <f t="shared" si="32"/>
        <v>237.09718614067751</v>
      </c>
      <c r="J707" s="26"/>
    </row>
    <row r="708" spans="1:10" outlineLevel="1">
      <c r="A708" s="7"/>
      <c r="B708" s="23">
        <v>42628</v>
      </c>
      <c r="C708" s="22">
        <v>0.47916666666666669</v>
      </c>
      <c r="D708" s="25">
        <v>3.0219120000000004</v>
      </c>
      <c r="E708" s="19">
        <f t="shared" si="30"/>
        <v>3.0210054264000004</v>
      </c>
      <c r="F708" s="24">
        <v>32.47</v>
      </c>
      <c r="G708" s="19">
        <f t="shared" si="31"/>
        <v>32.778465000000004</v>
      </c>
      <c r="H708" s="11">
        <f t="shared" si="32"/>
        <v>462.88308867633754</v>
      </c>
      <c r="J708" s="26"/>
    </row>
    <row r="709" spans="1:10" outlineLevel="1">
      <c r="A709" s="7"/>
      <c r="B709" s="23">
        <v>42628</v>
      </c>
      <c r="C709" s="22">
        <v>0.5</v>
      </c>
      <c r="D709" s="25">
        <v>3.2039219999999999</v>
      </c>
      <c r="E709" s="19">
        <f t="shared" si="30"/>
        <v>3.2029608234000002</v>
      </c>
      <c r="F709" s="24">
        <v>36.950000000000003</v>
      </c>
      <c r="G709" s="19">
        <f t="shared" si="31"/>
        <v>37.301025000000003</v>
      </c>
      <c r="H709" s="11">
        <f t="shared" si="32"/>
        <v>476.27699140473601</v>
      </c>
      <c r="J709" s="26"/>
    </row>
    <row r="710" spans="1:10" outlineLevel="1">
      <c r="A710" s="7"/>
      <c r="B710" s="23">
        <v>42628</v>
      </c>
      <c r="C710" s="22">
        <v>0.52083333333333337</v>
      </c>
      <c r="D710" s="25">
        <v>3.773714</v>
      </c>
      <c r="E710" s="19">
        <f t="shared" si="30"/>
        <v>3.7725818858000002</v>
      </c>
      <c r="F710" s="24">
        <v>36.04</v>
      </c>
      <c r="G710" s="19">
        <f t="shared" si="31"/>
        <v>36.382380000000005</v>
      </c>
      <c r="H710" s="11">
        <f t="shared" si="32"/>
        <v>564.44472300850782</v>
      </c>
      <c r="J710" s="26"/>
    </row>
    <row r="711" spans="1:10" outlineLevel="1">
      <c r="A711" s="7"/>
      <c r="B711" s="23">
        <v>42628</v>
      </c>
      <c r="C711" s="22">
        <v>0.54166666666666663</v>
      </c>
      <c r="D711" s="25">
        <v>3.6685160000000003</v>
      </c>
      <c r="E711" s="19">
        <f t="shared" si="30"/>
        <v>3.6674154452000005</v>
      </c>
      <c r="F711" s="24">
        <v>32.36</v>
      </c>
      <c r="G711" s="19">
        <f t="shared" si="31"/>
        <v>32.66742</v>
      </c>
      <c r="H711" s="11">
        <f t="shared" si="32"/>
        <v>562.33427214436472</v>
      </c>
      <c r="J711" s="26"/>
    </row>
    <row r="712" spans="1:10" outlineLevel="1">
      <c r="A712" s="7"/>
      <c r="B712" s="23">
        <v>42628</v>
      </c>
      <c r="C712" s="22">
        <v>0.5625</v>
      </c>
      <c r="D712" s="25">
        <v>5.2258589999999998</v>
      </c>
      <c r="E712" s="19">
        <f t="shared" si="30"/>
        <v>5.2242912422999996</v>
      </c>
      <c r="F712" s="24">
        <v>35.29</v>
      </c>
      <c r="G712" s="19">
        <f t="shared" si="31"/>
        <v>35.625255000000003</v>
      </c>
      <c r="H712" s="11">
        <f t="shared" si="32"/>
        <v>785.60146336659557</v>
      </c>
      <c r="J712" s="26"/>
    </row>
    <row r="713" spans="1:10" outlineLevel="1">
      <c r="A713" s="7"/>
      <c r="B713" s="23">
        <v>42628</v>
      </c>
      <c r="C713" s="22">
        <v>0.58333333333333337</v>
      </c>
      <c r="D713" s="25">
        <v>4.1567439999999998</v>
      </c>
      <c r="E713" s="19">
        <f t="shared" si="30"/>
        <v>4.1554969768000003</v>
      </c>
      <c r="F713" s="24">
        <v>43.17</v>
      </c>
      <c r="G713" s="19">
        <f t="shared" si="31"/>
        <v>43.580115000000006</v>
      </c>
      <c r="H713" s="11">
        <f t="shared" si="32"/>
        <v>591.82540155370373</v>
      </c>
      <c r="J713" s="26"/>
    </row>
    <row r="714" spans="1:10" outlineLevel="1">
      <c r="A714" s="7"/>
      <c r="B714" s="23">
        <v>42628</v>
      </c>
      <c r="C714" s="22">
        <v>0.60416666666666663</v>
      </c>
      <c r="D714" s="25">
        <v>2.9827319999999999</v>
      </c>
      <c r="E714" s="19">
        <f t="shared" si="30"/>
        <v>2.9818371803999999</v>
      </c>
      <c r="F714" s="24">
        <v>36.1</v>
      </c>
      <c r="G714" s="19">
        <f t="shared" si="31"/>
        <v>36.442950000000003</v>
      </c>
      <c r="H714" s="11">
        <f t="shared" si="32"/>
        <v>445.95477228094182</v>
      </c>
      <c r="J714" s="26"/>
    </row>
    <row r="715" spans="1:10" outlineLevel="1">
      <c r="A715" s="7"/>
      <c r="B715" s="23">
        <v>42628</v>
      </c>
      <c r="C715" s="22">
        <v>0.625</v>
      </c>
      <c r="D715" s="25">
        <v>3.5126980000000003</v>
      </c>
      <c r="E715" s="19">
        <f t="shared" si="30"/>
        <v>3.5116441906000002</v>
      </c>
      <c r="F715" s="24">
        <v>41.4</v>
      </c>
      <c r="G715" s="19">
        <f t="shared" si="31"/>
        <v>41.793300000000002</v>
      </c>
      <c r="H715" s="11">
        <f t="shared" si="32"/>
        <v>506.40262030059711</v>
      </c>
      <c r="J715" s="26"/>
    </row>
    <row r="716" spans="1:10" outlineLevel="1">
      <c r="A716" s="7"/>
      <c r="B716" s="23">
        <v>42628</v>
      </c>
      <c r="C716" s="22">
        <v>0.64583333333333337</v>
      </c>
      <c r="D716" s="25">
        <v>2.15272</v>
      </c>
      <c r="E716" s="19">
        <f t="shared" si="30"/>
        <v>2.1520741839999999</v>
      </c>
      <c r="F716" s="24">
        <v>41.82</v>
      </c>
      <c r="G716" s="19">
        <f t="shared" si="31"/>
        <v>42.217290000000006</v>
      </c>
      <c r="H716" s="11">
        <f t="shared" si="32"/>
        <v>309.43105829655866</v>
      </c>
      <c r="J716" s="26"/>
    </row>
    <row r="717" spans="1:10" outlineLevel="1">
      <c r="A717" s="7"/>
      <c r="B717" s="23">
        <v>42628</v>
      </c>
      <c r="C717" s="22">
        <v>0.66666666666666663</v>
      </c>
      <c r="D717" s="25">
        <v>1.3905970000000001</v>
      </c>
      <c r="E717" s="19">
        <f t="shared" si="30"/>
        <v>1.3901798209</v>
      </c>
      <c r="F717" s="24">
        <v>40.61</v>
      </c>
      <c r="G717" s="19">
        <f t="shared" si="31"/>
        <v>40.995795000000001</v>
      </c>
      <c r="H717" s="11">
        <f t="shared" si="32"/>
        <v>201.58191973664691</v>
      </c>
      <c r="J717" s="26"/>
    </row>
    <row r="718" spans="1:10" outlineLevel="1">
      <c r="A718" s="7"/>
      <c r="B718" s="23">
        <v>42628</v>
      </c>
      <c r="C718" s="22">
        <v>0.6875</v>
      </c>
      <c r="D718" s="25">
        <v>0.85757700000000003</v>
      </c>
      <c r="E718" s="19">
        <f t="shared" ref="E718:E781" si="33">IF($B$11="Electricity",$D718*$B$7,$D718*$B$8)</f>
        <v>0.85731972690000002</v>
      </c>
      <c r="F718" s="24">
        <v>44.61</v>
      </c>
      <c r="G718" s="19">
        <f t="shared" ref="G718:G781" si="34">$F718*$B$8</f>
        <v>45.033795000000005</v>
      </c>
      <c r="H718" s="11">
        <f t="shared" ref="H718:H781" si="35">E718*($B$6-G718)</f>
        <v>120.85310837272942</v>
      </c>
      <c r="J718" s="26"/>
    </row>
    <row r="719" spans="1:10" outlineLevel="1">
      <c r="A719" s="7"/>
      <c r="B719" s="23">
        <v>42628</v>
      </c>
      <c r="C719" s="22">
        <v>0.70833333333333337</v>
      </c>
      <c r="D719" s="25">
        <v>0.83527799999999996</v>
      </c>
      <c r="E719" s="19">
        <f t="shared" si="33"/>
        <v>0.83502741660000002</v>
      </c>
      <c r="F719" s="24">
        <v>50.15</v>
      </c>
      <c r="G719" s="19">
        <f t="shared" si="34"/>
        <v>50.626425000000005</v>
      </c>
      <c r="H719" s="11">
        <f t="shared" si="35"/>
        <v>113.04064660815634</v>
      </c>
      <c r="J719" s="26"/>
    </row>
    <row r="720" spans="1:10" outlineLevel="1">
      <c r="A720" s="7"/>
      <c r="B720" s="23">
        <v>42628</v>
      </c>
      <c r="C720" s="22">
        <v>0.72916666666666663</v>
      </c>
      <c r="D720" s="25">
        <v>0.47611899999999996</v>
      </c>
      <c r="E720" s="19">
        <f t="shared" si="33"/>
        <v>0.47597616429999995</v>
      </c>
      <c r="F720" s="24">
        <v>40.43</v>
      </c>
      <c r="G720" s="19">
        <f t="shared" si="34"/>
        <v>40.814085000000006</v>
      </c>
      <c r="H720" s="11">
        <f t="shared" si="35"/>
        <v>69.105034932085829</v>
      </c>
      <c r="J720" s="26"/>
    </row>
    <row r="721" spans="1:10" outlineLevel="1">
      <c r="A721" s="7"/>
      <c r="B721" s="23">
        <v>42628</v>
      </c>
      <c r="C721" s="22">
        <v>0.75</v>
      </c>
      <c r="D721" s="25">
        <v>6.4574999999999994E-2</v>
      </c>
      <c r="E721" s="19">
        <f t="shared" si="33"/>
        <v>6.455562749999999E-2</v>
      </c>
      <c r="F721" s="24">
        <v>48.18</v>
      </c>
      <c r="G721" s="19">
        <f t="shared" si="34"/>
        <v>48.637710000000006</v>
      </c>
      <c r="H721" s="11">
        <f t="shared" si="35"/>
        <v>8.8675088257869739</v>
      </c>
      <c r="J721" s="26"/>
    </row>
    <row r="722" spans="1:10" outlineLevel="1">
      <c r="A722" s="7"/>
      <c r="B722" s="23">
        <v>42628</v>
      </c>
      <c r="C722" s="22">
        <v>0.77083333333333337</v>
      </c>
      <c r="D722" s="25">
        <v>0</v>
      </c>
      <c r="E722" s="19">
        <f t="shared" si="33"/>
        <v>0</v>
      </c>
      <c r="F722" s="24">
        <v>49.5</v>
      </c>
      <c r="G722" s="19">
        <f t="shared" si="34"/>
        <v>49.97025</v>
      </c>
      <c r="H722" s="11">
        <f t="shared" si="35"/>
        <v>0</v>
      </c>
      <c r="J722" s="26"/>
    </row>
    <row r="723" spans="1:10" outlineLevel="1">
      <c r="A723" s="7"/>
      <c r="B723" s="23">
        <v>42628</v>
      </c>
      <c r="C723" s="22">
        <v>0.79166666666666663</v>
      </c>
      <c r="D723" s="25">
        <v>0</v>
      </c>
      <c r="E723" s="19">
        <f t="shared" si="33"/>
        <v>0</v>
      </c>
      <c r="F723" s="24">
        <v>53.9</v>
      </c>
      <c r="G723" s="19">
        <f t="shared" si="34"/>
        <v>54.412050000000001</v>
      </c>
      <c r="H723" s="11">
        <f t="shared" si="35"/>
        <v>0</v>
      </c>
      <c r="J723" s="26"/>
    </row>
    <row r="724" spans="1:10" outlineLevel="1">
      <c r="A724" s="7"/>
      <c r="B724" s="23">
        <v>42628</v>
      </c>
      <c r="C724" s="22">
        <v>0.8125</v>
      </c>
      <c r="D724" s="25">
        <v>0</v>
      </c>
      <c r="E724" s="19">
        <f t="shared" si="33"/>
        <v>0</v>
      </c>
      <c r="F724" s="24">
        <v>49.33</v>
      </c>
      <c r="G724" s="19">
        <f t="shared" si="34"/>
        <v>49.798635000000004</v>
      </c>
      <c r="H724" s="11">
        <f t="shared" si="35"/>
        <v>0</v>
      </c>
      <c r="J724" s="26"/>
    </row>
    <row r="725" spans="1:10" outlineLevel="1">
      <c r="A725" s="7"/>
      <c r="B725" s="23">
        <v>42628</v>
      </c>
      <c r="C725" s="22">
        <v>0.83333333333333337</v>
      </c>
      <c r="D725" s="25">
        <v>0</v>
      </c>
      <c r="E725" s="19">
        <f t="shared" si="33"/>
        <v>0</v>
      </c>
      <c r="F725" s="24">
        <v>48.16</v>
      </c>
      <c r="G725" s="19">
        <f t="shared" si="34"/>
        <v>48.617519999999999</v>
      </c>
      <c r="H725" s="11">
        <f t="shared" si="35"/>
        <v>0</v>
      </c>
      <c r="J725" s="26"/>
    </row>
    <row r="726" spans="1:10" outlineLevel="1">
      <c r="A726" s="7"/>
      <c r="B726" s="23">
        <v>42628</v>
      </c>
      <c r="C726" s="22">
        <v>0.85416666666666663</v>
      </c>
      <c r="D726" s="25">
        <v>0</v>
      </c>
      <c r="E726" s="19">
        <f t="shared" si="33"/>
        <v>0</v>
      </c>
      <c r="F726" s="24">
        <v>46.74</v>
      </c>
      <c r="G726" s="19">
        <f t="shared" si="34"/>
        <v>47.184030000000007</v>
      </c>
      <c r="H726" s="11">
        <f t="shared" si="35"/>
        <v>0</v>
      </c>
      <c r="J726" s="26"/>
    </row>
    <row r="727" spans="1:10" outlineLevel="1">
      <c r="A727" s="7"/>
      <c r="B727" s="23">
        <v>42628</v>
      </c>
      <c r="C727" s="22">
        <v>0.875</v>
      </c>
      <c r="D727" s="25">
        <v>0</v>
      </c>
      <c r="E727" s="19">
        <f t="shared" si="33"/>
        <v>0</v>
      </c>
      <c r="F727" s="24">
        <v>44.99</v>
      </c>
      <c r="G727" s="19">
        <f t="shared" si="34"/>
        <v>45.417405000000002</v>
      </c>
      <c r="H727" s="11">
        <f t="shared" si="35"/>
        <v>0</v>
      </c>
      <c r="J727" s="26"/>
    </row>
    <row r="728" spans="1:10" outlineLevel="1">
      <c r="A728" s="7"/>
      <c r="B728" s="23">
        <v>42628</v>
      </c>
      <c r="C728" s="22">
        <v>0.89583333333333337</v>
      </c>
      <c r="D728" s="25">
        <v>0</v>
      </c>
      <c r="E728" s="19">
        <f t="shared" si="33"/>
        <v>0</v>
      </c>
      <c r="F728" s="24">
        <v>39.06</v>
      </c>
      <c r="G728" s="19">
        <f t="shared" si="34"/>
        <v>39.431070000000005</v>
      </c>
      <c r="H728" s="11">
        <f t="shared" si="35"/>
        <v>0</v>
      </c>
      <c r="J728" s="26"/>
    </row>
    <row r="729" spans="1:10" outlineLevel="1">
      <c r="A729" s="7"/>
      <c r="B729" s="23">
        <v>42628</v>
      </c>
      <c r="C729" s="22">
        <v>0.91666666666666663</v>
      </c>
      <c r="D729" s="25">
        <v>0</v>
      </c>
      <c r="E729" s="19">
        <f t="shared" si="33"/>
        <v>0</v>
      </c>
      <c r="F729" s="24">
        <v>35.04</v>
      </c>
      <c r="G729" s="19">
        <f t="shared" si="34"/>
        <v>35.372880000000002</v>
      </c>
      <c r="H729" s="11">
        <f t="shared" si="35"/>
        <v>0</v>
      </c>
      <c r="J729" s="26"/>
    </row>
    <row r="730" spans="1:10" outlineLevel="1">
      <c r="A730" s="7"/>
      <c r="B730" s="23">
        <v>42628</v>
      </c>
      <c r="C730" s="22">
        <v>0.9375</v>
      </c>
      <c r="D730" s="25">
        <v>0</v>
      </c>
      <c r="E730" s="19">
        <f t="shared" si="33"/>
        <v>0</v>
      </c>
      <c r="F730" s="24">
        <v>61.56</v>
      </c>
      <c r="G730" s="19">
        <f t="shared" si="34"/>
        <v>62.144820000000003</v>
      </c>
      <c r="H730" s="11">
        <f t="shared" si="35"/>
        <v>0</v>
      </c>
      <c r="J730" s="26"/>
    </row>
    <row r="731" spans="1:10" outlineLevel="1">
      <c r="A731" s="7"/>
      <c r="B731" s="23">
        <v>42628</v>
      </c>
      <c r="C731" s="22">
        <v>0.95833333333333337</v>
      </c>
      <c r="D731" s="25">
        <v>0</v>
      </c>
      <c r="E731" s="19">
        <f t="shared" si="33"/>
        <v>0</v>
      </c>
      <c r="F731" s="24">
        <v>46.41</v>
      </c>
      <c r="G731" s="19">
        <f t="shared" si="34"/>
        <v>46.850895000000001</v>
      </c>
      <c r="H731" s="11">
        <f t="shared" si="35"/>
        <v>0</v>
      </c>
      <c r="J731" s="26"/>
    </row>
    <row r="732" spans="1:10" outlineLevel="1">
      <c r="A732" s="7"/>
      <c r="B732" s="23">
        <v>42628</v>
      </c>
      <c r="C732" s="22">
        <v>0.97916666666666663</v>
      </c>
      <c r="D732" s="25">
        <v>0</v>
      </c>
      <c r="E732" s="19">
        <f t="shared" si="33"/>
        <v>0</v>
      </c>
      <c r="F732" s="24">
        <v>45.39</v>
      </c>
      <c r="G732" s="19">
        <f t="shared" si="34"/>
        <v>45.821205000000006</v>
      </c>
      <c r="H732" s="11">
        <f t="shared" si="35"/>
        <v>0</v>
      </c>
      <c r="J732" s="26"/>
    </row>
    <row r="733" spans="1:10" outlineLevel="1">
      <c r="A733" s="7"/>
      <c r="B733" s="23">
        <v>42628</v>
      </c>
      <c r="C733" s="22">
        <v>0.99998842592592585</v>
      </c>
      <c r="D733" s="25">
        <v>0</v>
      </c>
      <c r="E733" s="19">
        <f t="shared" si="33"/>
        <v>0</v>
      </c>
      <c r="F733" s="24">
        <v>40.630000000000003</v>
      </c>
      <c r="G733" s="19">
        <f t="shared" si="34"/>
        <v>41.015985000000008</v>
      </c>
      <c r="H733" s="11">
        <f t="shared" si="35"/>
        <v>0</v>
      </c>
      <c r="J733" s="26"/>
    </row>
    <row r="734" spans="1:10" outlineLevel="1">
      <c r="A734" s="7"/>
      <c r="B734" s="23">
        <v>42629</v>
      </c>
      <c r="C734" s="22">
        <v>2.0833333333333332E-2</v>
      </c>
      <c r="D734" s="25">
        <v>0</v>
      </c>
      <c r="E734" s="19">
        <f t="shared" si="33"/>
        <v>0</v>
      </c>
      <c r="F734" s="24">
        <v>38.69</v>
      </c>
      <c r="G734" s="19">
        <f t="shared" si="34"/>
        <v>39.057555000000001</v>
      </c>
      <c r="H734" s="11">
        <f t="shared" si="35"/>
        <v>0</v>
      </c>
      <c r="J734" s="26"/>
    </row>
    <row r="735" spans="1:10" outlineLevel="1">
      <c r="A735" s="7"/>
      <c r="B735" s="23">
        <v>42629</v>
      </c>
      <c r="C735" s="22">
        <v>4.1666666666666664E-2</v>
      </c>
      <c r="D735" s="25">
        <v>0</v>
      </c>
      <c r="E735" s="19">
        <f t="shared" si="33"/>
        <v>0</v>
      </c>
      <c r="F735" s="24">
        <v>37.770000000000003</v>
      </c>
      <c r="G735" s="19">
        <f t="shared" si="34"/>
        <v>38.128815000000003</v>
      </c>
      <c r="H735" s="11">
        <f t="shared" si="35"/>
        <v>0</v>
      </c>
      <c r="J735" s="26"/>
    </row>
    <row r="736" spans="1:10" outlineLevel="1">
      <c r="A736" s="7"/>
      <c r="B736" s="23">
        <v>42629</v>
      </c>
      <c r="C736" s="22">
        <v>6.25E-2</v>
      </c>
      <c r="D736" s="25">
        <v>0</v>
      </c>
      <c r="E736" s="19">
        <f t="shared" si="33"/>
        <v>0</v>
      </c>
      <c r="F736" s="24">
        <v>35.090000000000003</v>
      </c>
      <c r="G736" s="19">
        <f t="shared" si="34"/>
        <v>35.423355000000008</v>
      </c>
      <c r="H736" s="11">
        <f t="shared" si="35"/>
        <v>0</v>
      </c>
      <c r="J736" s="26"/>
    </row>
    <row r="737" spans="1:10" outlineLevel="1">
      <c r="A737" s="7"/>
      <c r="B737" s="23">
        <v>42629</v>
      </c>
      <c r="C737" s="22">
        <v>8.3333333333333329E-2</v>
      </c>
      <c r="D737" s="25">
        <v>0</v>
      </c>
      <c r="E737" s="19">
        <f t="shared" si="33"/>
        <v>0</v>
      </c>
      <c r="F737" s="24">
        <v>34.36</v>
      </c>
      <c r="G737" s="19">
        <f t="shared" si="34"/>
        <v>34.686419999999998</v>
      </c>
      <c r="H737" s="11">
        <f t="shared" si="35"/>
        <v>0</v>
      </c>
      <c r="J737" s="26"/>
    </row>
    <row r="738" spans="1:10" outlineLevel="1">
      <c r="A738" s="7"/>
      <c r="B738" s="23">
        <v>42629</v>
      </c>
      <c r="C738" s="22">
        <v>0.10416666666666667</v>
      </c>
      <c r="D738" s="25">
        <v>0</v>
      </c>
      <c r="E738" s="19">
        <f t="shared" si="33"/>
        <v>0</v>
      </c>
      <c r="F738" s="24">
        <v>32.299999999999997</v>
      </c>
      <c r="G738" s="19">
        <f t="shared" si="34"/>
        <v>32.606850000000001</v>
      </c>
      <c r="H738" s="11">
        <f t="shared" si="35"/>
        <v>0</v>
      </c>
      <c r="J738" s="26"/>
    </row>
    <row r="739" spans="1:10" outlineLevel="1">
      <c r="A739" s="7"/>
      <c r="B739" s="23">
        <v>42629</v>
      </c>
      <c r="C739" s="22">
        <v>0.125</v>
      </c>
      <c r="D739" s="25">
        <v>0</v>
      </c>
      <c r="E739" s="19">
        <f t="shared" si="33"/>
        <v>0</v>
      </c>
      <c r="F739" s="24">
        <v>29.77</v>
      </c>
      <c r="G739" s="19">
        <f t="shared" si="34"/>
        <v>30.052815000000002</v>
      </c>
      <c r="H739" s="11">
        <f t="shared" si="35"/>
        <v>0</v>
      </c>
      <c r="J739" s="26"/>
    </row>
    <row r="740" spans="1:10" outlineLevel="1">
      <c r="A740" s="7"/>
      <c r="B740" s="23">
        <v>42629</v>
      </c>
      <c r="C740" s="22">
        <v>0.14583333333333334</v>
      </c>
      <c r="D740" s="25">
        <v>0</v>
      </c>
      <c r="E740" s="19">
        <f t="shared" si="33"/>
        <v>0</v>
      </c>
      <c r="F740" s="24">
        <v>29.96</v>
      </c>
      <c r="G740" s="19">
        <f t="shared" si="34"/>
        <v>30.244620000000001</v>
      </c>
      <c r="H740" s="11">
        <f t="shared" si="35"/>
        <v>0</v>
      </c>
      <c r="J740" s="26"/>
    </row>
    <row r="741" spans="1:10" outlineLevel="1">
      <c r="A741" s="7"/>
      <c r="B741" s="23">
        <v>42629</v>
      </c>
      <c r="C741" s="22">
        <v>0.16666666666666666</v>
      </c>
      <c r="D741" s="25">
        <v>0</v>
      </c>
      <c r="E741" s="19">
        <f t="shared" si="33"/>
        <v>0</v>
      </c>
      <c r="F741" s="24">
        <v>30.09</v>
      </c>
      <c r="G741" s="19">
        <f t="shared" si="34"/>
        <v>30.375855000000001</v>
      </c>
      <c r="H741" s="11">
        <f t="shared" si="35"/>
        <v>0</v>
      </c>
      <c r="J741" s="26"/>
    </row>
    <row r="742" spans="1:10" outlineLevel="1">
      <c r="A742" s="7"/>
      <c r="B742" s="23">
        <v>42629</v>
      </c>
      <c r="C742" s="22">
        <v>0.1875</v>
      </c>
      <c r="D742" s="25">
        <v>0</v>
      </c>
      <c r="E742" s="19">
        <f t="shared" si="33"/>
        <v>0</v>
      </c>
      <c r="F742" s="24">
        <v>30.1</v>
      </c>
      <c r="G742" s="19">
        <f t="shared" si="34"/>
        <v>30.385950000000005</v>
      </c>
      <c r="H742" s="11">
        <f t="shared" si="35"/>
        <v>0</v>
      </c>
      <c r="J742" s="26"/>
    </row>
    <row r="743" spans="1:10" outlineLevel="1">
      <c r="A743" s="7"/>
      <c r="B743" s="23">
        <v>42629</v>
      </c>
      <c r="C743" s="22">
        <v>0.20833333333333334</v>
      </c>
      <c r="D743" s="25">
        <v>0</v>
      </c>
      <c r="E743" s="19">
        <f t="shared" si="33"/>
        <v>0</v>
      </c>
      <c r="F743" s="24">
        <v>31.44</v>
      </c>
      <c r="G743" s="19">
        <f t="shared" si="34"/>
        <v>31.738680000000002</v>
      </c>
      <c r="H743" s="11">
        <f t="shared" si="35"/>
        <v>0</v>
      </c>
      <c r="J743" s="26"/>
    </row>
    <row r="744" spans="1:10" outlineLevel="1">
      <c r="A744" s="7"/>
      <c r="B744" s="23">
        <v>42629</v>
      </c>
      <c r="C744" s="22">
        <v>0.22916666666666666</v>
      </c>
      <c r="D744" s="25">
        <v>0</v>
      </c>
      <c r="E744" s="19">
        <f t="shared" si="33"/>
        <v>0</v>
      </c>
      <c r="F744" s="24">
        <v>31.98</v>
      </c>
      <c r="G744" s="19">
        <f t="shared" si="34"/>
        <v>32.283810000000003</v>
      </c>
      <c r="H744" s="11">
        <f t="shared" si="35"/>
        <v>0</v>
      </c>
      <c r="J744" s="26"/>
    </row>
    <row r="745" spans="1:10" outlineLevel="1">
      <c r="A745" s="7"/>
      <c r="B745" s="23">
        <v>42629</v>
      </c>
      <c r="C745" s="22">
        <v>0.25</v>
      </c>
      <c r="D745" s="25">
        <v>0</v>
      </c>
      <c r="E745" s="19">
        <f t="shared" si="33"/>
        <v>0</v>
      </c>
      <c r="F745" s="24">
        <v>32.6</v>
      </c>
      <c r="G745" s="19">
        <f t="shared" si="34"/>
        <v>32.909700000000001</v>
      </c>
      <c r="H745" s="11">
        <f t="shared" si="35"/>
        <v>0</v>
      </c>
      <c r="J745" s="26"/>
    </row>
    <row r="746" spans="1:10" outlineLevel="1">
      <c r="A746" s="7"/>
      <c r="B746" s="23">
        <v>42629</v>
      </c>
      <c r="C746" s="22">
        <v>0.27083333333333331</v>
      </c>
      <c r="D746" s="25">
        <v>2.7610000000000003E-2</v>
      </c>
      <c r="E746" s="19">
        <f t="shared" si="33"/>
        <v>2.7601717000000005E-2</v>
      </c>
      <c r="F746" s="24">
        <v>58.97</v>
      </c>
      <c r="G746" s="19">
        <f t="shared" si="34"/>
        <v>59.530215000000005</v>
      </c>
      <c r="H746" s="11">
        <f t="shared" si="35"/>
        <v>3.4907832146208455</v>
      </c>
      <c r="J746" s="26"/>
    </row>
    <row r="747" spans="1:10" outlineLevel="1">
      <c r="A747" s="7"/>
      <c r="B747" s="23">
        <v>42629</v>
      </c>
      <c r="C747" s="22">
        <v>0.29166666666666669</v>
      </c>
      <c r="D747" s="25">
        <v>0.21116699999999999</v>
      </c>
      <c r="E747" s="19">
        <f t="shared" si="33"/>
        <v>0.2111036499</v>
      </c>
      <c r="F747" s="24">
        <v>109.03</v>
      </c>
      <c r="G747" s="19">
        <f t="shared" si="34"/>
        <v>110.06578500000001</v>
      </c>
      <c r="H747" s="11">
        <f t="shared" si="35"/>
        <v>16.029989938791328</v>
      </c>
      <c r="J747" s="26"/>
    </row>
    <row r="748" spans="1:10" outlineLevel="1">
      <c r="A748" s="7"/>
      <c r="B748" s="23">
        <v>42629</v>
      </c>
      <c r="C748" s="22">
        <v>0.3125</v>
      </c>
      <c r="D748" s="25">
        <v>1.1452370000000001</v>
      </c>
      <c r="E748" s="19">
        <f t="shared" si="33"/>
        <v>1.1448934289000001</v>
      </c>
      <c r="F748" s="24">
        <v>69.569999999999993</v>
      </c>
      <c r="G748" s="19">
        <f t="shared" si="34"/>
        <v>70.230914999999996</v>
      </c>
      <c r="H748" s="11">
        <f t="shared" si="35"/>
        <v>132.54326468626559</v>
      </c>
      <c r="J748" s="26"/>
    </row>
    <row r="749" spans="1:10" outlineLevel="1">
      <c r="A749" s="7"/>
      <c r="B749" s="23">
        <v>42629</v>
      </c>
      <c r="C749" s="22">
        <v>0.33333333333333331</v>
      </c>
      <c r="D749" s="25">
        <v>4.1967619999999997</v>
      </c>
      <c r="E749" s="19">
        <f t="shared" si="33"/>
        <v>4.1955029713999998</v>
      </c>
      <c r="F749" s="24">
        <v>79.81</v>
      </c>
      <c r="G749" s="19">
        <f t="shared" si="34"/>
        <v>80.568195000000003</v>
      </c>
      <c r="H749" s="11">
        <f t="shared" si="35"/>
        <v>442.33945115756535</v>
      </c>
      <c r="J749" s="26"/>
    </row>
    <row r="750" spans="1:10" outlineLevel="1">
      <c r="A750" s="7"/>
      <c r="B750" s="23">
        <v>42629</v>
      </c>
      <c r="C750" s="22">
        <v>0.35416666666666669</v>
      </c>
      <c r="D750" s="25">
        <v>2.9492929999999999</v>
      </c>
      <c r="E750" s="19">
        <f t="shared" si="33"/>
        <v>2.9484082120999999</v>
      </c>
      <c r="F750" s="24">
        <v>64.290000000000006</v>
      </c>
      <c r="G750" s="19">
        <f t="shared" si="34"/>
        <v>64.900755000000004</v>
      </c>
      <c r="H750" s="11">
        <f t="shared" si="35"/>
        <v>357.05000843710985</v>
      </c>
      <c r="J750" s="26"/>
    </row>
    <row r="751" spans="1:10" outlineLevel="1">
      <c r="A751" s="7"/>
      <c r="B751" s="23">
        <v>42629</v>
      </c>
      <c r="C751" s="22">
        <v>0.375</v>
      </c>
      <c r="D751" s="25">
        <v>4.5381590000000003</v>
      </c>
      <c r="E751" s="19">
        <f t="shared" si="33"/>
        <v>4.5367975523000004</v>
      </c>
      <c r="F751" s="24">
        <v>55.45</v>
      </c>
      <c r="G751" s="19">
        <f t="shared" si="34"/>
        <v>55.976775000000004</v>
      </c>
      <c r="H751" s="11">
        <f t="shared" si="35"/>
        <v>589.88904892215226</v>
      </c>
      <c r="J751" s="26"/>
    </row>
    <row r="752" spans="1:10" outlineLevel="1">
      <c r="A752" s="7"/>
      <c r="B752" s="23">
        <v>42629</v>
      </c>
      <c r="C752" s="22">
        <v>0.39583333333333331</v>
      </c>
      <c r="D752" s="25">
        <v>6.057633</v>
      </c>
      <c r="E752" s="19">
        <f t="shared" si="33"/>
        <v>6.0558157101000001</v>
      </c>
      <c r="F752" s="24">
        <v>51.72</v>
      </c>
      <c r="G752" s="19">
        <f t="shared" si="34"/>
        <v>52.21134</v>
      </c>
      <c r="H752" s="11">
        <f t="shared" si="35"/>
        <v>810.19946906122743</v>
      </c>
      <c r="J752" s="26"/>
    </row>
    <row r="753" spans="1:10" outlineLevel="1">
      <c r="A753" s="7"/>
      <c r="B753" s="23">
        <v>42629</v>
      </c>
      <c r="C753" s="22">
        <v>0.41666666666666669</v>
      </c>
      <c r="D753" s="25">
        <v>4.3675470000000001</v>
      </c>
      <c r="E753" s="19">
        <f t="shared" si="33"/>
        <v>4.3662367359000003</v>
      </c>
      <c r="F753" s="24">
        <v>49.52</v>
      </c>
      <c r="G753" s="19">
        <f t="shared" si="34"/>
        <v>49.990440000000007</v>
      </c>
      <c r="H753" s="11">
        <f t="shared" si="35"/>
        <v>593.84993730559518</v>
      </c>
      <c r="J753" s="26"/>
    </row>
    <row r="754" spans="1:10" outlineLevel="1">
      <c r="A754" s="7"/>
      <c r="B754" s="23">
        <v>42629</v>
      </c>
      <c r="C754" s="22">
        <v>0.4375</v>
      </c>
      <c r="D754" s="25">
        <v>6.0768779999999989</v>
      </c>
      <c r="E754" s="19">
        <f t="shared" si="33"/>
        <v>6.0750549365999991</v>
      </c>
      <c r="F754" s="24">
        <v>49.46</v>
      </c>
      <c r="G754" s="19">
        <f t="shared" si="34"/>
        <v>49.929870000000001</v>
      </c>
      <c r="H754" s="11">
        <f t="shared" si="35"/>
        <v>826.63351498030363</v>
      </c>
      <c r="J754" s="26"/>
    </row>
    <row r="755" spans="1:10" outlineLevel="1">
      <c r="A755" s="7"/>
      <c r="B755" s="23">
        <v>42629</v>
      </c>
      <c r="C755" s="22">
        <v>0.45833333333333331</v>
      </c>
      <c r="D755" s="25">
        <v>6.3600649999999996</v>
      </c>
      <c r="E755" s="19">
        <f t="shared" si="33"/>
        <v>6.3581569804999996</v>
      </c>
      <c r="F755" s="24">
        <v>47.99</v>
      </c>
      <c r="G755" s="19">
        <f t="shared" si="34"/>
        <v>48.445905000000003</v>
      </c>
      <c r="H755" s="11">
        <f t="shared" si="35"/>
        <v>874.59052932061002</v>
      </c>
      <c r="J755" s="26"/>
    </row>
    <row r="756" spans="1:10" outlineLevel="1">
      <c r="A756" s="7"/>
      <c r="B756" s="23">
        <v>42629</v>
      </c>
      <c r="C756" s="22">
        <v>0.47916666666666669</v>
      </c>
      <c r="D756" s="25">
        <v>5.8870839999999998</v>
      </c>
      <c r="E756" s="19">
        <f t="shared" si="33"/>
        <v>5.8853178748000001</v>
      </c>
      <c r="F756" s="24">
        <v>38.1</v>
      </c>
      <c r="G756" s="19">
        <f t="shared" si="34"/>
        <v>38.461950000000002</v>
      </c>
      <c r="H756" s="11">
        <f t="shared" si="35"/>
        <v>868.3083228781361</v>
      </c>
      <c r="J756" s="26"/>
    </row>
    <row r="757" spans="1:10" outlineLevel="1">
      <c r="A757" s="7"/>
      <c r="B757" s="23">
        <v>42629</v>
      </c>
      <c r="C757" s="22">
        <v>0.5</v>
      </c>
      <c r="D757" s="25">
        <v>7.3468389999999992</v>
      </c>
      <c r="E757" s="19">
        <f t="shared" si="33"/>
        <v>7.3446349482999995</v>
      </c>
      <c r="F757" s="24">
        <v>41.45</v>
      </c>
      <c r="G757" s="19">
        <f t="shared" si="34"/>
        <v>41.843775000000008</v>
      </c>
      <c r="H757" s="11">
        <f t="shared" si="35"/>
        <v>1058.7748481499982</v>
      </c>
      <c r="J757" s="26"/>
    </row>
    <row r="758" spans="1:10" outlineLevel="1">
      <c r="A758" s="7"/>
      <c r="B758" s="23">
        <v>42629</v>
      </c>
      <c r="C758" s="22">
        <v>0.52083333333333337</v>
      </c>
      <c r="D758" s="25">
        <v>7.4080399999999997</v>
      </c>
      <c r="E758" s="19">
        <f t="shared" si="33"/>
        <v>7.4058175879999997</v>
      </c>
      <c r="F758" s="24">
        <v>33.979999999999997</v>
      </c>
      <c r="G758" s="19">
        <f t="shared" si="34"/>
        <v>34.302810000000001</v>
      </c>
      <c r="H758" s="11">
        <f t="shared" si="35"/>
        <v>1123.4417177521777</v>
      </c>
      <c r="J758" s="26"/>
    </row>
    <row r="759" spans="1:10" outlineLevel="1">
      <c r="A759" s="7"/>
      <c r="B759" s="23">
        <v>42629</v>
      </c>
      <c r="C759" s="22">
        <v>0.54166666666666663</v>
      </c>
      <c r="D759" s="25">
        <v>7.3414419999999998</v>
      </c>
      <c r="E759" s="19">
        <f t="shared" si="33"/>
        <v>7.3392395673999999</v>
      </c>
      <c r="F759" s="24">
        <v>31.31</v>
      </c>
      <c r="G759" s="19">
        <f t="shared" si="34"/>
        <v>31.607445000000002</v>
      </c>
      <c r="H759" s="11">
        <f t="shared" si="35"/>
        <v>1133.1239485679805</v>
      </c>
      <c r="J759" s="26"/>
    </row>
    <row r="760" spans="1:10" outlineLevel="1">
      <c r="A760" s="7"/>
      <c r="B760" s="23">
        <v>42629</v>
      </c>
      <c r="C760" s="22">
        <v>0.5625</v>
      </c>
      <c r="D760" s="25">
        <v>6.170248</v>
      </c>
      <c r="E760" s="19">
        <f t="shared" si="33"/>
        <v>6.1683969255999997</v>
      </c>
      <c r="F760" s="24">
        <v>33.090000000000003</v>
      </c>
      <c r="G760" s="19">
        <f t="shared" si="34"/>
        <v>33.404355000000002</v>
      </c>
      <c r="H760" s="11">
        <f t="shared" si="35"/>
        <v>941.27050747794897</v>
      </c>
      <c r="J760" s="26"/>
    </row>
    <row r="761" spans="1:10" outlineLevel="1">
      <c r="A761" s="7"/>
      <c r="B761" s="23">
        <v>42629</v>
      </c>
      <c r="C761" s="22">
        <v>0.58333333333333337</v>
      </c>
      <c r="D761" s="25">
        <v>7.4661229999999996</v>
      </c>
      <c r="E761" s="19">
        <f t="shared" si="33"/>
        <v>7.4638831631000002</v>
      </c>
      <c r="F761" s="24">
        <v>34.28</v>
      </c>
      <c r="G761" s="19">
        <f t="shared" si="34"/>
        <v>34.60566</v>
      </c>
      <c r="H761" s="11">
        <f t="shared" si="35"/>
        <v>1129.9896653146368</v>
      </c>
      <c r="J761" s="26"/>
    </row>
    <row r="762" spans="1:10" outlineLevel="1">
      <c r="A762" s="7"/>
      <c r="B762" s="23">
        <v>42629</v>
      </c>
      <c r="C762" s="22">
        <v>0.60416666666666663</v>
      </c>
      <c r="D762" s="25">
        <v>4.3920180000000002</v>
      </c>
      <c r="E762" s="19">
        <f t="shared" si="33"/>
        <v>4.3907003946000005</v>
      </c>
      <c r="F762" s="24">
        <v>32.33</v>
      </c>
      <c r="G762" s="19">
        <f t="shared" si="34"/>
        <v>32.637135000000001</v>
      </c>
      <c r="H762" s="11">
        <f t="shared" si="35"/>
        <v>673.37039187248661</v>
      </c>
      <c r="J762" s="26"/>
    </row>
    <row r="763" spans="1:10" outlineLevel="1">
      <c r="A763" s="7"/>
      <c r="B763" s="23">
        <v>42629</v>
      </c>
      <c r="C763" s="22">
        <v>0.625</v>
      </c>
      <c r="D763" s="25">
        <v>4.7916270000000001</v>
      </c>
      <c r="E763" s="19">
        <f t="shared" si="33"/>
        <v>4.7901895119000004</v>
      </c>
      <c r="F763" s="24">
        <v>30.61</v>
      </c>
      <c r="G763" s="19">
        <f t="shared" si="34"/>
        <v>30.900795000000002</v>
      </c>
      <c r="H763" s="11">
        <f t="shared" si="35"/>
        <v>742.95458509502805</v>
      </c>
      <c r="J763" s="26"/>
    </row>
    <row r="764" spans="1:10" outlineLevel="1">
      <c r="A764" s="7"/>
      <c r="B764" s="23">
        <v>42629</v>
      </c>
      <c r="C764" s="22">
        <v>0.64583333333333337</v>
      </c>
      <c r="D764" s="25">
        <v>3.494183</v>
      </c>
      <c r="E764" s="19">
        <f t="shared" si="33"/>
        <v>3.4931347451000003</v>
      </c>
      <c r="F764" s="24">
        <v>35.92</v>
      </c>
      <c r="G764" s="19">
        <f t="shared" si="34"/>
        <v>36.261240000000001</v>
      </c>
      <c r="H764" s="11">
        <f t="shared" si="35"/>
        <v>523.05766524419016</v>
      </c>
      <c r="J764" s="26"/>
    </row>
    <row r="765" spans="1:10" outlineLevel="1">
      <c r="A765" s="7"/>
      <c r="B765" s="23">
        <v>42629</v>
      </c>
      <c r="C765" s="22">
        <v>0.66666666666666663</v>
      </c>
      <c r="D765" s="25">
        <v>4.4935609999999997</v>
      </c>
      <c r="E765" s="19">
        <f t="shared" si="33"/>
        <v>4.4922129317000001</v>
      </c>
      <c r="F765" s="24">
        <v>39.71</v>
      </c>
      <c r="G765" s="19">
        <f t="shared" si="34"/>
        <v>40.087245000000003</v>
      </c>
      <c r="H765" s="11">
        <f t="shared" si="35"/>
        <v>655.47116491097393</v>
      </c>
      <c r="J765" s="26"/>
    </row>
    <row r="766" spans="1:10" outlineLevel="1">
      <c r="A766" s="7"/>
      <c r="B766" s="23">
        <v>42629</v>
      </c>
      <c r="C766" s="22">
        <v>0.6875</v>
      </c>
      <c r="D766" s="25">
        <v>3.4977309999999999</v>
      </c>
      <c r="E766" s="19">
        <f t="shared" si="33"/>
        <v>3.4966816807000001</v>
      </c>
      <c r="F766" s="24">
        <v>48.42</v>
      </c>
      <c r="G766" s="19">
        <f t="shared" si="34"/>
        <v>48.879990000000006</v>
      </c>
      <c r="H766" s="11">
        <f t="shared" si="35"/>
        <v>479.46502702440074</v>
      </c>
      <c r="J766" s="26"/>
    </row>
    <row r="767" spans="1:10" outlineLevel="1">
      <c r="A767" s="7"/>
      <c r="B767" s="23">
        <v>42629</v>
      </c>
      <c r="C767" s="22">
        <v>0.70833333333333337</v>
      </c>
      <c r="D767" s="25">
        <v>2.1775139999999999</v>
      </c>
      <c r="E767" s="19">
        <f t="shared" si="33"/>
        <v>2.1768607458</v>
      </c>
      <c r="F767" s="24">
        <v>57.91</v>
      </c>
      <c r="G767" s="19">
        <f t="shared" si="34"/>
        <v>58.460144999999997</v>
      </c>
      <c r="H767" s="11">
        <f t="shared" si="35"/>
        <v>277.63650387452384</v>
      </c>
      <c r="J767" s="26"/>
    </row>
    <row r="768" spans="1:10" outlineLevel="1">
      <c r="A768" s="7"/>
      <c r="B768" s="23">
        <v>42629</v>
      </c>
      <c r="C768" s="22">
        <v>0.72916666666666663</v>
      </c>
      <c r="D768" s="25">
        <v>0.45927999999999991</v>
      </c>
      <c r="E768" s="19">
        <f t="shared" si="33"/>
        <v>0.45914221599999994</v>
      </c>
      <c r="F768" s="24">
        <v>54.31</v>
      </c>
      <c r="G768" s="19">
        <f t="shared" si="34"/>
        <v>54.825945000000004</v>
      </c>
      <c r="H768" s="11">
        <f t="shared" si="35"/>
        <v>60.227546294405876</v>
      </c>
      <c r="J768" s="26"/>
    </row>
    <row r="769" spans="1:10" outlineLevel="1">
      <c r="A769" s="7"/>
      <c r="B769" s="23">
        <v>42629</v>
      </c>
      <c r="C769" s="22">
        <v>0.75</v>
      </c>
      <c r="D769" s="25">
        <v>6.3757999999999995E-2</v>
      </c>
      <c r="E769" s="19">
        <f t="shared" si="33"/>
        <v>6.3738872599999996E-2</v>
      </c>
      <c r="F769" s="24">
        <v>67.260000000000005</v>
      </c>
      <c r="G769" s="19">
        <f t="shared" si="34"/>
        <v>67.898970000000006</v>
      </c>
      <c r="H769" s="11">
        <f t="shared" si="35"/>
        <v>7.5276265050987776</v>
      </c>
      <c r="J769" s="26"/>
    </row>
    <row r="770" spans="1:10" outlineLevel="1">
      <c r="A770" s="7"/>
      <c r="B770" s="23">
        <v>42629</v>
      </c>
      <c r="C770" s="22">
        <v>0.77083333333333337</v>
      </c>
      <c r="D770" s="25">
        <v>0</v>
      </c>
      <c r="E770" s="19">
        <f t="shared" si="33"/>
        <v>0</v>
      </c>
      <c r="F770" s="24">
        <v>69.41</v>
      </c>
      <c r="G770" s="19">
        <f t="shared" si="34"/>
        <v>70.069395</v>
      </c>
      <c r="H770" s="11">
        <f t="shared" si="35"/>
        <v>0</v>
      </c>
      <c r="J770" s="26"/>
    </row>
    <row r="771" spans="1:10" outlineLevel="1">
      <c r="A771" s="7"/>
      <c r="B771" s="23">
        <v>42629</v>
      </c>
      <c r="C771" s="22">
        <v>0.79166666666666663</v>
      </c>
      <c r="D771" s="25">
        <v>0</v>
      </c>
      <c r="E771" s="19">
        <f t="shared" si="33"/>
        <v>0</v>
      </c>
      <c r="F771" s="24">
        <v>71.569999999999993</v>
      </c>
      <c r="G771" s="19">
        <f t="shared" si="34"/>
        <v>72.249915000000001</v>
      </c>
      <c r="H771" s="11">
        <f t="shared" si="35"/>
        <v>0</v>
      </c>
      <c r="J771" s="26"/>
    </row>
    <row r="772" spans="1:10" outlineLevel="1">
      <c r="A772" s="7"/>
      <c r="B772" s="23">
        <v>42629</v>
      </c>
      <c r="C772" s="22">
        <v>0.8125</v>
      </c>
      <c r="D772" s="25">
        <v>0</v>
      </c>
      <c r="E772" s="19">
        <f t="shared" si="33"/>
        <v>0</v>
      </c>
      <c r="F772" s="24">
        <v>57.8</v>
      </c>
      <c r="G772" s="19">
        <f t="shared" si="34"/>
        <v>58.3491</v>
      </c>
      <c r="H772" s="11">
        <f t="shared" si="35"/>
        <v>0</v>
      </c>
      <c r="J772" s="26"/>
    </row>
    <row r="773" spans="1:10" outlineLevel="1">
      <c r="A773" s="7"/>
      <c r="B773" s="23">
        <v>42629</v>
      </c>
      <c r="C773" s="22">
        <v>0.83333333333333337</v>
      </c>
      <c r="D773" s="25">
        <v>0</v>
      </c>
      <c r="E773" s="19">
        <f t="shared" si="33"/>
        <v>0</v>
      </c>
      <c r="F773" s="24">
        <v>48.9</v>
      </c>
      <c r="G773" s="19">
        <f t="shared" si="34"/>
        <v>49.364550000000001</v>
      </c>
      <c r="H773" s="11">
        <f t="shared" si="35"/>
        <v>0</v>
      </c>
      <c r="J773" s="26"/>
    </row>
    <row r="774" spans="1:10" outlineLevel="1">
      <c r="A774" s="7"/>
      <c r="B774" s="23">
        <v>42629</v>
      </c>
      <c r="C774" s="22">
        <v>0.85416666666666663</v>
      </c>
      <c r="D774" s="25">
        <v>0</v>
      </c>
      <c r="E774" s="19">
        <f t="shared" si="33"/>
        <v>0</v>
      </c>
      <c r="F774" s="24">
        <v>54.99</v>
      </c>
      <c r="G774" s="19">
        <f t="shared" si="34"/>
        <v>55.512405000000008</v>
      </c>
      <c r="H774" s="11">
        <f t="shared" si="35"/>
        <v>0</v>
      </c>
      <c r="J774" s="26"/>
    </row>
    <row r="775" spans="1:10" outlineLevel="1">
      <c r="A775" s="7"/>
      <c r="B775" s="23">
        <v>42629</v>
      </c>
      <c r="C775" s="22">
        <v>0.875</v>
      </c>
      <c r="D775" s="25">
        <v>0</v>
      </c>
      <c r="E775" s="19">
        <f t="shared" si="33"/>
        <v>0</v>
      </c>
      <c r="F775" s="24">
        <v>52.2</v>
      </c>
      <c r="G775" s="19">
        <f t="shared" si="34"/>
        <v>52.695900000000009</v>
      </c>
      <c r="H775" s="11">
        <f t="shared" si="35"/>
        <v>0</v>
      </c>
      <c r="J775" s="26"/>
    </row>
    <row r="776" spans="1:10" outlineLevel="1">
      <c r="A776" s="7"/>
      <c r="B776" s="23">
        <v>42629</v>
      </c>
      <c r="C776" s="22">
        <v>0.89583333333333337</v>
      </c>
      <c r="D776" s="25">
        <v>0</v>
      </c>
      <c r="E776" s="19">
        <f t="shared" si="33"/>
        <v>0</v>
      </c>
      <c r="F776" s="24">
        <v>45.13</v>
      </c>
      <c r="G776" s="19">
        <f t="shared" si="34"/>
        <v>45.558735000000006</v>
      </c>
      <c r="H776" s="11">
        <f t="shared" si="35"/>
        <v>0</v>
      </c>
      <c r="J776" s="26"/>
    </row>
    <row r="777" spans="1:10" outlineLevel="1">
      <c r="A777" s="7"/>
      <c r="B777" s="23">
        <v>42629</v>
      </c>
      <c r="C777" s="22">
        <v>0.91666666666666663</v>
      </c>
      <c r="D777" s="25">
        <v>0</v>
      </c>
      <c r="E777" s="19">
        <f t="shared" si="33"/>
        <v>0</v>
      </c>
      <c r="F777" s="24">
        <v>37.979999999999997</v>
      </c>
      <c r="G777" s="19">
        <f t="shared" si="34"/>
        <v>38.340809999999998</v>
      </c>
      <c r="H777" s="11">
        <f t="shared" si="35"/>
        <v>0</v>
      </c>
      <c r="J777" s="26"/>
    </row>
    <row r="778" spans="1:10" outlineLevel="1">
      <c r="A778" s="7"/>
      <c r="B778" s="23">
        <v>42629</v>
      </c>
      <c r="C778" s="22">
        <v>0.9375</v>
      </c>
      <c r="D778" s="25">
        <v>0</v>
      </c>
      <c r="E778" s="19">
        <f t="shared" si="33"/>
        <v>0</v>
      </c>
      <c r="F778" s="24">
        <v>64.75</v>
      </c>
      <c r="G778" s="19">
        <f t="shared" si="34"/>
        <v>65.365125000000006</v>
      </c>
      <c r="H778" s="11">
        <f t="shared" si="35"/>
        <v>0</v>
      </c>
      <c r="J778" s="26"/>
    </row>
    <row r="779" spans="1:10" outlineLevel="1">
      <c r="A779" s="7"/>
      <c r="B779" s="23">
        <v>42629</v>
      </c>
      <c r="C779" s="22">
        <v>0.95833333333333337</v>
      </c>
      <c r="D779" s="25">
        <v>0</v>
      </c>
      <c r="E779" s="19">
        <f t="shared" si="33"/>
        <v>0</v>
      </c>
      <c r="F779" s="24">
        <v>55.13</v>
      </c>
      <c r="G779" s="19">
        <f t="shared" si="34"/>
        <v>55.653735000000005</v>
      </c>
      <c r="H779" s="11">
        <f t="shared" si="35"/>
        <v>0</v>
      </c>
      <c r="J779" s="26"/>
    </row>
    <row r="780" spans="1:10" outlineLevel="1">
      <c r="A780" s="7"/>
      <c r="B780" s="23">
        <v>42629</v>
      </c>
      <c r="C780" s="22">
        <v>0.97916666666666663</v>
      </c>
      <c r="D780" s="25">
        <v>0</v>
      </c>
      <c r="E780" s="19">
        <f t="shared" si="33"/>
        <v>0</v>
      </c>
      <c r="F780" s="24">
        <v>48.59</v>
      </c>
      <c r="G780" s="19">
        <f t="shared" si="34"/>
        <v>49.051605000000009</v>
      </c>
      <c r="H780" s="11">
        <f t="shared" si="35"/>
        <v>0</v>
      </c>
      <c r="J780" s="26"/>
    </row>
    <row r="781" spans="1:10" outlineLevel="1">
      <c r="A781" s="7"/>
      <c r="B781" s="23">
        <v>42629</v>
      </c>
      <c r="C781" s="22">
        <v>0.99998842592592585</v>
      </c>
      <c r="D781" s="25">
        <v>0</v>
      </c>
      <c r="E781" s="19">
        <f t="shared" si="33"/>
        <v>0</v>
      </c>
      <c r="F781" s="24">
        <v>45.74</v>
      </c>
      <c r="G781" s="19">
        <f t="shared" si="34"/>
        <v>46.174530000000004</v>
      </c>
      <c r="H781" s="11">
        <f t="shared" si="35"/>
        <v>0</v>
      </c>
      <c r="J781" s="26"/>
    </row>
    <row r="782" spans="1:10" outlineLevel="1">
      <c r="A782" s="7"/>
      <c r="B782" s="23">
        <v>42630</v>
      </c>
      <c r="C782" s="22">
        <v>2.0833333333333332E-2</v>
      </c>
      <c r="D782" s="25">
        <v>0</v>
      </c>
      <c r="E782" s="19">
        <f t="shared" ref="E782:E845" si="36">IF($B$11="Electricity",$D782*$B$7,$D782*$B$8)</f>
        <v>0</v>
      </c>
      <c r="F782" s="24">
        <v>40.75</v>
      </c>
      <c r="G782" s="19">
        <f t="shared" ref="G782:G845" si="37">$F782*$B$8</f>
        <v>41.137125000000005</v>
      </c>
      <c r="H782" s="11">
        <f t="shared" ref="H782:H845" si="38">E782*($B$6-G782)</f>
        <v>0</v>
      </c>
      <c r="J782" s="26"/>
    </row>
    <row r="783" spans="1:10" outlineLevel="1">
      <c r="A783" s="7"/>
      <c r="B783" s="23">
        <v>42630</v>
      </c>
      <c r="C783" s="22">
        <v>4.1666666666666664E-2</v>
      </c>
      <c r="D783" s="25">
        <v>0</v>
      </c>
      <c r="E783" s="19">
        <f t="shared" si="36"/>
        <v>0</v>
      </c>
      <c r="F783" s="24">
        <v>34.880000000000003</v>
      </c>
      <c r="G783" s="19">
        <f t="shared" si="37"/>
        <v>35.211360000000006</v>
      </c>
      <c r="H783" s="11">
        <f t="shared" si="38"/>
        <v>0</v>
      </c>
      <c r="J783" s="26"/>
    </row>
    <row r="784" spans="1:10" outlineLevel="1">
      <c r="A784" s="7"/>
      <c r="B784" s="23">
        <v>42630</v>
      </c>
      <c r="C784" s="22">
        <v>6.25E-2</v>
      </c>
      <c r="D784" s="25">
        <v>0</v>
      </c>
      <c r="E784" s="19">
        <f t="shared" si="36"/>
        <v>0</v>
      </c>
      <c r="F784" s="24">
        <v>33.06</v>
      </c>
      <c r="G784" s="19">
        <f t="shared" si="37"/>
        <v>33.374070000000003</v>
      </c>
      <c r="H784" s="11">
        <f t="shared" si="38"/>
        <v>0</v>
      </c>
      <c r="J784" s="26"/>
    </row>
    <row r="785" spans="1:10" outlineLevel="1">
      <c r="A785" s="7"/>
      <c r="B785" s="23">
        <v>42630</v>
      </c>
      <c r="C785" s="22">
        <v>8.3333333333333329E-2</v>
      </c>
      <c r="D785" s="25">
        <v>0</v>
      </c>
      <c r="E785" s="19">
        <f t="shared" si="36"/>
        <v>0</v>
      </c>
      <c r="F785" s="24">
        <v>33.04</v>
      </c>
      <c r="G785" s="19">
        <f t="shared" si="37"/>
        <v>33.353880000000004</v>
      </c>
      <c r="H785" s="11">
        <f t="shared" si="38"/>
        <v>0</v>
      </c>
      <c r="J785" s="26"/>
    </row>
    <row r="786" spans="1:10" outlineLevel="1">
      <c r="A786" s="7"/>
      <c r="B786" s="23">
        <v>42630</v>
      </c>
      <c r="C786" s="22">
        <v>0.10416666666666667</v>
      </c>
      <c r="D786" s="25">
        <v>0</v>
      </c>
      <c r="E786" s="19">
        <f t="shared" si="36"/>
        <v>0</v>
      </c>
      <c r="F786" s="24">
        <v>29.63</v>
      </c>
      <c r="G786" s="19">
        <f t="shared" si="37"/>
        <v>29.911485000000003</v>
      </c>
      <c r="H786" s="11">
        <f t="shared" si="38"/>
        <v>0</v>
      </c>
      <c r="J786" s="26"/>
    </row>
    <row r="787" spans="1:10" outlineLevel="1">
      <c r="A787" s="7"/>
      <c r="B787" s="23">
        <v>42630</v>
      </c>
      <c r="C787" s="22">
        <v>0.125</v>
      </c>
      <c r="D787" s="25">
        <v>0</v>
      </c>
      <c r="E787" s="19">
        <f t="shared" si="36"/>
        <v>0</v>
      </c>
      <c r="F787" s="24">
        <v>29.49</v>
      </c>
      <c r="G787" s="19">
        <f t="shared" si="37"/>
        <v>29.770154999999999</v>
      </c>
      <c r="H787" s="11">
        <f t="shared" si="38"/>
        <v>0</v>
      </c>
      <c r="J787" s="26"/>
    </row>
    <row r="788" spans="1:10" outlineLevel="1">
      <c r="A788" s="7"/>
      <c r="B788" s="23">
        <v>42630</v>
      </c>
      <c r="C788" s="22">
        <v>0.14583333333333334</v>
      </c>
      <c r="D788" s="25">
        <v>0</v>
      </c>
      <c r="E788" s="19">
        <f t="shared" si="36"/>
        <v>0</v>
      </c>
      <c r="F788" s="24">
        <v>29.32</v>
      </c>
      <c r="G788" s="19">
        <f t="shared" si="37"/>
        <v>29.598540000000003</v>
      </c>
      <c r="H788" s="11">
        <f t="shared" si="38"/>
        <v>0</v>
      </c>
      <c r="J788" s="26"/>
    </row>
    <row r="789" spans="1:10" outlineLevel="1">
      <c r="A789" s="7"/>
      <c r="B789" s="23">
        <v>42630</v>
      </c>
      <c r="C789" s="22">
        <v>0.16666666666666666</v>
      </c>
      <c r="D789" s="25">
        <v>0</v>
      </c>
      <c r="E789" s="19">
        <f t="shared" si="36"/>
        <v>0</v>
      </c>
      <c r="F789" s="24">
        <v>27.33</v>
      </c>
      <c r="G789" s="19">
        <f t="shared" si="37"/>
        <v>27.589635000000001</v>
      </c>
      <c r="H789" s="11">
        <f t="shared" si="38"/>
        <v>0</v>
      </c>
      <c r="J789" s="26"/>
    </row>
    <row r="790" spans="1:10" outlineLevel="1">
      <c r="A790" s="7"/>
      <c r="B790" s="23">
        <v>42630</v>
      </c>
      <c r="C790" s="22">
        <v>0.1875</v>
      </c>
      <c r="D790" s="25">
        <v>0</v>
      </c>
      <c r="E790" s="19">
        <f t="shared" si="36"/>
        <v>0</v>
      </c>
      <c r="F790" s="24">
        <v>26.49</v>
      </c>
      <c r="G790" s="19">
        <f t="shared" si="37"/>
        <v>26.741655000000002</v>
      </c>
      <c r="H790" s="11">
        <f t="shared" si="38"/>
        <v>0</v>
      </c>
      <c r="J790" s="26"/>
    </row>
    <row r="791" spans="1:10" outlineLevel="1">
      <c r="A791" s="7"/>
      <c r="B791" s="23">
        <v>42630</v>
      </c>
      <c r="C791" s="22">
        <v>0.20833333333333334</v>
      </c>
      <c r="D791" s="25">
        <v>0</v>
      </c>
      <c r="E791" s="19">
        <f t="shared" si="36"/>
        <v>0</v>
      </c>
      <c r="F791" s="24">
        <v>24.59</v>
      </c>
      <c r="G791" s="19">
        <f t="shared" si="37"/>
        <v>24.823605000000001</v>
      </c>
      <c r="H791" s="11">
        <f t="shared" si="38"/>
        <v>0</v>
      </c>
      <c r="J791" s="26"/>
    </row>
    <row r="792" spans="1:10" outlineLevel="1">
      <c r="A792" s="7"/>
      <c r="B792" s="23">
        <v>42630</v>
      </c>
      <c r="C792" s="22">
        <v>0.22916666666666666</v>
      </c>
      <c r="D792" s="25">
        <v>0</v>
      </c>
      <c r="E792" s="19">
        <f t="shared" si="36"/>
        <v>0</v>
      </c>
      <c r="F792" s="24">
        <v>27.72</v>
      </c>
      <c r="G792" s="19">
        <f t="shared" si="37"/>
        <v>27.983340000000002</v>
      </c>
      <c r="H792" s="11">
        <f t="shared" si="38"/>
        <v>0</v>
      </c>
      <c r="J792" s="26"/>
    </row>
    <row r="793" spans="1:10" outlineLevel="1">
      <c r="A793" s="7"/>
      <c r="B793" s="23">
        <v>42630</v>
      </c>
      <c r="C793" s="22">
        <v>0.25</v>
      </c>
      <c r="D793" s="25">
        <v>0</v>
      </c>
      <c r="E793" s="19">
        <f t="shared" si="36"/>
        <v>0</v>
      </c>
      <c r="F793" s="24">
        <v>29.71</v>
      </c>
      <c r="G793" s="19">
        <f t="shared" si="37"/>
        <v>29.992245000000004</v>
      </c>
      <c r="H793" s="11">
        <f t="shared" si="38"/>
        <v>0</v>
      </c>
      <c r="J793" s="26"/>
    </row>
    <row r="794" spans="1:10" outlineLevel="1">
      <c r="A794" s="7"/>
      <c r="B794" s="23">
        <v>42630</v>
      </c>
      <c r="C794" s="22">
        <v>0.27083333333333331</v>
      </c>
      <c r="D794" s="25">
        <v>0.26482</v>
      </c>
      <c r="E794" s="19">
        <f t="shared" si="36"/>
        <v>0.26474055400000002</v>
      </c>
      <c r="F794" s="24">
        <v>30.17</v>
      </c>
      <c r="G794" s="19">
        <f t="shared" si="37"/>
        <v>30.456615000000003</v>
      </c>
      <c r="H794" s="11">
        <f t="shared" si="38"/>
        <v>41.178641915935295</v>
      </c>
      <c r="J794" s="26"/>
    </row>
    <row r="795" spans="1:10" outlineLevel="1">
      <c r="A795" s="7"/>
      <c r="B795" s="23">
        <v>42630</v>
      </c>
      <c r="C795" s="22">
        <v>0.29166666666666669</v>
      </c>
      <c r="D795" s="25">
        <v>1.4880100000000001</v>
      </c>
      <c r="E795" s="19">
        <f t="shared" si="36"/>
        <v>1.4875635970000001</v>
      </c>
      <c r="F795" s="24">
        <v>32.14</v>
      </c>
      <c r="G795" s="19">
        <f t="shared" si="37"/>
        <v>32.445330000000006</v>
      </c>
      <c r="H795" s="11">
        <f t="shared" si="38"/>
        <v>228.42233724134798</v>
      </c>
      <c r="J795" s="26"/>
    </row>
    <row r="796" spans="1:10" outlineLevel="1">
      <c r="A796" s="7"/>
      <c r="B796" s="23">
        <v>42630</v>
      </c>
      <c r="C796" s="22">
        <v>0.3125</v>
      </c>
      <c r="D796" s="25">
        <v>3.198245</v>
      </c>
      <c r="E796" s="19">
        <f t="shared" si="36"/>
        <v>3.1972855265</v>
      </c>
      <c r="F796" s="24">
        <v>32.22</v>
      </c>
      <c r="G796" s="19">
        <f t="shared" si="37"/>
        <v>32.526090000000003</v>
      </c>
      <c r="H796" s="11">
        <f t="shared" si="38"/>
        <v>490.69991113836357</v>
      </c>
      <c r="J796" s="26"/>
    </row>
    <row r="797" spans="1:10" outlineLevel="1">
      <c r="A797" s="7"/>
      <c r="B797" s="23">
        <v>42630</v>
      </c>
      <c r="C797" s="22">
        <v>0.33333333333333331</v>
      </c>
      <c r="D797" s="25">
        <v>4.9004370000000002</v>
      </c>
      <c r="E797" s="19">
        <f t="shared" si="36"/>
        <v>4.8989668689000005</v>
      </c>
      <c r="F797" s="24">
        <v>35.26</v>
      </c>
      <c r="G797" s="19">
        <f t="shared" si="37"/>
        <v>35.594970000000004</v>
      </c>
      <c r="H797" s="11">
        <f t="shared" si="38"/>
        <v>736.82925888591069</v>
      </c>
      <c r="J797" s="26"/>
    </row>
    <row r="798" spans="1:10" outlineLevel="1">
      <c r="A798" s="7"/>
      <c r="B798" s="23">
        <v>42630</v>
      </c>
      <c r="C798" s="22">
        <v>0.35416666666666669</v>
      </c>
      <c r="D798" s="25">
        <v>6.2860479999999992</v>
      </c>
      <c r="E798" s="19">
        <f t="shared" si="36"/>
        <v>6.2841621855999996</v>
      </c>
      <c r="F798" s="24">
        <v>40.44</v>
      </c>
      <c r="G798" s="19">
        <f t="shared" si="37"/>
        <v>40.824179999999998</v>
      </c>
      <c r="H798" s="11">
        <f t="shared" si="38"/>
        <v>912.30839830747209</v>
      </c>
      <c r="J798" s="26"/>
    </row>
    <row r="799" spans="1:10" outlineLevel="1">
      <c r="A799" s="7"/>
      <c r="B799" s="23">
        <v>42630</v>
      </c>
      <c r="C799" s="22">
        <v>0.375</v>
      </c>
      <c r="D799" s="25">
        <v>7.3620429999999999</v>
      </c>
      <c r="E799" s="19">
        <f t="shared" si="36"/>
        <v>7.3598343871000003</v>
      </c>
      <c r="F799" s="24">
        <v>41.72</v>
      </c>
      <c r="G799" s="19">
        <f t="shared" si="37"/>
        <v>42.116340000000001</v>
      </c>
      <c r="H799" s="11">
        <f t="shared" si="38"/>
        <v>1058.9599086098049</v>
      </c>
      <c r="J799" s="26"/>
    </row>
    <row r="800" spans="1:10" outlineLevel="1">
      <c r="A800" s="7"/>
      <c r="B800" s="23">
        <v>42630</v>
      </c>
      <c r="C800" s="22">
        <v>0.39583333333333331</v>
      </c>
      <c r="D800" s="25">
        <v>8.2638570000000016</v>
      </c>
      <c r="E800" s="19">
        <f t="shared" si="36"/>
        <v>8.2613778429000018</v>
      </c>
      <c r="F800" s="24">
        <v>46.61</v>
      </c>
      <c r="G800" s="19">
        <f t="shared" si="37"/>
        <v>47.052795000000003</v>
      </c>
      <c r="H800" s="11">
        <f t="shared" si="38"/>
        <v>1147.8953607198844</v>
      </c>
      <c r="J800" s="26"/>
    </row>
    <row r="801" spans="1:10" outlineLevel="1">
      <c r="A801" s="7"/>
      <c r="B801" s="23">
        <v>42630</v>
      </c>
      <c r="C801" s="22">
        <v>0.41666666666666669</v>
      </c>
      <c r="D801" s="25">
        <v>9.076922999999999</v>
      </c>
      <c r="E801" s="19">
        <f t="shared" si="36"/>
        <v>9.0741999231000001</v>
      </c>
      <c r="F801" s="24">
        <v>35.92</v>
      </c>
      <c r="G801" s="19">
        <f t="shared" si="37"/>
        <v>36.261240000000001</v>
      </c>
      <c r="H801" s="11">
        <f t="shared" si="38"/>
        <v>1358.7594444770896</v>
      </c>
      <c r="J801" s="26"/>
    </row>
    <row r="802" spans="1:10" outlineLevel="1">
      <c r="A802" s="7"/>
      <c r="B802" s="23">
        <v>42630</v>
      </c>
      <c r="C802" s="22">
        <v>0.4375</v>
      </c>
      <c r="D802" s="25">
        <v>9.5394959999999998</v>
      </c>
      <c r="E802" s="19">
        <f t="shared" si="36"/>
        <v>9.5366341511999995</v>
      </c>
      <c r="F802" s="24">
        <v>32.68</v>
      </c>
      <c r="G802" s="19">
        <f t="shared" si="37"/>
        <v>32.990459999999999</v>
      </c>
      <c r="H802" s="11">
        <f t="shared" si="38"/>
        <v>1459.1960046234026</v>
      </c>
      <c r="J802" s="26"/>
    </row>
    <row r="803" spans="1:10" outlineLevel="1">
      <c r="A803" s="7"/>
      <c r="B803" s="23">
        <v>42630</v>
      </c>
      <c r="C803" s="22">
        <v>0.45833333333333331</v>
      </c>
      <c r="D803" s="25">
        <v>7.2516839999999991</v>
      </c>
      <c r="E803" s="19">
        <f t="shared" si="36"/>
        <v>7.2495084947999997</v>
      </c>
      <c r="F803" s="24">
        <v>30.92</v>
      </c>
      <c r="G803" s="19">
        <f t="shared" si="37"/>
        <v>31.213740000000005</v>
      </c>
      <c r="H803" s="11">
        <f t="shared" si="38"/>
        <v>1122.1243067483215</v>
      </c>
      <c r="J803" s="26"/>
    </row>
    <row r="804" spans="1:10" outlineLevel="1">
      <c r="A804" s="7"/>
      <c r="B804" s="23">
        <v>42630</v>
      </c>
      <c r="C804" s="22">
        <v>0.47916666666666669</v>
      </c>
      <c r="D804" s="25">
        <v>7.1472179999999996</v>
      </c>
      <c r="E804" s="19">
        <f t="shared" si="36"/>
        <v>7.1450738345999998</v>
      </c>
      <c r="F804" s="24">
        <v>30.25</v>
      </c>
      <c r="G804" s="19">
        <f t="shared" si="37"/>
        <v>30.537375000000001</v>
      </c>
      <c r="H804" s="11">
        <f t="shared" si="38"/>
        <v>1110.7919341457318</v>
      </c>
      <c r="J804" s="26"/>
    </row>
    <row r="805" spans="1:10" outlineLevel="1">
      <c r="A805" s="7"/>
      <c r="B805" s="23">
        <v>42630</v>
      </c>
      <c r="C805" s="22">
        <v>0.5</v>
      </c>
      <c r="D805" s="25">
        <v>8.4401250000000001</v>
      </c>
      <c r="E805" s="19">
        <f t="shared" si="36"/>
        <v>8.4375929625000001</v>
      </c>
      <c r="F805" s="24">
        <v>30.87</v>
      </c>
      <c r="G805" s="19">
        <f t="shared" si="37"/>
        <v>31.163265000000003</v>
      </c>
      <c r="H805" s="11">
        <f t="shared" si="38"/>
        <v>1306.4493455724776</v>
      </c>
      <c r="J805" s="26"/>
    </row>
    <row r="806" spans="1:10" outlineLevel="1">
      <c r="A806" s="7"/>
      <c r="B806" s="23">
        <v>42630</v>
      </c>
      <c r="C806" s="22">
        <v>0.52083333333333337</v>
      </c>
      <c r="D806" s="25">
        <v>8.3577649999999988</v>
      </c>
      <c r="E806" s="19">
        <f t="shared" si="36"/>
        <v>8.3552576704999986</v>
      </c>
      <c r="F806" s="24">
        <v>30.62</v>
      </c>
      <c r="G806" s="19">
        <f t="shared" si="37"/>
        <v>30.910890000000002</v>
      </c>
      <c r="H806" s="11">
        <f t="shared" si="38"/>
        <v>1295.8094759385181</v>
      </c>
      <c r="J806" s="26"/>
    </row>
    <row r="807" spans="1:10" outlineLevel="1">
      <c r="A807" s="7"/>
      <c r="B807" s="23">
        <v>42630</v>
      </c>
      <c r="C807" s="22">
        <v>0.54166666666666663</v>
      </c>
      <c r="D807" s="25">
        <v>9.4411360000000002</v>
      </c>
      <c r="E807" s="19">
        <f t="shared" si="36"/>
        <v>9.4383036592000007</v>
      </c>
      <c r="F807" s="24">
        <v>30.9</v>
      </c>
      <c r="G807" s="19">
        <f t="shared" si="37"/>
        <v>31.193550000000002</v>
      </c>
      <c r="H807" s="11">
        <f t="shared" si="38"/>
        <v>1461.1102835027618</v>
      </c>
      <c r="J807" s="26"/>
    </row>
    <row r="808" spans="1:10" outlineLevel="1">
      <c r="A808" s="7"/>
      <c r="B808" s="23">
        <v>42630</v>
      </c>
      <c r="C808" s="22">
        <v>0.5625</v>
      </c>
      <c r="D808" s="25">
        <v>8.7305579999999985</v>
      </c>
      <c r="E808" s="19">
        <f t="shared" si="36"/>
        <v>8.7279388325999996</v>
      </c>
      <c r="F808" s="24">
        <v>30.98</v>
      </c>
      <c r="G808" s="19">
        <f t="shared" si="37"/>
        <v>31.274310000000003</v>
      </c>
      <c r="H808" s="11">
        <f t="shared" si="38"/>
        <v>1350.4363581518294</v>
      </c>
      <c r="J808" s="26"/>
    </row>
    <row r="809" spans="1:10" outlineLevel="1">
      <c r="A809" s="7"/>
      <c r="B809" s="23">
        <v>42630</v>
      </c>
      <c r="C809" s="22">
        <v>0.58333333333333337</v>
      </c>
      <c r="D809" s="25">
        <v>8.9058799999999998</v>
      </c>
      <c r="E809" s="19">
        <f t="shared" si="36"/>
        <v>8.9032082359999993</v>
      </c>
      <c r="F809" s="24">
        <v>31.49</v>
      </c>
      <c r="G809" s="19">
        <f t="shared" si="37"/>
        <v>31.789155000000001</v>
      </c>
      <c r="H809" s="11">
        <f t="shared" si="38"/>
        <v>1372.9712652845194</v>
      </c>
      <c r="J809" s="26"/>
    </row>
    <row r="810" spans="1:10" outlineLevel="1">
      <c r="A810" s="7"/>
      <c r="B810" s="23">
        <v>42630</v>
      </c>
      <c r="C810" s="22">
        <v>0.60416666666666663</v>
      </c>
      <c r="D810" s="25">
        <v>9.0432050000000004</v>
      </c>
      <c r="E810" s="19">
        <f t="shared" si="36"/>
        <v>9.0404920385</v>
      </c>
      <c r="F810" s="24">
        <v>32.06</v>
      </c>
      <c r="G810" s="19">
        <f t="shared" si="37"/>
        <v>32.364570000000008</v>
      </c>
      <c r="H810" s="11">
        <f t="shared" si="38"/>
        <v>1388.939881746524</v>
      </c>
      <c r="J810" s="26"/>
    </row>
    <row r="811" spans="1:10" outlineLevel="1">
      <c r="A811" s="7"/>
      <c r="B811" s="23">
        <v>42630</v>
      </c>
      <c r="C811" s="22">
        <v>0.625</v>
      </c>
      <c r="D811" s="25">
        <v>5.3659780000000001</v>
      </c>
      <c r="E811" s="19">
        <f t="shared" si="36"/>
        <v>5.3643682066</v>
      </c>
      <c r="F811" s="24">
        <v>33.24</v>
      </c>
      <c r="G811" s="19">
        <f t="shared" si="37"/>
        <v>33.555780000000006</v>
      </c>
      <c r="H811" s="11">
        <f t="shared" si="38"/>
        <v>817.76692704793584</v>
      </c>
      <c r="J811" s="26"/>
    </row>
    <row r="812" spans="1:10" outlineLevel="1">
      <c r="A812" s="7"/>
      <c r="B812" s="23">
        <v>42630</v>
      </c>
      <c r="C812" s="22">
        <v>0.64583333333333337</v>
      </c>
      <c r="D812" s="25">
        <v>3.089499</v>
      </c>
      <c r="E812" s="19">
        <f t="shared" si="36"/>
        <v>3.0885721503000001</v>
      </c>
      <c r="F812" s="24">
        <v>36.43</v>
      </c>
      <c r="G812" s="19">
        <f t="shared" si="37"/>
        <v>36.776085000000002</v>
      </c>
      <c r="H812" s="11">
        <f t="shared" si="38"/>
        <v>460.88882802773446</v>
      </c>
      <c r="J812" s="26"/>
    </row>
    <row r="813" spans="1:10" outlineLevel="1">
      <c r="A813" s="7"/>
      <c r="B813" s="23">
        <v>42630</v>
      </c>
      <c r="C813" s="22">
        <v>0.66666666666666663</v>
      </c>
      <c r="D813" s="25">
        <v>2.4819899999999997</v>
      </c>
      <c r="E813" s="19">
        <f t="shared" si="36"/>
        <v>2.481245403</v>
      </c>
      <c r="F813" s="24">
        <v>37.43</v>
      </c>
      <c r="G813" s="19">
        <f t="shared" si="37"/>
        <v>37.785585000000005</v>
      </c>
      <c r="H813" s="11">
        <f t="shared" si="38"/>
        <v>367.75633587708427</v>
      </c>
      <c r="J813" s="26"/>
    </row>
    <row r="814" spans="1:10" outlineLevel="1">
      <c r="A814" s="7"/>
      <c r="B814" s="23">
        <v>42630</v>
      </c>
      <c r="C814" s="22">
        <v>0.6875</v>
      </c>
      <c r="D814" s="25">
        <v>1.4071130000000001</v>
      </c>
      <c r="E814" s="19">
        <f t="shared" si="36"/>
        <v>1.4066908661000002</v>
      </c>
      <c r="F814" s="24">
        <v>38.81</v>
      </c>
      <c r="G814" s="19">
        <f t="shared" si="37"/>
        <v>39.178695000000005</v>
      </c>
      <c r="H814" s="11">
        <f t="shared" si="38"/>
        <v>206.53218869238228</v>
      </c>
      <c r="J814" s="26"/>
    </row>
    <row r="815" spans="1:10" outlineLevel="1">
      <c r="A815" s="7"/>
      <c r="B815" s="23">
        <v>42630</v>
      </c>
      <c r="C815" s="22">
        <v>0.70833333333333337</v>
      </c>
      <c r="D815" s="25">
        <v>0.83714899999999992</v>
      </c>
      <c r="E815" s="19">
        <f t="shared" si="36"/>
        <v>0.83689785529999994</v>
      </c>
      <c r="F815" s="24">
        <v>34.200000000000003</v>
      </c>
      <c r="G815" s="19">
        <f t="shared" si="37"/>
        <v>34.524900000000002</v>
      </c>
      <c r="H815" s="11">
        <f t="shared" si="38"/>
        <v>126.76918632135302</v>
      </c>
      <c r="J815" s="26"/>
    </row>
    <row r="816" spans="1:10" outlineLevel="1">
      <c r="A816" s="7"/>
      <c r="B816" s="23">
        <v>42630</v>
      </c>
      <c r="C816" s="22">
        <v>0.72916666666666663</v>
      </c>
      <c r="D816" s="25">
        <v>0.35309400000000002</v>
      </c>
      <c r="E816" s="19">
        <f t="shared" si="36"/>
        <v>0.35298807180000003</v>
      </c>
      <c r="F816" s="24">
        <v>38.64</v>
      </c>
      <c r="G816" s="19">
        <f t="shared" si="37"/>
        <v>39.007080000000002</v>
      </c>
      <c r="H816" s="11">
        <f t="shared" si="38"/>
        <v>51.886747399051657</v>
      </c>
      <c r="J816" s="26"/>
    </row>
    <row r="817" spans="1:10" outlineLevel="1">
      <c r="A817" s="7"/>
      <c r="B817" s="23">
        <v>42630</v>
      </c>
      <c r="C817" s="22">
        <v>0.75</v>
      </c>
      <c r="D817" s="25">
        <v>2.5996999999999999E-2</v>
      </c>
      <c r="E817" s="19">
        <f t="shared" si="36"/>
        <v>2.5989200899999999E-2</v>
      </c>
      <c r="F817" s="24">
        <v>57.77</v>
      </c>
      <c r="G817" s="19">
        <f t="shared" si="37"/>
        <v>58.318815000000008</v>
      </c>
      <c r="H817" s="11">
        <f t="shared" si="38"/>
        <v>3.3183319681150665</v>
      </c>
      <c r="J817" s="26"/>
    </row>
    <row r="818" spans="1:10" outlineLevel="1">
      <c r="A818" s="7"/>
      <c r="B818" s="23">
        <v>42630</v>
      </c>
      <c r="C818" s="22">
        <v>0.77083333333333337</v>
      </c>
      <c r="D818" s="25">
        <v>0</v>
      </c>
      <c r="E818" s="19">
        <f t="shared" si="36"/>
        <v>0</v>
      </c>
      <c r="F818" s="24">
        <v>65.91</v>
      </c>
      <c r="G818" s="19">
        <f t="shared" si="37"/>
        <v>66.536145000000005</v>
      </c>
      <c r="H818" s="11">
        <f t="shared" si="38"/>
        <v>0</v>
      </c>
      <c r="J818" s="26"/>
    </row>
    <row r="819" spans="1:10" outlineLevel="1">
      <c r="A819" s="7"/>
      <c r="B819" s="23">
        <v>42630</v>
      </c>
      <c r="C819" s="22">
        <v>0.79166666666666663</v>
      </c>
      <c r="D819" s="25">
        <v>0</v>
      </c>
      <c r="E819" s="19">
        <f t="shared" si="36"/>
        <v>0</v>
      </c>
      <c r="F819" s="24">
        <v>73.650000000000006</v>
      </c>
      <c r="G819" s="19">
        <f t="shared" si="37"/>
        <v>74.349675000000005</v>
      </c>
      <c r="H819" s="11">
        <f t="shared" si="38"/>
        <v>0</v>
      </c>
      <c r="J819" s="26"/>
    </row>
    <row r="820" spans="1:10" outlineLevel="1">
      <c r="A820" s="7"/>
      <c r="B820" s="23">
        <v>42630</v>
      </c>
      <c r="C820" s="22">
        <v>0.8125</v>
      </c>
      <c r="D820" s="25">
        <v>0</v>
      </c>
      <c r="E820" s="19">
        <f t="shared" si="36"/>
        <v>0</v>
      </c>
      <c r="F820" s="24">
        <v>54.95</v>
      </c>
      <c r="G820" s="19">
        <f t="shared" si="37"/>
        <v>55.472025000000009</v>
      </c>
      <c r="H820" s="11">
        <f t="shared" si="38"/>
        <v>0</v>
      </c>
      <c r="J820" s="26"/>
    </row>
    <row r="821" spans="1:10" outlineLevel="1">
      <c r="A821" s="7"/>
      <c r="B821" s="23">
        <v>42630</v>
      </c>
      <c r="C821" s="22">
        <v>0.83333333333333337</v>
      </c>
      <c r="D821" s="25">
        <v>0</v>
      </c>
      <c r="E821" s="19">
        <f t="shared" si="36"/>
        <v>0</v>
      </c>
      <c r="F821" s="24">
        <v>50.66</v>
      </c>
      <c r="G821" s="19">
        <f t="shared" si="37"/>
        <v>51.141269999999999</v>
      </c>
      <c r="H821" s="11">
        <f t="shared" si="38"/>
        <v>0</v>
      </c>
      <c r="J821" s="26"/>
    </row>
    <row r="822" spans="1:10" outlineLevel="1">
      <c r="A822" s="7"/>
      <c r="B822" s="23">
        <v>42630</v>
      </c>
      <c r="C822" s="22">
        <v>0.85416666666666663</v>
      </c>
      <c r="D822" s="25">
        <v>0</v>
      </c>
      <c r="E822" s="19">
        <f t="shared" si="36"/>
        <v>0</v>
      </c>
      <c r="F822" s="24">
        <v>55.27</v>
      </c>
      <c r="G822" s="19">
        <f t="shared" si="37"/>
        <v>55.795065000000008</v>
      </c>
      <c r="H822" s="11">
        <f t="shared" si="38"/>
        <v>0</v>
      </c>
      <c r="J822" s="26"/>
    </row>
    <row r="823" spans="1:10" outlineLevel="1">
      <c r="A823" s="7"/>
      <c r="B823" s="23">
        <v>42630</v>
      </c>
      <c r="C823" s="22">
        <v>0.875</v>
      </c>
      <c r="D823" s="25">
        <v>0</v>
      </c>
      <c r="E823" s="19">
        <f t="shared" si="36"/>
        <v>0</v>
      </c>
      <c r="F823" s="24">
        <v>44.88</v>
      </c>
      <c r="G823" s="19">
        <f t="shared" si="37"/>
        <v>45.306360000000005</v>
      </c>
      <c r="H823" s="11">
        <f t="shared" si="38"/>
        <v>0</v>
      </c>
      <c r="J823" s="26"/>
    </row>
    <row r="824" spans="1:10" outlineLevel="1">
      <c r="A824" s="7"/>
      <c r="B824" s="23">
        <v>42630</v>
      </c>
      <c r="C824" s="22">
        <v>0.89583333333333337</v>
      </c>
      <c r="D824" s="25">
        <v>0</v>
      </c>
      <c r="E824" s="19">
        <f t="shared" si="36"/>
        <v>0</v>
      </c>
      <c r="F824" s="24">
        <v>37.46</v>
      </c>
      <c r="G824" s="19">
        <f t="shared" si="37"/>
        <v>37.815870000000004</v>
      </c>
      <c r="H824" s="11">
        <f t="shared" si="38"/>
        <v>0</v>
      </c>
      <c r="J824" s="26"/>
    </row>
    <row r="825" spans="1:10" outlineLevel="1">
      <c r="A825" s="7"/>
      <c r="B825" s="23">
        <v>42630</v>
      </c>
      <c r="C825" s="22">
        <v>0.91666666666666663</v>
      </c>
      <c r="D825" s="25">
        <v>0</v>
      </c>
      <c r="E825" s="19">
        <f t="shared" si="36"/>
        <v>0</v>
      </c>
      <c r="F825" s="24">
        <v>33.869999999999997</v>
      </c>
      <c r="G825" s="19">
        <f t="shared" si="37"/>
        <v>34.191764999999997</v>
      </c>
      <c r="H825" s="11">
        <f t="shared" si="38"/>
        <v>0</v>
      </c>
      <c r="J825" s="26"/>
    </row>
    <row r="826" spans="1:10" outlineLevel="1">
      <c r="A826" s="7"/>
      <c r="B826" s="23">
        <v>42630</v>
      </c>
      <c r="C826" s="22">
        <v>0.9375</v>
      </c>
      <c r="D826" s="25">
        <v>0</v>
      </c>
      <c r="E826" s="19">
        <f t="shared" si="36"/>
        <v>0</v>
      </c>
      <c r="F826" s="24">
        <v>36.53</v>
      </c>
      <c r="G826" s="19">
        <f t="shared" si="37"/>
        <v>36.877035000000006</v>
      </c>
      <c r="H826" s="11">
        <f t="shared" si="38"/>
        <v>0</v>
      </c>
      <c r="J826" s="26"/>
    </row>
    <row r="827" spans="1:10" outlineLevel="1">
      <c r="A827" s="7"/>
      <c r="B827" s="23">
        <v>42630</v>
      </c>
      <c r="C827" s="22">
        <v>0.95833333333333337</v>
      </c>
      <c r="D827" s="25">
        <v>0</v>
      </c>
      <c r="E827" s="19">
        <f t="shared" si="36"/>
        <v>0</v>
      </c>
      <c r="F827" s="24">
        <v>32.79</v>
      </c>
      <c r="G827" s="19">
        <f t="shared" si="37"/>
        <v>33.101505000000003</v>
      </c>
      <c r="H827" s="11">
        <f t="shared" si="38"/>
        <v>0</v>
      </c>
      <c r="J827" s="26"/>
    </row>
    <row r="828" spans="1:10" outlineLevel="1">
      <c r="A828" s="7"/>
      <c r="B828" s="23">
        <v>42630</v>
      </c>
      <c r="C828" s="22">
        <v>0.97916666666666663</v>
      </c>
      <c r="D828" s="25">
        <v>0</v>
      </c>
      <c r="E828" s="19">
        <f t="shared" si="36"/>
        <v>0</v>
      </c>
      <c r="F828" s="24">
        <v>35.17</v>
      </c>
      <c r="G828" s="19">
        <f t="shared" si="37"/>
        <v>35.504115000000006</v>
      </c>
      <c r="H828" s="11">
        <f t="shared" si="38"/>
        <v>0</v>
      </c>
      <c r="J828" s="26"/>
    </row>
    <row r="829" spans="1:10" outlineLevel="1">
      <c r="A829" s="7"/>
      <c r="B829" s="23">
        <v>42630</v>
      </c>
      <c r="C829" s="22">
        <v>0.99998842592592585</v>
      </c>
      <c r="D829" s="25">
        <v>0</v>
      </c>
      <c r="E829" s="19">
        <f t="shared" si="36"/>
        <v>0</v>
      </c>
      <c r="F829" s="24">
        <v>33.200000000000003</v>
      </c>
      <c r="G829" s="19">
        <f t="shared" si="37"/>
        <v>33.515400000000007</v>
      </c>
      <c r="H829" s="11">
        <f t="shared" si="38"/>
        <v>0</v>
      </c>
      <c r="J829" s="26"/>
    </row>
    <row r="830" spans="1:10" outlineLevel="1">
      <c r="A830" s="7"/>
      <c r="B830" s="23">
        <v>42631</v>
      </c>
      <c r="C830" s="22">
        <v>2.0833333333333332E-2</v>
      </c>
      <c r="D830" s="25">
        <v>0</v>
      </c>
      <c r="E830" s="19">
        <f t="shared" si="36"/>
        <v>0</v>
      </c>
      <c r="F830" s="24">
        <v>31.25</v>
      </c>
      <c r="G830" s="19">
        <f t="shared" si="37"/>
        <v>31.546875000000004</v>
      </c>
      <c r="H830" s="11">
        <f t="shared" si="38"/>
        <v>0</v>
      </c>
      <c r="J830" s="26"/>
    </row>
    <row r="831" spans="1:10" outlineLevel="1">
      <c r="A831" s="7"/>
      <c r="B831" s="23">
        <v>42631</v>
      </c>
      <c r="C831" s="22">
        <v>4.1666666666666664E-2</v>
      </c>
      <c r="D831" s="25">
        <v>0</v>
      </c>
      <c r="E831" s="19">
        <f t="shared" si="36"/>
        <v>0</v>
      </c>
      <c r="F831" s="24">
        <v>28.45</v>
      </c>
      <c r="G831" s="19">
        <f t="shared" si="37"/>
        <v>28.720275000000001</v>
      </c>
      <c r="H831" s="11">
        <f t="shared" si="38"/>
        <v>0</v>
      </c>
      <c r="J831" s="26"/>
    </row>
    <row r="832" spans="1:10" outlineLevel="1">
      <c r="A832" s="7"/>
      <c r="B832" s="23">
        <v>42631</v>
      </c>
      <c r="C832" s="22">
        <v>6.25E-2</v>
      </c>
      <c r="D832" s="25">
        <v>0</v>
      </c>
      <c r="E832" s="19">
        <f t="shared" si="36"/>
        <v>0</v>
      </c>
      <c r="F832" s="24">
        <v>30.86</v>
      </c>
      <c r="G832" s="19">
        <f t="shared" si="37"/>
        <v>31.153170000000003</v>
      </c>
      <c r="H832" s="11">
        <f t="shared" si="38"/>
        <v>0</v>
      </c>
      <c r="J832" s="26"/>
    </row>
    <row r="833" spans="1:10" outlineLevel="1">
      <c r="A833" s="7"/>
      <c r="B833" s="23">
        <v>42631</v>
      </c>
      <c r="C833" s="22">
        <v>8.3333333333333329E-2</v>
      </c>
      <c r="D833" s="25">
        <v>0</v>
      </c>
      <c r="E833" s="19">
        <f t="shared" si="36"/>
        <v>0</v>
      </c>
      <c r="F833" s="24">
        <v>29.6</v>
      </c>
      <c r="G833" s="19">
        <f t="shared" si="37"/>
        <v>29.881200000000003</v>
      </c>
      <c r="H833" s="11">
        <f t="shared" si="38"/>
        <v>0</v>
      </c>
      <c r="J833" s="26"/>
    </row>
    <row r="834" spans="1:10" outlineLevel="1">
      <c r="A834" s="7"/>
      <c r="B834" s="23">
        <v>42631</v>
      </c>
      <c r="C834" s="22">
        <v>0.10416666666666667</v>
      </c>
      <c r="D834" s="25">
        <v>0</v>
      </c>
      <c r="E834" s="19">
        <f t="shared" si="36"/>
        <v>0</v>
      </c>
      <c r="F834" s="24">
        <v>29.44</v>
      </c>
      <c r="G834" s="19">
        <f t="shared" si="37"/>
        <v>29.719680000000004</v>
      </c>
      <c r="H834" s="11">
        <f t="shared" si="38"/>
        <v>0</v>
      </c>
      <c r="J834" s="26"/>
    </row>
    <row r="835" spans="1:10" outlineLevel="1">
      <c r="A835" s="7"/>
      <c r="B835" s="23">
        <v>42631</v>
      </c>
      <c r="C835" s="22">
        <v>0.125</v>
      </c>
      <c r="D835" s="25">
        <v>0</v>
      </c>
      <c r="E835" s="19">
        <f t="shared" si="36"/>
        <v>0</v>
      </c>
      <c r="F835" s="24">
        <v>26.53</v>
      </c>
      <c r="G835" s="19">
        <f t="shared" si="37"/>
        <v>26.782035000000004</v>
      </c>
      <c r="H835" s="11">
        <f t="shared" si="38"/>
        <v>0</v>
      </c>
      <c r="J835" s="26"/>
    </row>
    <row r="836" spans="1:10" outlineLevel="1">
      <c r="A836" s="7"/>
      <c r="B836" s="23">
        <v>42631</v>
      </c>
      <c r="C836" s="22">
        <v>0.14583333333333334</v>
      </c>
      <c r="D836" s="25">
        <v>0</v>
      </c>
      <c r="E836" s="19">
        <f t="shared" si="36"/>
        <v>0</v>
      </c>
      <c r="F836" s="24">
        <v>25.99</v>
      </c>
      <c r="G836" s="19">
        <f t="shared" si="37"/>
        <v>26.236905</v>
      </c>
      <c r="H836" s="11">
        <f t="shared" si="38"/>
        <v>0</v>
      </c>
      <c r="J836" s="26"/>
    </row>
    <row r="837" spans="1:10" outlineLevel="1">
      <c r="A837" s="7"/>
      <c r="B837" s="23">
        <v>42631</v>
      </c>
      <c r="C837" s="22">
        <v>0.16666666666666666</v>
      </c>
      <c r="D837" s="25">
        <v>0</v>
      </c>
      <c r="E837" s="19">
        <f t="shared" si="36"/>
        <v>0</v>
      </c>
      <c r="F837" s="24">
        <v>26.27</v>
      </c>
      <c r="G837" s="19">
        <f t="shared" si="37"/>
        <v>26.519565</v>
      </c>
      <c r="H837" s="11">
        <f t="shared" si="38"/>
        <v>0</v>
      </c>
      <c r="J837" s="26"/>
    </row>
    <row r="838" spans="1:10" outlineLevel="1">
      <c r="A838" s="7"/>
      <c r="B838" s="23">
        <v>42631</v>
      </c>
      <c r="C838" s="22">
        <v>0.1875</v>
      </c>
      <c r="D838" s="25">
        <v>0</v>
      </c>
      <c r="E838" s="19">
        <f t="shared" si="36"/>
        <v>0</v>
      </c>
      <c r="F838" s="24">
        <v>25.95</v>
      </c>
      <c r="G838" s="19">
        <f t="shared" si="37"/>
        <v>26.196525000000001</v>
      </c>
      <c r="H838" s="11">
        <f t="shared" si="38"/>
        <v>0</v>
      </c>
      <c r="J838" s="26"/>
    </row>
    <row r="839" spans="1:10" outlineLevel="1">
      <c r="A839" s="7"/>
      <c r="B839" s="23">
        <v>42631</v>
      </c>
      <c r="C839" s="22">
        <v>0.20833333333333334</v>
      </c>
      <c r="D839" s="25">
        <v>0</v>
      </c>
      <c r="E839" s="19">
        <f t="shared" si="36"/>
        <v>0</v>
      </c>
      <c r="F839" s="24">
        <v>26.18</v>
      </c>
      <c r="G839" s="19">
        <f t="shared" si="37"/>
        <v>26.428710000000002</v>
      </c>
      <c r="H839" s="11">
        <f t="shared" si="38"/>
        <v>0</v>
      </c>
      <c r="J839" s="26"/>
    </row>
    <row r="840" spans="1:10" outlineLevel="1">
      <c r="A840" s="7"/>
      <c r="B840" s="23">
        <v>42631</v>
      </c>
      <c r="C840" s="22">
        <v>0.22916666666666666</v>
      </c>
      <c r="D840" s="25">
        <v>0</v>
      </c>
      <c r="E840" s="19">
        <f t="shared" si="36"/>
        <v>0</v>
      </c>
      <c r="F840" s="24">
        <v>27.46</v>
      </c>
      <c r="G840" s="19">
        <f t="shared" si="37"/>
        <v>27.720870000000001</v>
      </c>
      <c r="H840" s="11">
        <f t="shared" si="38"/>
        <v>0</v>
      </c>
      <c r="J840" s="26"/>
    </row>
    <row r="841" spans="1:10" outlineLevel="1">
      <c r="A841" s="7"/>
      <c r="B841" s="23">
        <v>42631</v>
      </c>
      <c r="C841" s="22">
        <v>0.25</v>
      </c>
      <c r="D841" s="25">
        <v>0</v>
      </c>
      <c r="E841" s="19">
        <f t="shared" si="36"/>
        <v>0</v>
      </c>
      <c r="F841" s="24">
        <v>33.270000000000003</v>
      </c>
      <c r="G841" s="19">
        <f t="shared" si="37"/>
        <v>33.586065000000005</v>
      </c>
      <c r="H841" s="11">
        <f t="shared" si="38"/>
        <v>0</v>
      </c>
      <c r="J841" s="26"/>
    </row>
    <row r="842" spans="1:10" outlineLevel="1">
      <c r="A842" s="7"/>
      <c r="B842" s="23">
        <v>42631</v>
      </c>
      <c r="C842" s="22">
        <v>0.27083333333333331</v>
      </c>
      <c r="D842" s="25">
        <v>0</v>
      </c>
      <c r="E842" s="19">
        <f t="shared" si="36"/>
        <v>0</v>
      </c>
      <c r="F842" s="24">
        <v>33.340000000000003</v>
      </c>
      <c r="G842" s="19">
        <f t="shared" si="37"/>
        <v>33.656730000000003</v>
      </c>
      <c r="H842" s="11">
        <f t="shared" si="38"/>
        <v>0</v>
      </c>
      <c r="J842" s="26"/>
    </row>
    <row r="843" spans="1:10" outlineLevel="1">
      <c r="A843" s="7"/>
      <c r="B843" s="23">
        <v>42631</v>
      </c>
      <c r="C843" s="22">
        <v>0.29166666666666669</v>
      </c>
      <c r="D843" s="25">
        <v>0.23056399999999999</v>
      </c>
      <c r="E843" s="19">
        <f t="shared" si="36"/>
        <v>0.23049483079999999</v>
      </c>
      <c r="F843" s="24">
        <v>30.49</v>
      </c>
      <c r="G843" s="19">
        <f t="shared" si="37"/>
        <v>30.779655000000002</v>
      </c>
      <c r="H843" s="11">
        <f t="shared" si="38"/>
        <v>35.777487157492629</v>
      </c>
      <c r="J843" s="26"/>
    </row>
    <row r="844" spans="1:10" outlineLevel="1">
      <c r="A844" s="7"/>
      <c r="B844" s="23">
        <v>42631</v>
      </c>
      <c r="C844" s="22">
        <v>0.3125</v>
      </c>
      <c r="D844" s="25">
        <v>0.84893200000000002</v>
      </c>
      <c r="E844" s="19">
        <f t="shared" si="36"/>
        <v>0.8486773204000001</v>
      </c>
      <c r="F844" s="24">
        <v>30.17</v>
      </c>
      <c r="G844" s="19">
        <f t="shared" si="37"/>
        <v>30.456615000000003</v>
      </c>
      <c r="H844" s="11">
        <f t="shared" si="38"/>
        <v>132.00614318774558</v>
      </c>
      <c r="J844" s="26"/>
    </row>
    <row r="845" spans="1:10" outlineLevel="1">
      <c r="A845" s="7"/>
      <c r="B845" s="23">
        <v>42631</v>
      </c>
      <c r="C845" s="22">
        <v>0.33333333333333331</v>
      </c>
      <c r="D845" s="25">
        <v>0.74620799999999998</v>
      </c>
      <c r="E845" s="19">
        <f t="shared" si="36"/>
        <v>0.74598413760000004</v>
      </c>
      <c r="F845" s="24">
        <v>34.770000000000003</v>
      </c>
      <c r="G845" s="19">
        <f t="shared" si="37"/>
        <v>35.100315000000002</v>
      </c>
      <c r="H845" s="11">
        <f t="shared" si="38"/>
        <v>112.56877137883667</v>
      </c>
      <c r="J845" s="26"/>
    </row>
    <row r="846" spans="1:10" outlineLevel="1">
      <c r="A846" s="7"/>
      <c r="B846" s="23">
        <v>42631</v>
      </c>
      <c r="C846" s="22">
        <v>0.35416666666666669</v>
      </c>
      <c r="D846" s="25">
        <v>0.52175000000000005</v>
      </c>
      <c r="E846" s="19">
        <f t="shared" ref="E846:E909" si="39">IF($B$11="Electricity",$D846*$B$7,$D846*$B$8)</f>
        <v>0.52159347500000008</v>
      </c>
      <c r="F846" s="24">
        <v>45.27</v>
      </c>
      <c r="G846" s="19">
        <f t="shared" ref="G846:G909" si="40">$F846*$B$8</f>
        <v>45.700065000000009</v>
      </c>
      <c r="H846" s="11">
        <f t="shared" ref="H846:H909" si="41">E846*($B$6-G846)</f>
        <v>73.179530638924135</v>
      </c>
      <c r="J846" s="26"/>
    </row>
    <row r="847" spans="1:10" outlineLevel="1">
      <c r="A847" s="7"/>
      <c r="B847" s="23">
        <v>42631</v>
      </c>
      <c r="C847" s="22">
        <v>0.375</v>
      </c>
      <c r="D847" s="25">
        <v>1.5316640000000001</v>
      </c>
      <c r="E847" s="19">
        <f t="shared" si="39"/>
        <v>1.5312045008000001</v>
      </c>
      <c r="F847" s="24">
        <v>56.91</v>
      </c>
      <c r="G847" s="19">
        <f t="shared" si="40"/>
        <v>57.450645000000002</v>
      </c>
      <c r="H847" s="11">
        <f t="shared" si="41"/>
        <v>196.835350950937</v>
      </c>
      <c r="J847" s="26"/>
    </row>
    <row r="848" spans="1:10" outlineLevel="1">
      <c r="A848" s="7"/>
      <c r="B848" s="23">
        <v>42631</v>
      </c>
      <c r="C848" s="22">
        <v>0.39583333333333331</v>
      </c>
      <c r="D848" s="25">
        <v>2.4397789999999997</v>
      </c>
      <c r="E848" s="19">
        <f t="shared" si="39"/>
        <v>2.4390470662999997</v>
      </c>
      <c r="F848" s="24">
        <v>83.35</v>
      </c>
      <c r="G848" s="19">
        <f t="shared" si="40"/>
        <v>84.141824999999997</v>
      </c>
      <c r="H848" s="11">
        <f t="shared" si="41"/>
        <v>248.43688291242196</v>
      </c>
      <c r="J848" s="26"/>
    </row>
    <row r="849" spans="1:10" outlineLevel="1">
      <c r="A849" s="7"/>
      <c r="B849" s="23">
        <v>42631</v>
      </c>
      <c r="C849" s="22">
        <v>0.41666666666666669</v>
      </c>
      <c r="D849" s="25">
        <v>1.4495830000000001</v>
      </c>
      <c r="E849" s="19">
        <f t="shared" si="39"/>
        <v>1.4491481251</v>
      </c>
      <c r="F849" s="24">
        <v>74.28</v>
      </c>
      <c r="G849" s="19">
        <f t="shared" si="40"/>
        <v>74.98566000000001</v>
      </c>
      <c r="H849" s="11">
        <f t="shared" si="41"/>
        <v>160.87622267021393</v>
      </c>
      <c r="J849" s="26"/>
    </row>
    <row r="850" spans="1:10" outlineLevel="1">
      <c r="A850" s="7"/>
      <c r="B850" s="23">
        <v>42631</v>
      </c>
      <c r="C850" s="22">
        <v>0.4375</v>
      </c>
      <c r="D850" s="25">
        <v>2.3060659999999999</v>
      </c>
      <c r="E850" s="19">
        <f t="shared" si="39"/>
        <v>2.3053741801999998</v>
      </c>
      <c r="F850" s="24">
        <v>58.92</v>
      </c>
      <c r="G850" s="19">
        <f t="shared" si="40"/>
        <v>59.479740000000007</v>
      </c>
      <c r="H850" s="11">
        <f t="shared" si="41"/>
        <v>291.67654067619083</v>
      </c>
      <c r="J850" s="26"/>
    </row>
    <row r="851" spans="1:10" outlineLevel="1">
      <c r="A851" s="7"/>
      <c r="B851" s="23">
        <v>42631</v>
      </c>
      <c r="C851" s="22">
        <v>0.45833333333333331</v>
      </c>
      <c r="D851" s="25">
        <v>2.5931869999999999</v>
      </c>
      <c r="E851" s="19">
        <f t="shared" si="39"/>
        <v>2.5924090439</v>
      </c>
      <c r="F851" s="24">
        <v>58.31</v>
      </c>
      <c r="G851" s="19">
        <f t="shared" si="40"/>
        <v>58.863945000000008</v>
      </c>
      <c r="H851" s="11">
        <f t="shared" si="41"/>
        <v>329.58865878776783</v>
      </c>
      <c r="J851" s="26"/>
    </row>
    <row r="852" spans="1:10" outlineLevel="1">
      <c r="A852" s="7"/>
      <c r="B852" s="23">
        <v>42631</v>
      </c>
      <c r="C852" s="22">
        <v>0.47916666666666669</v>
      </c>
      <c r="D852" s="25">
        <v>2.4604850000000003</v>
      </c>
      <c r="E852" s="19">
        <f t="shared" si="39"/>
        <v>2.4597468545000005</v>
      </c>
      <c r="F852" s="24">
        <v>59.72</v>
      </c>
      <c r="G852" s="19">
        <f t="shared" si="40"/>
        <v>60.28734</v>
      </c>
      <c r="H852" s="11">
        <f t="shared" si="41"/>
        <v>309.22132000582803</v>
      </c>
      <c r="J852" s="26"/>
    </row>
    <row r="853" spans="1:10" outlineLevel="1">
      <c r="A853" s="7"/>
      <c r="B853" s="23">
        <v>42631</v>
      </c>
      <c r="C853" s="22">
        <v>0.5</v>
      </c>
      <c r="D853" s="25">
        <v>2.1726969999999994</v>
      </c>
      <c r="E853" s="19">
        <f t="shared" si="39"/>
        <v>2.1720451908999996</v>
      </c>
      <c r="F853" s="24">
        <v>62.41</v>
      </c>
      <c r="G853" s="19">
        <f t="shared" si="40"/>
        <v>63.002895000000002</v>
      </c>
      <c r="H853" s="11">
        <f t="shared" si="41"/>
        <v>267.15527040987229</v>
      </c>
      <c r="J853" s="26"/>
    </row>
    <row r="854" spans="1:10" outlineLevel="1">
      <c r="A854" s="7"/>
      <c r="B854" s="23">
        <v>42631</v>
      </c>
      <c r="C854" s="22">
        <v>0.52083333333333337</v>
      </c>
      <c r="D854" s="25">
        <v>1.9744519999999999</v>
      </c>
      <c r="E854" s="19">
        <f t="shared" si="39"/>
        <v>1.9738596643999999</v>
      </c>
      <c r="F854" s="24">
        <v>59.21</v>
      </c>
      <c r="G854" s="19">
        <f t="shared" si="40"/>
        <v>59.772495000000006</v>
      </c>
      <c r="H854" s="11">
        <f t="shared" si="41"/>
        <v>249.1553806573493</v>
      </c>
      <c r="J854" s="26"/>
    </row>
    <row r="855" spans="1:10" outlineLevel="1">
      <c r="A855" s="7"/>
      <c r="B855" s="23">
        <v>42631</v>
      </c>
      <c r="C855" s="22">
        <v>0.54166666666666663</v>
      </c>
      <c r="D855" s="25">
        <v>1.876846</v>
      </c>
      <c r="E855" s="19">
        <f t="shared" si="39"/>
        <v>1.8762829462000001</v>
      </c>
      <c r="F855" s="24">
        <v>39.979999999999997</v>
      </c>
      <c r="G855" s="19">
        <f t="shared" si="40"/>
        <v>40.359809999999996</v>
      </c>
      <c r="H855" s="11">
        <f t="shared" si="41"/>
        <v>273.26220477832783</v>
      </c>
      <c r="J855" s="26"/>
    </row>
    <row r="856" spans="1:10" outlineLevel="1">
      <c r="A856" s="7"/>
      <c r="B856" s="23">
        <v>42631</v>
      </c>
      <c r="C856" s="22">
        <v>0.5625</v>
      </c>
      <c r="D856" s="25">
        <v>1.0309869999999999</v>
      </c>
      <c r="E856" s="19">
        <f t="shared" si="39"/>
        <v>1.0306777038999999</v>
      </c>
      <c r="F856" s="24">
        <v>42.97</v>
      </c>
      <c r="G856" s="19">
        <f t="shared" si="40"/>
        <v>43.378215000000004</v>
      </c>
      <c r="H856" s="11">
        <f t="shared" si="41"/>
        <v>146.99709388991943</v>
      </c>
      <c r="J856" s="26"/>
    </row>
    <row r="857" spans="1:10" outlineLevel="1">
      <c r="A857" s="7"/>
      <c r="B857" s="23">
        <v>42631</v>
      </c>
      <c r="C857" s="22">
        <v>0.58333333333333337</v>
      </c>
      <c r="D857" s="25">
        <v>0.546759</v>
      </c>
      <c r="E857" s="19">
        <f t="shared" si="39"/>
        <v>0.54659497229999998</v>
      </c>
      <c r="F857" s="24">
        <v>42.44</v>
      </c>
      <c r="G857" s="19">
        <f t="shared" si="40"/>
        <v>42.843180000000004</v>
      </c>
      <c r="H857" s="11">
        <f t="shared" si="41"/>
        <v>78.248798062456075</v>
      </c>
      <c r="J857" s="26"/>
    </row>
    <row r="858" spans="1:10" outlineLevel="1">
      <c r="A858" s="7"/>
      <c r="B858" s="23">
        <v>42631</v>
      </c>
      <c r="C858" s="22">
        <v>0.60416666666666663</v>
      </c>
      <c r="D858" s="25">
        <v>1.0267709999999999</v>
      </c>
      <c r="E858" s="19">
        <f t="shared" si="39"/>
        <v>1.0264629687</v>
      </c>
      <c r="F858" s="24">
        <v>36.270000000000003</v>
      </c>
      <c r="G858" s="19">
        <f t="shared" si="40"/>
        <v>36.614565000000006</v>
      </c>
      <c r="H858" s="11">
        <f t="shared" si="41"/>
        <v>153.33861709064089</v>
      </c>
      <c r="J858" s="26"/>
    </row>
    <row r="859" spans="1:10" outlineLevel="1">
      <c r="A859" s="7"/>
      <c r="B859" s="23">
        <v>42631</v>
      </c>
      <c r="C859" s="22">
        <v>0.625</v>
      </c>
      <c r="D859" s="25">
        <v>1.1156470000000001</v>
      </c>
      <c r="E859" s="19">
        <f t="shared" si="39"/>
        <v>1.1153123059000001</v>
      </c>
      <c r="F859" s="24">
        <v>44.89</v>
      </c>
      <c r="G859" s="19">
        <f t="shared" si="40"/>
        <v>45.316455000000005</v>
      </c>
      <c r="H859" s="11">
        <f t="shared" si="41"/>
        <v>156.9060889761364</v>
      </c>
      <c r="J859" s="26"/>
    </row>
    <row r="860" spans="1:10" outlineLevel="1">
      <c r="A860" s="7"/>
      <c r="B860" s="23">
        <v>42631</v>
      </c>
      <c r="C860" s="22">
        <v>0.64583333333333337</v>
      </c>
      <c r="D860" s="25">
        <v>0.584928</v>
      </c>
      <c r="E860" s="19">
        <f t="shared" si="39"/>
        <v>0.58475252160000002</v>
      </c>
      <c r="F860" s="24">
        <v>46.15</v>
      </c>
      <c r="G860" s="19">
        <f t="shared" si="40"/>
        <v>46.588425000000001</v>
      </c>
      <c r="H860" s="11">
        <f t="shared" si="41"/>
        <v>81.52127002147752</v>
      </c>
      <c r="J860" s="26"/>
    </row>
    <row r="861" spans="1:10" outlineLevel="1">
      <c r="A861" s="7"/>
      <c r="B861" s="23">
        <v>42631</v>
      </c>
      <c r="C861" s="22">
        <v>0.66666666666666663</v>
      </c>
      <c r="D861" s="25">
        <v>0.17932000000000001</v>
      </c>
      <c r="E861" s="19">
        <f t="shared" si="39"/>
        <v>0.17926620400000001</v>
      </c>
      <c r="F861" s="24">
        <v>45.85</v>
      </c>
      <c r="G861" s="19">
        <f t="shared" si="40"/>
        <v>46.285575000000001</v>
      </c>
      <c r="H861" s="11">
        <f t="shared" si="41"/>
        <v>25.046074613792701</v>
      </c>
      <c r="J861" s="26"/>
    </row>
    <row r="862" spans="1:10" outlineLevel="1">
      <c r="A862" s="7"/>
      <c r="B862" s="23">
        <v>42631</v>
      </c>
      <c r="C862" s="22">
        <v>0.6875</v>
      </c>
      <c r="D862" s="25">
        <v>0.17859</v>
      </c>
      <c r="E862" s="19">
        <f t="shared" si="39"/>
        <v>0.178536423</v>
      </c>
      <c r="F862" s="24">
        <v>53.71</v>
      </c>
      <c r="G862" s="19">
        <f t="shared" si="40"/>
        <v>54.220245000000006</v>
      </c>
      <c r="H862" s="11">
        <f t="shared" si="41"/>
        <v>23.527486081516365</v>
      </c>
      <c r="J862" s="26"/>
    </row>
    <row r="863" spans="1:10" outlineLevel="1">
      <c r="A863" s="7"/>
      <c r="B863" s="23">
        <v>42631</v>
      </c>
      <c r="C863" s="22">
        <v>0.70833333333333337</v>
      </c>
      <c r="D863" s="25">
        <v>0.14573</v>
      </c>
      <c r="E863" s="19">
        <f t="shared" si="39"/>
        <v>0.145686281</v>
      </c>
      <c r="F863" s="24">
        <v>64.05</v>
      </c>
      <c r="G863" s="19">
        <f t="shared" si="40"/>
        <v>64.658474999999996</v>
      </c>
      <c r="H863" s="11">
        <f t="shared" si="41"/>
        <v>17.677795508118525</v>
      </c>
      <c r="J863" s="26"/>
    </row>
    <row r="864" spans="1:10" outlineLevel="1">
      <c r="A864" s="7"/>
      <c r="B864" s="23">
        <v>42631</v>
      </c>
      <c r="C864" s="22">
        <v>0.72916666666666663</v>
      </c>
      <c r="D864" s="25">
        <v>9.9045999999999995E-2</v>
      </c>
      <c r="E864" s="19">
        <f t="shared" si="39"/>
        <v>9.9016286199999998E-2</v>
      </c>
      <c r="F864" s="24">
        <v>55.15</v>
      </c>
      <c r="G864" s="19">
        <f t="shared" si="40"/>
        <v>55.673925000000004</v>
      </c>
      <c r="H864" s="11">
        <f t="shared" si="41"/>
        <v>12.904403941522665</v>
      </c>
      <c r="J864" s="26"/>
    </row>
    <row r="865" spans="1:10" outlineLevel="1">
      <c r="A865" s="7"/>
      <c r="B865" s="23">
        <v>42631</v>
      </c>
      <c r="C865" s="22">
        <v>0.75</v>
      </c>
      <c r="D865" s="25">
        <v>3.1389999999999999E-3</v>
      </c>
      <c r="E865" s="19">
        <f t="shared" si="39"/>
        <v>3.1380583000000001E-3</v>
      </c>
      <c r="F865" s="24">
        <v>64.36</v>
      </c>
      <c r="G865" s="19">
        <f t="shared" si="40"/>
        <v>64.971420000000009</v>
      </c>
      <c r="H865" s="11">
        <f t="shared" si="41"/>
        <v>0.37979474000621399</v>
      </c>
      <c r="J865" s="26"/>
    </row>
    <row r="866" spans="1:10" outlineLevel="1">
      <c r="A866" s="7"/>
      <c r="B866" s="23">
        <v>42631</v>
      </c>
      <c r="C866" s="22">
        <v>0.77083333333333337</v>
      </c>
      <c r="D866" s="25">
        <v>0</v>
      </c>
      <c r="E866" s="19">
        <f t="shared" si="39"/>
        <v>0</v>
      </c>
      <c r="F866" s="24">
        <v>83.63</v>
      </c>
      <c r="G866" s="19">
        <f t="shared" si="40"/>
        <v>84.424485000000004</v>
      </c>
      <c r="H866" s="11">
        <f t="shared" si="41"/>
        <v>0</v>
      </c>
      <c r="J866" s="26"/>
    </row>
    <row r="867" spans="1:10" outlineLevel="1">
      <c r="A867" s="7"/>
      <c r="B867" s="23">
        <v>42631</v>
      </c>
      <c r="C867" s="22">
        <v>0.79166666666666663</v>
      </c>
      <c r="D867" s="25">
        <v>0</v>
      </c>
      <c r="E867" s="19">
        <f t="shared" si="39"/>
        <v>0</v>
      </c>
      <c r="F867" s="24">
        <v>87.76</v>
      </c>
      <c r="G867" s="19">
        <f t="shared" si="40"/>
        <v>88.593720000000005</v>
      </c>
      <c r="H867" s="11">
        <f t="shared" si="41"/>
        <v>0</v>
      </c>
      <c r="J867" s="26"/>
    </row>
    <row r="868" spans="1:10" outlineLevel="1">
      <c r="A868" s="7"/>
      <c r="B868" s="23">
        <v>42631</v>
      </c>
      <c r="C868" s="22">
        <v>0.8125</v>
      </c>
      <c r="D868" s="25">
        <v>0</v>
      </c>
      <c r="E868" s="19">
        <f t="shared" si="39"/>
        <v>0</v>
      </c>
      <c r="F868" s="24">
        <v>67.78</v>
      </c>
      <c r="G868" s="19">
        <f t="shared" si="40"/>
        <v>68.423910000000006</v>
      </c>
      <c r="H868" s="11">
        <f t="shared" si="41"/>
        <v>0</v>
      </c>
      <c r="J868" s="26"/>
    </row>
    <row r="869" spans="1:10" outlineLevel="1">
      <c r="A869" s="7"/>
      <c r="B869" s="23">
        <v>42631</v>
      </c>
      <c r="C869" s="22">
        <v>0.83333333333333337</v>
      </c>
      <c r="D869" s="25">
        <v>0</v>
      </c>
      <c r="E869" s="19">
        <f t="shared" si="39"/>
        <v>0</v>
      </c>
      <c r="F869" s="24">
        <v>66.14</v>
      </c>
      <c r="G869" s="19">
        <f t="shared" si="40"/>
        <v>66.768330000000006</v>
      </c>
      <c r="H869" s="11">
        <f t="shared" si="41"/>
        <v>0</v>
      </c>
      <c r="J869" s="26"/>
    </row>
    <row r="870" spans="1:10" outlineLevel="1">
      <c r="A870" s="7"/>
      <c r="B870" s="23">
        <v>42631</v>
      </c>
      <c r="C870" s="22">
        <v>0.85416666666666663</v>
      </c>
      <c r="D870" s="25">
        <v>0</v>
      </c>
      <c r="E870" s="19">
        <f t="shared" si="39"/>
        <v>0</v>
      </c>
      <c r="F870" s="24">
        <v>65.44</v>
      </c>
      <c r="G870" s="19">
        <f t="shared" si="40"/>
        <v>66.061679999999996</v>
      </c>
      <c r="H870" s="11">
        <f t="shared" si="41"/>
        <v>0</v>
      </c>
      <c r="J870" s="26"/>
    </row>
    <row r="871" spans="1:10" outlineLevel="1">
      <c r="A871" s="7"/>
      <c r="B871" s="23">
        <v>42631</v>
      </c>
      <c r="C871" s="22">
        <v>0.875</v>
      </c>
      <c r="D871" s="25">
        <v>0</v>
      </c>
      <c r="E871" s="19">
        <f t="shared" si="39"/>
        <v>0</v>
      </c>
      <c r="F871" s="24">
        <v>61.66</v>
      </c>
      <c r="G871" s="19">
        <f t="shared" si="40"/>
        <v>62.24577</v>
      </c>
      <c r="H871" s="11">
        <f t="shared" si="41"/>
        <v>0</v>
      </c>
      <c r="J871" s="26"/>
    </row>
    <row r="872" spans="1:10" outlineLevel="1">
      <c r="A872" s="7"/>
      <c r="B872" s="23">
        <v>42631</v>
      </c>
      <c r="C872" s="22">
        <v>0.89583333333333337</v>
      </c>
      <c r="D872" s="25">
        <v>0</v>
      </c>
      <c r="E872" s="19">
        <f t="shared" si="39"/>
        <v>0</v>
      </c>
      <c r="F872" s="24">
        <v>59.72</v>
      </c>
      <c r="G872" s="19">
        <f t="shared" si="40"/>
        <v>60.28734</v>
      </c>
      <c r="H872" s="11">
        <f t="shared" si="41"/>
        <v>0</v>
      </c>
      <c r="J872" s="26"/>
    </row>
    <row r="873" spans="1:10" outlineLevel="1">
      <c r="A873" s="7"/>
      <c r="B873" s="23">
        <v>42631</v>
      </c>
      <c r="C873" s="22">
        <v>0.91666666666666663</v>
      </c>
      <c r="D873" s="25">
        <v>0</v>
      </c>
      <c r="E873" s="19">
        <f t="shared" si="39"/>
        <v>0</v>
      </c>
      <c r="F873" s="24">
        <v>47.45</v>
      </c>
      <c r="G873" s="19">
        <f t="shared" si="40"/>
        <v>47.900775000000003</v>
      </c>
      <c r="H873" s="11">
        <f t="shared" si="41"/>
        <v>0</v>
      </c>
      <c r="J873" s="26"/>
    </row>
    <row r="874" spans="1:10" outlineLevel="1">
      <c r="A874" s="7"/>
      <c r="B874" s="23">
        <v>42631</v>
      </c>
      <c r="C874" s="22">
        <v>0.9375</v>
      </c>
      <c r="D874" s="25">
        <v>0</v>
      </c>
      <c r="E874" s="19">
        <f t="shared" si="39"/>
        <v>0</v>
      </c>
      <c r="F874" s="24">
        <v>50.52</v>
      </c>
      <c r="G874" s="19">
        <f t="shared" si="40"/>
        <v>50.999940000000009</v>
      </c>
      <c r="H874" s="11">
        <f t="shared" si="41"/>
        <v>0</v>
      </c>
      <c r="J874" s="26"/>
    </row>
    <row r="875" spans="1:10" outlineLevel="1">
      <c r="A875" s="7"/>
      <c r="B875" s="23">
        <v>42631</v>
      </c>
      <c r="C875" s="22">
        <v>0.95833333333333337</v>
      </c>
      <c r="D875" s="25">
        <v>0</v>
      </c>
      <c r="E875" s="19">
        <f t="shared" si="39"/>
        <v>0</v>
      </c>
      <c r="F875" s="24">
        <v>53.01</v>
      </c>
      <c r="G875" s="19">
        <f t="shared" si="40"/>
        <v>53.513595000000002</v>
      </c>
      <c r="H875" s="11">
        <f t="shared" si="41"/>
        <v>0</v>
      </c>
      <c r="J875" s="26"/>
    </row>
    <row r="876" spans="1:10" outlineLevel="1">
      <c r="A876" s="7"/>
      <c r="B876" s="23">
        <v>42631</v>
      </c>
      <c r="C876" s="22">
        <v>0.97916666666666663</v>
      </c>
      <c r="D876" s="25">
        <v>0</v>
      </c>
      <c r="E876" s="19">
        <f t="shared" si="39"/>
        <v>0</v>
      </c>
      <c r="F876" s="24">
        <v>43.17</v>
      </c>
      <c r="G876" s="19">
        <f t="shared" si="40"/>
        <v>43.580115000000006</v>
      </c>
      <c r="H876" s="11">
        <f t="shared" si="41"/>
        <v>0</v>
      </c>
      <c r="J876" s="26"/>
    </row>
    <row r="877" spans="1:10" outlineLevel="1">
      <c r="A877" s="7"/>
      <c r="B877" s="23">
        <v>42631</v>
      </c>
      <c r="C877" s="22">
        <v>0.99998842592592585</v>
      </c>
      <c r="D877" s="25">
        <v>0</v>
      </c>
      <c r="E877" s="19">
        <f t="shared" si="39"/>
        <v>0</v>
      </c>
      <c r="F877" s="24">
        <v>42.25</v>
      </c>
      <c r="G877" s="19">
        <f t="shared" si="40"/>
        <v>42.651375000000002</v>
      </c>
      <c r="H877" s="11">
        <f t="shared" si="41"/>
        <v>0</v>
      </c>
      <c r="J877" s="26"/>
    </row>
    <row r="878" spans="1:10" outlineLevel="1">
      <c r="A878" s="7"/>
      <c r="B878" s="23">
        <v>42632</v>
      </c>
      <c r="C878" s="22">
        <v>2.0833333333333332E-2</v>
      </c>
      <c r="D878" s="25">
        <v>0</v>
      </c>
      <c r="E878" s="19">
        <f t="shared" si="39"/>
        <v>0</v>
      </c>
      <c r="F878" s="24">
        <v>33.450000000000003</v>
      </c>
      <c r="G878" s="19">
        <f t="shared" si="40"/>
        <v>33.767775000000007</v>
      </c>
      <c r="H878" s="11">
        <f t="shared" si="41"/>
        <v>0</v>
      </c>
      <c r="J878" s="26"/>
    </row>
    <row r="879" spans="1:10" outlineLevel="1">
      <c r="A879" s="7"/>
      <c r="B879" s="23">
        <v>42632</v>
      </c>
      <c r="C879" s="22">
        <v>4.1666666666666664E-2</v>
      </c>
      <c r="D879" s="25">
        <v>0</v>
      </c>
      <c r="E879" s="19">
        <f t="shared" si="39"/>
        <v>0</v>
      </c>
      <c r="F879" s="24">
        <v>31.83</v>
      </c>
      <c r="G879" s="19">
        <f t="shared" si="40"/>
        <v>32.132384999999999</v>
      </c>
      <c r="H879" s="11">
        <f t="shared" si="41"/>
        <v>0</v>
      </c>
      <c r="J879" s="26"/>
    </row>
    <row r="880" spans="1:10" outlineLevel="1">
      <c r="A880" s="7"/>
      <c r="B880" s="23">
        <v>42632</v>
      </c>
      <c r="C880" s="22">
        <v>6.25E-2</v>
      </c>
      <c r="D880" s="25">
        <v>0</v>
      </c>
      <c r="E880" s="19">
        <f t="shared" si="39"/>
        <v>0</v>
      </c>
      <c r="F880" s="24">
        <v>32.020000000000003</v>
      </c>
      <c r="G880" s="19">
        <f t="shared" si="40"/>
        <v>32.324190000000009</v>
      </c>
      <c r="H880" s="11">
        <f t="shared" si="41"/>
        <v>0</v>
      </c>
      <c r="J880" s="26"/>
    </row>
    <row r="881" spans="1:10" outlineLevel="1">
      <c r="A881" s="7"/>
      <c r="B881" s="23">
        <v>42632</v>
      </c>
      <c r="C881" s="22">
        <v>8.3333333333333329E-2</v>
      </c>
      <c r="D881" s="25">
        <v>0</v>
      </c>
      <c r="E881" s="19">
        <f t="shared" si="39"/>
        <v>0</v>
      </c>
      <c r="F881" s="24">
        <v>29.18</v>
      </c>
      <c r="G881" s="19">
        <f t="shared" si="40"/>
        <v>29.45721</v>
      </c>
      <c r="H881" s="11">
        <f t="shared" si="41"/>
        <v>0</v>
      </c>
      <c r="J881" s="26"/>
    </row>
    <row r="882" spans="1:10" outlineLevel="1">
      <c r="A882" s="7"/>
      <c r="B882" s="23">
        <v>42632</v>
      </c>
      <c r="C882" s="22">
        <v>0.10416666666666667</v>
      </c>
      <c r="D882" s="25">
        <v>0</v>
      </c>
      <c r="E882" s="19">
        <f t="shared" si="39"/>
        <v>0</v>
      </c>
      <c r="F882" s="24">
        <v>27.31</v>
      </c>
      <c r="G882" s="19">
        <f t="shared" si="40"/>
        <v>27.569445000000002</v>
      </c>
      <c r="H882" s="11">
        <f t="shared" si="41"/>
        <v>0</v>
      </c>
      <c r="J882" s="26"/>
    </row>
    <row r="883" spans="1:10" outlineLevel="1">
      <c r="A883" s="7"/>
      <c r="B883" s="23">
        <v>42632</v>
      </c>
      <c r="C883" s="22">
        <v>0.125</v>
      </c>
      <c r="D883" s="25">
        <v>0</v>
      </c>
      <c r="E883" s="19">
        <f t="shared" si="39"/>
        <v>0</v>
      </c>
      <c r="F883" s="24">
        <v>27.08</v>
      </c>
      <c r="G883" s="19">
        <f t="shared" si="40"/>
        <v>27.337260000000001</v>
      </c>
      <c r="H883" s="11">
        <f t="shared" si="41"/>
        <v>0</v>
      </c>
      <c r="J883" s="26"/>
    </row>
    <row r="884" spans="1:10" outlineLevel="1">
      <c r="A884" s="7"/>
      <c r="B884" s="23">
        <v>42632</v>
      </c>
      <c r="C884" s="22">
        <v>0.14583333333333334</v>
      </c>
      <c r="D884" s="25">
        <v>0</v>
      </c>
      <c r="E884" s="19">
        <f t="shared" si="39"/>
        <v>0</v>
      </c>
      <c r="F884" s="24">
        <v>28.28</v>
      </c>
      <c r="G884" s="19">
        <f t="shared" si="40"/>
        <v>28.548660000000002</v>
      </c>
      <c r="H884" s="11">
        <f t="shared" si="41"/>
        <v>0</v>
      </c>
      <c r="J884" s="26"/>
    </row>
    <row r="885" spans="1:10" outlineLevel="1">
      <c r="A885" s="7"/>
      <c r="B885" s="23">
        <v>42632</v>
      </c>
      <c r="C885" s="22">
        <v>0.16666666666666666</v>
      </c>
      <c r="D885" s="25">
        <v>0</v>
      </c>
      <c r="E885" s="19">
        <f t="shared" si="39"/>
        <v>0</v>
      </c>
      <c r="F885" s="24">
        <v>27.67</v>
      </c>
      <c r="G885" s="19">
        <f t="shared" si="40"/>
        <v>27.932865000000003</v>
      </c>
      <c r="H885" s="11">
        <f t="shared" si="41"/>
        <v>0</v>
      </c>
      <c r="J885" s="26"/>
    </row>
    <row r="886" spans="1:10" outlineLevel="1">
      <c r="A886" s="7"/>
      <c r="B886" s="23">
        <v>42632</v>
      </c>
      <c r="C886" s="22">
        <v>0.1875</v>
      </c>
      <c r="D886" s="25">
        <v>0</v>
      </c>
      <c r="E886" s="19">
        <f t="shared" si="39"/>
        <v>0</v>
      </c>
      <c r="F886" s="24">
        <v>28.73</v>
      </c>
      <c r="G886" s="19">
        <f t="shared" si="40"/>
        <v>29.002935000000001</v>
      </c>
      <c r="H886" s="11">
        <f t="shared" si="41"/>
        <v>0</v>
      </c>
      <c r="J886" s="26"/>
    </row>
    <row r="887" spans="1:10" outlineLevel="1">
      <c r="A887" s="7"/>
      <c r="B887" s="23">
        <v>42632</v>
      </c>
      <c r="C887" s="22">
        <v>0.20833333333333334</v>
      </c>
      <c r="D887" s="25">
        <v>0</v>
      </c>
      <c r="E887" s="19">
        <f t="shared" si="39"/>
        <v>0</v>
      </c>
      <c r="F887" s="24">
        <v>28.5</v>
      </c>
      <c r="G887" s="19">
        <f t="shared" si="40"/>
        <v>28.770750000000003</v>
      </c>
      <c r="H887" s="11">
        <f t="shared" si="41"/>
        <v>0</v>
      </c>
      <c r="J887" s="26"/>
    </row>
    <row r="888" spans="1:10" outlineLevel="1">
      <c r="A888" s="7"/>
      <c r="B888" s="23">
        <v>42632</v>
      </c>
      <c r="C888" s="22">
        <v>0.22916666666666666</v>
      </c>
      <c r="D888" s="25">
        <v>0</v>
      </c>
      <c r="E888" s="19">
        <f t="shared" si="39"/>
        <v>0</v>
      </c>
      <c r="F888" s="24">
        <v>31.06</v>
      </c>
      <c r="G888" s="19">
        <f t="shared" si="40"/>
        <v>31.355070000000001</v>
      </c>
      <c r="H888" s="11">
        <f t="shared" si="41"/>
        <v>0</v>
      </c>
      <c r="J888" s="26"/>
    </row>
    <row r="889" spans="1:10" outlineLevel="1">
      <c r="A889" s="7"/>
      <c r="B889" s="23">
        <v>42632</v>
      </c>
      <c r="C889" s="22">
        <v>0.25</v>
      </c>
      <c r="D889" s="25">
        <v>0</v>
      </c>
      <c r="E889" s="19">
        <f t="shared" si="39"/>
        <v>0</v>
      </c>
      <c r="F889" s="24">
        <v>35.380000000000003</v>
      </c>
      <c r="G889" s="19">
        <f t="shared" si="40"/>
        <v>35.716110000000008</v>
      </c>
      <c r="H889" s="11">
        <f t="shared" si="41"/>
        <v>0</v>
      </c>
      <c r="J889" s="26"/>
    </row>
    <row r="890" spans="1:10" outlineLevel="1">
      <c r="A890" s="7"/>
      <c r="B890" s="23">
        <v>42632</v>
      </c>
      <c r="C890" s="22">
        <v>0.27083333333333331</v>
      </c>
      <c r="D890" s="25">
        <v>8.3561999999999997E-2</v>
      </c>
      <c r="E890" s="19">
        <f t="shared" si="39"/>
        <v>8.35369314E-2</v>
      </c>
      <c r="F890" s="24">
        <v>51.94</v>
      </c>
      <c r="G890" s="19">
        <f t="shared" si="40"/>
        <v>52.433430000000001</v>
      </c>
      <c r="H890" s="11">
        <f t="shared" si="41"/>
        <v>11.157741395423299</v>
      </c>
      <c r="J890" s="26"/>
    </row>
    <row r="891" spans="1:10" outlineLevel="1">
      <c r="A891" s="7"/>
      <c r="B891" s="23">
        <v>42632</v>
      </c>
      <c r="C891" s="22">
        <v>0.29166666666666669</v>
      </c>
      <c r="D891" s="25">
        <v>1.6423019999999999</v>
      </c>
      <c r="E891" s="19">
        <f t="shared" si="39"/>
        <v>1.6418093093999999</v>
      </c>
      <c r="F891" s="24">
        <v>65.98</v>
      </c>
      <c r="G891" s="19">
        <f t="shared" si="40"/>
        <v>66.60681000000001</v>
      </c>
      <c r="H891" s="11">
        <f t="shared" si="41"/>
        <v>196.02085082096295</v>
      </c>
      <c r="J891" s="26"/>
    </row>
    <row r="892" spans="1:10" outlineLevel="1">
      <c r="A892" s="7"/>
      <c r="B892" s="23">
        <v>42632</v>
      </c>
      <c r="C892" s="22">
        <v>0.3125</v>
      </c>
      <c r="D892" s="25">
        <v>2.6826869999999996</v>
      </c>
      <c r="E892" s="19">
        <f t="shared" si="39"/>
        <v>2.6818821938999995</v>
      </c>
      <c r="F892" s="24">
        <v>51.81</v>
      </c>
      <c r="G892" s="19">
        <f t="shared" si="40"/>
        <v>52.302195000000005</v>
      </c>
      <c r="H892" s="11">
        <f t="shared" si="41"/>
        <v>358.56176259301429</v>
      </c>
      <c r="J892" s="26"/>
    </row>
    <row r="893" spans="1:10" outlineLevel="1">
      <c r="A893" s="7"/>
      <c r="B893" s="23">
        <v>42632</v>
      </c>
      <c r="C893" s="22">
        <v>0.33333333333333331</v>
      </c>
      <c r="D893" s="25">
        <v>5.0422359999999999</v>
      </c>
      <c r="E893" s="19">
        <f t="shared" si="39"/>
        <v>5.0407233292000004</v>
      </c>
      <c r="F893" s="24">
        <v>67.52</v>
      </c>
      <c r="G893" s="19">
        <f t="shared" si="40"/>
        <v>68.161439999999999</v>
      </c>
      <c r="H893" s="11">
        <f t="shared" si="41"/>
        <v>593.99157847133404</v>
      </c>
      <c r="J893" s="26"/>
    </row>
    <row r="894" spans="1:10" outlineLevel="1">
      <c r="A894" s="7"/>
      <c r="B894" s="23">
        <v>42632</v>
      </c>
      <c r="C894" s="22">
        <v>0.35416666666666669</v>
      </c>
      <c r="D894" s="25">
        <v>5.8247869999999988</v>
      </c>
      <c r="E894" s="19">
        <f t="shared" si="39"/>
        <v>5.8230395638999992</v>
      </c>
      <c r="F894" s="24">
        <v>75.41</v>
      </c>
      <c r="G894" s="19">
        <f t="shared" si="40"/>
        <v>76.126395000000002</v>
      </c>
      <c r="H894" s="11">
        <f t="shared" si="41"/>
        <v>639.79834894332078</v>
      </c>
      <c r="J894" s="26"/>
    </row>
    <row r="895" spans="1:10" outlineLevel="1">
      <c r="A895" s="7"/>
      <c r="B895" s="23">
        <v>42632</v>
      </c>
      <c r="C895" s="22">
        <v>0.375</v>
      </c>
      <c r="D895" s="25">
        <v>6.6177250000000001</v>
      </c>
      <c r="E895" s="19">
        <f t="shared" si="39"/>
        <v>6.6157396825000001</v>
      </c>
      <c r="F895" s="24">
        <v>58.8</v>
      </c>
      <c r="G895" s="19">
        <f t="shared" si="40"/>
        <v>59.358600000000003</v>
      </c>
      <c r="H895" s="11">
        <f t="shared" si="41"/>
        <v>837.82653542735557</v>
      </c>
      <c r="J895" s="26"/>
    </row>
    <row r="896" spans="1:10" outlineLevel="1">
      <c r="A896" s="7"/>
      <c r="B896" s="23">
        <v>42632</v>
      </c>
      <c r="C896" s="22">
        <v>0.39583333333333331</v>
      </c>
      <c r="D896" s="25">
        <v>3.4245519999999994</v>
      </c>
      <c r="E896" s="19">
        <f t="shared" si="39"/>
        <v>3.4235246343999997</v>
      </c>
      <c r="F896" s="24">
        <v>55.44</v>
      </c>
      <c r="G896" s="19">
        <f t="shared" si="40"/>
        <v>55.966680000000004</v>
      </c>
      <c r="H896" s="11">
        <f t="shared" si="41"/>
        <v>445.17227431281816</v>
      </c>
      <c r="J896" s="26"/>
    </row>
    <row r="897" spans="1:10" outlineLevel="1">
      <c r="A897" s="7"/>
      <c r="B897" s="23">
        <v>42632</v>
      </c>
      <c r="C897" s="22">
        <v>0.41666666666666669</v>
      </c>
      <c r="D897" s="25">
        <v>6.703676999999999</v>
      </c>
      <c r="E897" s="19">
        <f t="shared" si="39"/>
        <v>6.7016658968999989</v>
      </c>
      <c r="F897" s="24">
        <v>56.15</v>
      </c>
      <c r="G897" s="19">
        <f t="shared" si="40"/>
        <v>56.683425</v>
      </c>
      <c r="H897" s="11">
        <f t="shared" si="41"/>
        <v>866.63648058141098</v>
      </c>
      <c r="J897" s="26"/>
    </row>
    <row r="898" spans="1:10" outlineLevel="1">
      <c r="A898" s="7"/>
      <c r="B898" s="23">
        <v>42632</v>
      </c>
      <c r="C898" s="22">
        <v>0.4375</v>
      </c>
      <c r="D898" s="25">
        <v>9.6844330000000003</v>
      </c>
      <c r="E898" s="19">
        <f t="shared" si="39"/>
        <v>9.6815276701000013</v>
      </c>
      <c r="F898" s="24">
        <v>53.64</v>
      </c>
      <c r="G898" s="19">
        <f t="shared" si="40"/>
        <v>54.149580000000007</v>
      </c>
      <c r="H898" s="11">
        <f t="shared" si="41"/>
        <v>1276.5134895443064</v>
      </c>
      <c r="J898" s="26"/>
    </row>
    <row r="899" spans="1:10" outlineLevel="1">
      <c r="A899" s="7"/>
      <c r="B899" s="23">
        <v>42632</v>
      </c>
      <c r="C899" s="22">
        <v>0.45833333333333331</v>
      </c>
      <c r="D899" s="25">
        <v>8.6695090000000015</v>
      </c>
      <c r="E899" s="19">
        <f t="shared" si="39"/>
        <v>8.6669081473000009</v>
      </c>
      <c r="F899" s="24">
        <v>53.86</v>
      </c>
      <c r="G899" s="19">
        <f t="shared" si="40"/>
        <v>54.371670000000002</v>
      </c>
      <c r="H899" s="11">
        <f t="shared" si="41"/>
        <v>1140.8106456924932</v>
      </c>
      <c r="J899" s="26"/>
    </row>
    <row r="900" spans="1:10" outlineLevel="1">
      <c r="A900" s="7"/>
      <c r="B900" s="23">
        <v>42632</v>
      </c>
      <c r="C900" s="22">
        <v>0.47916666666666669</v>
      </c>
      <c r="D900" s="25">
        <v>6.8675800000000002</v>
      </c>
      <c r="E900" s="19">
        <f t="shared" si="39"/>
        <v>6.8655197260000005</v>
      </c>
      <c r="F900" s="24">
        <v>50.87</v>
      </c>
      <c r="G900" s="19">
        <f t="shared" si="40"/>
        <v>51.353265</v>
      </c>
      <c r="H900" s="11">
        <f t="shared" si="41"/>
        <v>924.41981518399473</v>
      </c>
      <c r="J900" s="26"/>
    </row>
    <row r="901" spans="1:10" outlineLevel="1">
      <c r="A901" s="7"/>
      <c r="B901" s="23">
        <v>42632</v>
      </c>
      <c r="C901" s="22">
        <v>0.5</v>
      </c>
      <c r="D901" s="25">
        <v>8.4378879999999992</v>
      </c>
      <c r="E901" s="19">
        <f t="shared" si="39"/>
        <v>8.4353566335999997</v>
      </c>
      <c r="F901" s="24">
        <v>50.17</v>
      </c>
      <c r="G901" s="19">
        <f t="shared" si="40"/>
        <v>50.646615000000004</v>
      </c>
      <c r="H901" s="11">
        <f t="shared" si="41"/>
        <v>1141.7540740399647</v>
      </c>
      <c r="J901" s="26"/>
    </row>
    <row r="902" spans="1:10" outlineLevel="1">
      <c r="A902" s="7"/>
      <c r="B902" s="23">
        <v>42632</v>
      </c>
      <c r="C902" s="22">
        <v>0.52083333333333337</v>
      </c>
      <c r="D902" s="25">
        <v>7.1281230000000004</v>
      </c>
      <c r="E902" s="19">
        <f t="shared" si="39"/>
        <v>7.1259845631000003</v>
      </c>
      <c r="F902" s="24">
        <v>49.88</v>
      </c>
      <c r="G902" s="19">
        <f t="shared" si="40"/>
        <v>50.353860000000005</v>
      </c>
      <c r="H902" s="11">
        <f t="shared" si="41"/>
        <v>966.61229968410146</v>
      </c>
      <c r="J902" s="26"/>
    </row>
    <row r="903" spans="1:10" outlineLevel="1">
      <c r="A903" s="7"/>
      <c r="B903" s="23">
        <v>42632</v>
      </c>
      <c r="C903" s="22">
        <v>0.54166666666666663</v>
      </c>
      <c r="D903" s="25">
        <v>6.4702090000000005</v>
      </c>
      <c r="E903" s="19">
        <f t="shared" si="39"/>
        <v>6.4682679373000012</v>
      </c>
      <c r="F903" s="24">
        <v>46.51</v>
      </c>
      <c r="G903" s="19">
        <f t="shared" si="40"/>
        <v>46.951844999999999</v>
      </c>
      <c r="H903" s="11">
        <f t="shared" si="41"/>
        <v>899.40072272722091</v>
      </c>
      <c r="J903" s="26"/>
    </row>
    <row r="904" spans="1:10" outlineLevel="1">
      <c r="A904" s="7"/>
      <c r="B904" s="23">
        <v>42632</v>
      </c>
      <c r="C904" s="22">
        <v>0.5625</v>
      </c>
      <c r="D904" s="25">
        <v>4.3864710000000002</v>
      </c>
      <c r="E904" s="19">
        <f t="shared" si="39"/>
        <v>4.3851550587000006</v>
      </c>
      <c r="F904" s="24">
        <v>49.68</v>
      </c>
      <c r="G904" s="19">
        <f t="shared" si="40"/>
        <v>50.151960000000003</v>
      </c>
      <c r="H904" s="11">
        <f t="shared" si="41"/>
        <v>595.71471982048001</v>
      </c>
      <c r="J904" s="26"/>
    </row>
    <row r="905" spans="1:10" outlineLevel="1">
      <c r="A905" s="7"/>
      <c r="B905" s="23">
        <v>42632</v>
      </c>
      <c r="C905" s="22">
        <v>0.58333333333333337</v>
      </c>
      <c r="D905" s="25">
        <v>7.4097400000000011</v>
      </c>
      <c r="E905" s="19">
        <f t="shared" si="39"/>
        <v>7.4075170780000015</v>
      </c>
      <c r="F905" s="24">
        <v>44.03</v>
      </c>
      <c r="G905" s="19">
        <f t="shared" si="40"/>
        <v>44.448285000000006</v>
      </c>
      <c r="H905" s="11">
        <f t="shared" si="41"/>
        <v>1048.5467462826889</v>
      </c>
      <c r="J905" s="26"/>
    </row>
    <row r="906" spans="1:10" outlineLevel="1">
      <c r="A906" s="7"/>
      <c r="B906" s="23">
        <v>42632</v>
      </c>
      <c r="C906" s="22">
        <v>0.60416666666666663</v>
      </c>
      <c r="D906" s="25">
        <v>8.2916399999999992</v>
      </c>
      <c r="E906" s="19">
        <f t="shared" si="39"/>
        <v>8.289152507999999</v>
      </c>
      <c r="F906" s="24">
        <v>42.42</v>
      </c>
      <c r="G906" s="19">
        <f t="shared" si="40"/>
        <v>42.822990000000004</v>
      </c>
      <c r="H906" s="11">
        <f t="shared" si="41"/>
        <v>1186.8160715294409</v>
      </c>
      <c r="J906" s="26"/>
    </row>
    <row r="907" spans="1:10" outlineLevel="1">
      <c r="A907" s="7"/>
      <c r="B907" s="23">
        <v>42632</v>
      </c>
      <c r="C907" s="22">
        <v>0.625</v>
      </c>
      <c r="D907" s="25">
        <v>5.5419459999999994</v>
      </c>
      <c r="E907" s="19">
        <f t="shared" si="39"/>
        <v>5.5402834161999994</v>
      </c>
      <c r="F907" s="24">
        <v>44.08</v>
      </c>
      <c r="G907" s="19">
        <f t="shared" si="40"/>
        <v>44.498760000000004</v>
      </c>
      <c r="H907" s="11">
        <f t="shared" si="41"/>
        <v>783.95697334373597</v>
      </c>
      <c r="J907" s="26"/>
    </row>
    <row r="908" spans="1:10" outlineLevel="1">
      <c r="A908" s="7"/>
      <c r="B908" s="23">
        <v>42632</v>
      </c>
      <c r="C908" s="22">
        <v>0.64583333333333337</v>
      </c>
      <c r="D908" s="25">
        <v>4.8109379999999993</v>
      </c>
      <c r="E908" s="19">
        <f t="shared" si="39"/>
        <v>4.809494718599999</v>
      </c>
      <c r="F908" s="24">
        <v>40.9</v>
      </c>
      <c r="G908" s="19">
        <f t="shared" si="40"/>
        <v>41.288550000000001</v>
      </c>
      <c r="H908" s="11">
        <f t="shared" si="41"/>
        <v>695.98895449594784</v>
      </c>
      <c r="J908" s="26"/>
    </row>
    <row r="909" spans="1:10" outlineLevel="1">
      <c r="A909" s="7"/>
      <c r="B909" s="23">
        <v>42632</v>
      </c>
      <c r="C909" s="22">
        <v>0.66666666666666663</v>
      </c>
      <c r="D909" s="25">
        <v>5.264888</v>
      </c>
      <c r="E909" s="19">
        <f t="shared" si="39"/>
        <v>5.2633085336000001</v>
      </c>
      <c r="F909" s="24">
        <v>51.35</v>
      </c>
      <c r="G909" s="19">
        <f t="shared" si="40"/>
        <v>51.837825000000002</v>
      </c>
      <c r="H909" s="11">
        <f t="shared" si="41"/>
        <v>706.1369205638365</v>
      </c>
      <c r="J909" s="26"/>
    </row>
    <row r="910" spans="1:10" outlineLevel="1">
      <c r="A910" s="7"/>
      <c r="B910" s="23">
        <v>42632</v>
      </c>
      <c r="C910" s="22">
        <v>0.6875</v>
      </c>
      <c r="D910" s="25">
        <v>3.9377249999999999</v>
      </c>
      <c r="E910" s="19">
        <f t="shared" ref="E910:E973" si="42">IF($B$11="Electricity",$D910*$B$7,$D910*$B$8)</f>
        <v>3.9365436825</v>
      </c>
      <c r="F910" s="24">
        <v>51.09</v>
      </c>
      <c r="G910" s="19">
        <f t="shared" ref="G910:G973" si="43">$F910*$B$8</f>
        <v>51.575355000000009</v>
      </c>
      <c r="H910" s="11">
        <f t="shared" ref="H910:H973" si="44">E910*($B$6-G910)</f>
        <v>529.16848704705524</v>
      </c>
      <c r="J910" s="26"/>
    </row>
    <row r="911" spans="1:10" outlineLevel="1">
      <c r="A911" s="7"/>
      <c r="B911" s="23">
        <v>42632</v>
      </c>
      <c r="C911" s="22">
        <v>0.70833333333333337</v>
      </c>
      <c r="D911" s="25">
        <v>2.0364490000000002</v>
      </c>
      <c r="E911" s="19">
        <f t="shared" si="42"/>
        <v>2.0358380653000001</v>
      </c>
      <c r="F911" s="24">
        <v>75.25</v>
      </c>
      <c r="G911" s="19">
        <f t="shared" si="43"/>
        <v>75.964875000000006</v>
      </c>
      <c r="H911" s="11">
        <f t="shared" si="44"/>
        <v>224.01369599504366</v>
      </c>
      <c r="J911" s="26"/>
    </row>
    <row r="912" spans="1:10" outlineLevel="1">
      <c r="A912" s="7"/>
      <c r="B912" s="23">
        <v>42632</v>
      </c>
      <c r="C912" s="22">
        <v>0.72916666666666663</v>
      </c>
      <c r="D912" s="25">
        <v>0.45158200000000004</v>
      </c>
      <c r="E912" s="19">
        <f t="shared" si="42"/>
        <v>0.45144652540000008</v>
      </c>
      <c r="F912" s="24">
        <v>58.18</v>
      </c>
      <c r="G912" s="19">
        <f t="shared" si="43"/>
        <v>58.732710000000004</v>
      </c>
      <c r="H912" s="11">
        <f t="shared" si="44"/>
        <v>57.454375867574178</v>
      </c>
      <c r="J912" s="26"/>
    </row>
    <row r="913" spans="1:10" outlineLevel="1">
      <c r="A913" s="7"/>
      <c r="B913" s="23">
        <v>42632</v>
      </c>
      <c r="C913" s="22">
        <v>0.75</v>
      </c>
      <c r="D913" s="25">
        <v>5.2467E-2</v>
      </c>
      <c r="E913" s="19">
        <f t="shared" si="42"/>
        <v>5.2451259899999998E-2</v>
      </c>
      <c r="F913" s="24">
        <v>65.53</v>
      </c>
      <c r="G913" s="19">
        <f t="shared" si="43"/>
        <v>66.152535</v>
      </c>
      <c r="H913" s="11">
        <f t="shared" si="44"/>
        <v>6.2861505350711528</v>
      </c>
      <c r="J913" s="26"/>
    </row>
    <row r="914" spans="1:10" outlineLevel="1">
      <c r="A914" s="7"/>
      <c r="B914" s="23">
        <v>42632</v>
      </c>
      <c r="C914" s="22">
        <v>0.77083333333333337</v>
      </c>
      <c r="D914" s="25">
        <v>0</v>
      </c>
      <c r="E914" s="19">
        <f t="shared" si="42"/>
        <v>0</v>
      </c>
      <c r="F914" s="24">
        <v>89.56</v>
      </c>
      <c r="G914" s="19">
        <f t="shared" si="43"/>
        <v>90.410820000000001</v>
      </c>
      <c r="H914" s="11">
        <f t="shared" si="44"/>
        <v>0</v>
      </c>
      <c r="J914" s="26"/>
    </row>
    <row r="915" spans="1:10" outlineLevel="1">
      <c r="A915" s="7"/>
      <c r="B915" s="23">
        <v>42632</v>
      </c>
      <c r="C915" s="22">
        <v>0.79166666666666663</v>
      </c>
      <c r="D915" s="25">
        <v>0</v>
      </c>
      <c r="E915" s="19">
        <f t="shared" si="42"/>
        <v>0</v>
      </c>
      <c r="F915" s="24">
        <v>104.14</v>
      </c>
      <c r="G915" s="19">
        <f t="shared" si="43"/>
        <v>105.12933000000001</v>
      </c>
      <c r="H915" s="11">
        <f t="shared" si="44"/>
        <v>0</v>
      </c>
      <c r="J915" s="26"/>
    </row>
    <row r="916" spans="1:10" outlineLevel="1">
      <c r="A916" s="7"/>
      <c r="B916" s="23">
        <v>42632</v>
      </c>
      <c r="C916" s="22">
        <v>0.8125</v>
      </c>
      <c r="D916" s="25">
        <v>0</v>
      </c>
      <c r="E916" s="19">
        <f t="shared" si="42"/>
        <v>0</v>
      </c>
      <c r="F916" s="24">
        <v>70.739999999999995</v>
      </c>
      <c r="G916" s="19">
        <f t="shared" si="43"/>
        <v>71.412030000000001</v>
      </c>
      <c r="H916" s="11">
        <f t="shared" si="44"/>
        <v>0</v>
      </c>
      <c r="J916" s="26"/>
    </row>
    <row r="917" spans="1:10" outlineLevel="1">
      <c r="A917" s="7"/>
      <c r="B917" s="23">
        <v>42632</v>
      </c>
      <c r="C917" s="22">
        <v>0.83333333333333337</v>
      </c>
      <c r="D917" s="25">
        <v>0</v>
      </c>
      <c r="E917" s="19">
        <f t="shared" si="42"/>
        <v>0</v>
      </c>
      <c r="F917" s="24">
        <v>76.180000000000007</v>
      </c>
      <c r="G917" s="19">
        <f t="shared" si="43"/>
        <v>76.903710000000018</v>
      </c>
      <c r="H917" s="11">
        <f t="shared" si="44"/>
        <v>0</v>
      </c>
      <c r="J917" s="26"/>
    </row>
    <row r="918" spans="1:10" outlineLevel="1">
      <c r="A918" s="7"/>
      <c r="B918" s="23">
        <v>42632</v>
      </c>
      <c r="C918" s="22">
        <v>0.85416666666666663</v>
      </c>
      <c r="D918" s="25">
        <v>0</v>
      </c>
      <c r="E918" s="19">
        <f t="shared" si="42"/>
        <v>0</v>
      </c>
      <c r="F918" s="24">
        <v>71.239999999999995</v>
      </c>
      <c r="G918" s="19">
        <f t="shared" si="43"/>
        <v>71.916780000000003</v>
      </c>
      <c r="H918" s="11">
        <f t="shared" si="44"/>
        <v>0</v>
      </c>
      <c r="J918" s="26"/>
    </row>
    <row r="919" spans="1:10" outlineLevel="1">
      <c r="A919" s="7"/>
      <c r="B919" s="23">
        <v>42632</v>
      </c>
      <c r="C919" s="22">
        <v>0.875</v>
      </c>
      <c r="D919" s="25">
        <v>0</v>
      </c>
      <c r="E919" s="19">
        <f t="shared" si="42"/>
        <v>0</v>
      </c>
      <c r="F919" s="24">
        <v>60.6</v>
      </c>
      <c r="G919" s="19">
        <f t="shared" si="43"/>
        <v>61.175700000000006</v>
      </c>
      <c r="H919" s="11">
        <f t="shared" si="44"/>
        <v>0</v>
      </c>
      <c r="J919" s="26"/>
    </row>
    <row r="920" spans="1:10" outlineLevel="1">
      <c r="A920" s="7"/>
      <c r="B920" s="23">
        <v>42632</v>
      </c>
      <c r="C920" s="22">
        <v>0.89583333333333337</v>
      </c>
      <c r="D920" s="25">
        <v>0</v>
      </c>
      <c r="E920" s="19">
        <f t="shared" si="42"/>
        <v>0</v>
      </c>
      <c r="F920" s="24">
        <v>60.84</v>
      </c>
      <c r="G920" s="19">
        <f t="shared" si="43"/>
        <v>61.417980000000007</v>
      </c>
      <c r="H920" s="11">
        <f t="shared" si="44"/>
        <v>0</v>
      </c>
      <c r="J920" s="26"/>
    </row>
    <row r="921" spans="1:10" outlineLevel="1">
      <c r="A921" s="7"/>
      <c r="B921" s="23">
        <v>42632</v>
      </c>
      <c r="C921" s="22">
        <v>0.91666666666666663</v>
      </c>
      <c r="D921" s="25">
        <v>0</v>
      </c>
      <c r="E921" s="19">
        <f t="shared" si="42"/>
        <v>0</v>
      </c>
      <c r="F921" s="24">
        <v>43.41</v>
      </c>
      <c r="G921" s="19">
        <f t="shared" si="43"/>
        <v>43.822395</v>
      </c>
      <c r="H921" s="11">
        <f t="shared" si="44"/>
        <v>0</v>
      </c>
      <c r="J921" s="26"/>
    </row>
    <row r="922" spans="1:10" outlineLevel="1">
      <c r="A922" s="7"/>
      <c r="B922" s="23">
        <v>42632</v>
      </c>
      <c r="C922" s="22">
        <v>0.9375</v>
      </c>
      <c r="D922" s="25">
        <v>0</v>
      </c>
      <c r="E922" s="19">
        <f t="shared" si="42"/>
        <v>0</v>
      </c>
      <c r="F922" s="24">
        <v>49.43</v>
      </c>
      <c r="G922" s="19">
        <f t="shared" si="43"/>
        <v>49.899585000000002</v>
      </c>
      <c r="H922" s="11">
        <f t="shared" si="44"/>
        <v>0</v>
      </c>
      <c r="J922" s="26"/>
    </row>
    <row r="923" spans="1:10" outlineLevel="1">
      <c r="A923" s="7"/>
      <c r="B923" s="23">
        <v>42632</v>
      </c>
      <c r="C923" s="22">
        <v>0.95833333333333337</v>
      </c>
      <c r="D923" s="25">
        <v>0</v>
      </c>
      <c r="E923" s="19">
        <f t="shared" si="42"/>
        <v>0</v>
      </c>
      <c r="F923" s="24">
        <v>45.27</v>
      </c>
      <c r="G923" s="19">
        <f t="shared" si="43"/>
        <v>45.700065000000009</v>
      </c>
      <c r="H923" s="11">
        <f t="shared" si="44"/>
        <v>0</v>
      </c>
      <c r="J923" s="26"/>
    </row>
    <row r="924" spans="1:10" outlineLevel="1">
      <c r="A924" s="7"/>
      <c r="B924" s="23">
        <v>42632</v>
      </c>
      <c r="C924" s="22">
        <v>0.97916666666666663</v>
      </c>
      <c r="D924" s="25">
        <v>0</v>
      </c>
      <c r="E924" s="19">
        <f t="shared" si="42"/>
        <v>0</v>
      </c>
      <c r="F924" s="24">
        <v>52.93</v>
      </c>
      <c r="G924" s="19">
        <f t="shared" si="43"/>
        <v>53.432835000000004</v>
      </c>
      <c r="H924" s="11">
        <f t="shared" si="44"/>
        <v>0</v>
      </c>
      <c r="J924" s="26"/>
    </row>
    <row r="925" spans="1:10" outlineLevel="1">
      <c r="A925" s="7"/>
      <c r="B925" s="23">
        <v>42632</v>
      </c>
      <c r="C925" s="22">
        <v>0.99998842592592585</v>
      </c>
      <c r="D925" s="25">
        <v>0</v>
      </c>
      <c r="E925" s="19">
        <f t="shared" si="42"/>
        <v>0</v>
      </c>
      <c r="F925" s="24">
        <v>44.12</v>
      </c>
      <c r="G925" s="19">
        <f t="shared" si="43"/>
        <v>44.539140000000003</v>
      </c>
      <c r="H925" s="11">
        <f t="shared" si="44"/>
        <v>0</v>
      </c>
      <c r="J925" s="26"/>
    </row>
    <row r="926" spans="1:10" outlineLevel="1">
      <c r="A926" s="7"/>
      <c r="B926" s="23">
        <v>42633</v>
      </c>
      <c r="C926" s="22">
        <v>2.0833333333333332E-2</v>
      </c>
      <c r="D926" s="25">
        <v>0</v>
      </c>
      <c r="E926" s="19">
        <f t="shared" si="42"/>
        <v>0</v>
      </c>
      <c r="F926" s="24">
        <v>31.77</v>
      </c>
      <c r="G926" s="19">
        <f t="shared" si="43"/>
        <v>32.071815000000001</v>
      </c>
      <c r="H926" s="11">
        <f t="shared" si="44"/>
        <v>0</v>
      </c>
      <c r="J926" s="26"/>
    </row>
    <row r="927" spans="1:10" outlineLevel="1">
      <c r="A927" s="7"/>
      <c r="B927" s="23">
        <v>42633</v>
      </c>
      <c r="C927" s="22">
        <v>4.1666666666666664E-2</v>
      </c>
      <c r="D927" s="25">
        <v>0</v>
      </c>
      <c r="E927" s="19">
        <f t="shared" si="42"/>
        <v>0</v>
      </c>
      <c r="F927" s="24">
        <v>32.049999999999997</v>
      </c>
      <c r="G927" s="19">
        <f t="shared" si="43"/>
        <v>32.354475000000001</v>
      </c>
      <c r="H927" s="11">
        <f t="shared" si="44"/>
        <v>0</v>
      </c>
      <c r="J927" s="26"/>
    </row>
    <row r="928" spans="1:10" outlineLevel="1">
      <c r="A928" s="7"/>
      <c r="B928" s="23">
        <v>42633</v>
      </c>
      <c r="C928" s="22">
        <v>6.25E-2</v>
      </c>
      <c r="D928" s="25">
        <v>0</v>
      </c>
      <c r="E928" s="19">
        <f t="shared" si="42"/>
        <v>0</v>
      </c>
      <c r="F928" s="24">
        <v>32.299999999999997</v>
      </c>
      <c r="G928" s="19">
        <f t="shared" si="43"/>
        <v>32.606850000000001</v>
      </c>
      <c r="H928" s="11">
        <f t="shared" si="44"/>
        <v>0</v>
      </c>
      <c r="J928" s="26"/>
    </row>
    <row r="929" spans="1:10" outlineLevel="1">
      <c r="A929" s="7"/>
      <c r="B929" s="23">
        <v>42633</v>
      </c>
      <c r="C929" s="22">
        <v>8.3333333333333329E-2</v>
      </c>
      <c r="D929" s="25">
        <v>0</v>
      </c>
      <c r="E929" s="19">
        <f t="shared" si="42"/>
        <v>0</v>
      </c>
      <c r="F929" s="24">
        <v>28.34</v>
      </c>
      <c r="G929" s="19">
        <f t="shared" si="43"/>
        <v>28.60923</v>
      </c>
      <c r="H929" s="11">
        <f t="shared" si="44"/>
        <v>0</v>
      </c>
      <c r="J929" s="26"/>
    </row>
    <row r="930" spans="1:10" outlineLevel="1">
      <c r="A930" s="7"/>
      <c r="B930" s="23">
        <v>42633</v>
      </c>
      <c r="C930" s="22">
        <v>0.10416666666666667</v>
      </c>
      <c r="D930" s="25">
        <v>0</v>
      </c>
      <c r="E930" s="19">
        <f t="shared" si="42"/>
        <v>0</v>
      </c>
      <c r="F930" s="24">
        <v>26.07</v>
      </c>
      <c r="G930" s="19">
        <f t="shared" si="43"/>
        <v>26.317665000000002</v>
      </c>
      <c r="H930" s="11">
        <f t="shared" si="44"/>
        <v>0</v>
      </c>
      <c r="J930" s="26"/>
    </row>
    <row r="931" spans="1:10" outlineLevel="1">
      <c r="A931" s="7"/>
      <c r="B931" s="23">
        <v>42633</v>
      </c>
      <c r="C931" s="22">
        <v>0.125</v>
      </c>
      <c r="D931" s="25">
        <v>0</v>
      </c>
      <c r="E931" s="19">
        <f t="shared" si="42"/>
        <v>0</v>
      </c>
      <c r="F931" s="24">
        <v>23.78</v>
      </c>
      <c r="G931" s="19">
        <f t="shared" si="43"/>
        <v>24.005910000000004</v>
      </c>
      <c r="H931" s="11">
        <f t="shared" si="44"/>
        <v>0</v>
      </c>
      <c r="J931" s="26"/>
    </row>
    <row r="932" spans="1:10" outlineLevel="1">
      <c r="A932" s="7"/>
      <c r="B932" s="23">
        <v>42633</v>
      </c>
      <c r="C932" s="22">
        <v>0.14583333333333334</v>
      </c>
      <c r="D932" s="25">
        <v>0</v>
      </c>
      <c r="E932" s="19">
        <f t="shared" si="42"/>
        <v>0</v>
      </c>
      <c r="F932" s="24">
        <v>17.93</v>
      </c>
      <c r="G932" s="19">
        <f t="shared" si="43"/>
        <v>18.100335000000001</v>
      </c>
      <c r="H932" s="11">
        <f t="shared" si="44"/>
        <v>0</v>
      </c>
      <c r="J932" s="26"/>
    </row>
    <row r="933" spans="1:10" outlineLevel="1">
      <c r="A933" s="7"/>
      <c r="B933" s="23">
        <v>42633</v>
      </c>
      <c r="C933" s="22">
        <v>0.16666666666666666</v>
      </c>
      <c r="D933" s="25">
        <v>0</v>
      </c>
      <c r="E933" s="19">
        <f t="shared" si="42"/>
        <v>0</v>
      </c>
      <c r="F933" s="24">
        <v>19.11</v>
      </c>
      <c r="G933" s="19">
        <f t="shared" si="43"/>
        <v>19.291544999999999</v>
      </c>
      <c r="H933" s="11">
        <f t="shared" si="44"/>
        <v>0</v>
      </c>
      <c r="J933" s="26"/>
    </row>
    <row r="934" spans="1:10" outlineLevel="1">
      <c r="A934" s="7"/>
      <c r="B934" s="23">
        <v>42633</v>
      </c>
      <c r="C934" s="22">
        <v>0.1875</v>
      </c>
      <c r="D934" s="25">
        <v>0</v>
      </c>
      <c r="E934" s="19">
        <f t="shared" si="42"/>
        <v>0</v>
      </c>
      <c r="F934" s="24">
        <v>25.93</v>
      </c>
      <c r="G934" s="19">
        <f t="shared" si="43"/>
        <v>26.176335000000002</v>
      </c>
      <c r="H934" s="11">
        <f t="shared" si="44"/>
        <v>0</v>
      </c>
      <c r="J934" s="26"/>
    </row>
    <row r="935" spans="1:10" outlineLevel="1">
      <c r="A935" s="7"/>
      <c r="B935" s="23">
        <v>42633</v>
      </c>
      <c r="C935" s="22">
        <v>0.20833333333333334</v>
      </c>
      <c r="D935" s="25">
        <v>0</v>
      </c>
      <c r="E935" s="19">
        <f t="shared" si="42"/>
        <v>0</v>
      </c>
      <c r="F935" s="24">
        <v>27.09</v>
      </c>
      <c r="G935" s="19">
        <f t="shared" si="43"/>
        <v>27.347355</v>
      </c>
      <c r="H935" s="11">
        <f t="shared" si="44"/>
        <v>0</v>
      </c>
      <c r="J935" s="26"/>
    </row>
    <row r="936" spans="1:10" outlineLevel="1">
      <c r="A936" s="7"/>
      <c r="B936" s="23">
        <v>42633</v>
      </c>
      <c r="C936" s="22">
        <v>0.22916666666666666</v>
      </c>
      <c r="D936" s="25">
        <v>0</v>
      </c>
      <c r="E936" s="19">
        <f t="shared" si="42"/>
        <v>0</v>
      </c>
      <c r="F936" s="24">
        <v>29.29</v>
      </c>
      <c r="G936" s="19">
        <f t="shared" si="43"/>
        <v>29.568255000000001</v>
      </c>
      <c r="H936" s="11">
        <f t="shared" si="44"/>
        <v>0</v>
      </c>
      <c r="J936" s="26"/>
    </row>
    <row r="937" spans="1:10" outlineLevel="1">
      <c r="A937" s="7"/>
      <c r="B937" s="23">
        <v>42633</v>
      </c>
      <c r="C937" s="22">
        <v>0.25</v>
      </c>
      <c r="D937" s="25">
        <v>1.3749999999999999E-3</v>
      </c>
      <c r="E937" s="19">
        <f t="shared" si="42"/>
        <v>1.3745875E-3</v>
      </c>
      <c r="F937" s="24">
        <v>31.27</v>
      </c>
      <c r="G937" s="19">
        <f t="shared" si="43"/>
        <v>31.567065000000003</v>
      </c>
      <c r="H937" s="11">
        <f t="shared" si="44"/>
        <v>0.21228158203931247</v>
      </c>
      <c r="J937" s="26"/>
    </row>
    <row r="938" spans="1:10" outlineLevel="1">
      <c r="A938" s="7"/>
      <c r="B938" s="23">
        <v>42633</v>
      </c>
      <c r="C938" s="22">
        <v>0.27083333333333331</v>
      </c>
      <c r="D938" s="25">
        <v>0.363674</v>
      </c>
      <c r="E938" s="19">
        <f t="shared" si="42"/>
        <v>0.36356489780000001</v>
      </c>
      <c r="F938" s="24">
        <v>45.97</v>
      </c>
      <c r="G938" s="19">
        <f t="shared" si="43"/>
        <v>46.406714999999998</v>
      </c>
      <c r="H938" s="11">
        <f t="shared" si="44"/>
        <v>50.751218394591277</v>
      </c>
      <c r="J938" s="26"/>
    </row>
    <row r="939" spans="1:10" outlineLevel="1">
      <c r="A939" s="7"/>
      <c r="B939" s="23">
        <v>42633</v>
      </c>
      <c r="C939" s="22">
        <v>0.29166666666666669</v>
      </c>
      <c r="D939" s="25">
        <v>0.96969899999999998</v>
      </c>
      <c r="E939" s="19">
        <f t="shared" si="42"/>
        <v>0.96940809029999997</v>
      </c>
      <c r="F939" s="24">
        <v>54.5</v>
      </c>
      <c r="G939" s="19">
        <f t="shared" si="43"/>
        <v>55.017750000000007</v>
      </c>
      <c r="H939" s="11">
        <f t="shared" si="44"/>
        <v>126.97525283569716</v>
      </c>
      <c r="J939" s="26"/>
    </row>
    <row r="940" spans="1:10" outlineLevel="1">
      <c r="A940" s="7"/>
      <c r="B940" s="23">
        <v>42633</v>
      </c>
      <c r="C940" s="22">
        <v>0.3125</v>
      </c>
      <c r="D940" s="25">
        <v>1.746016</v>
      </c>
      <c r="E940" s="19">
        <f t="shared" si="42"/>
        <v>1.7454921952</v>
      </c>
      <c r="F940" s="24">
        <v>46.15</v>
      </c>
      <c r="G940" s="19">
        <f t="shared" si="43"/>
        <v>46.588425000000001</v>
      </c>
      <c r="H940" s="11">
        <f t="shared" si="44"/>
        <v>243.34181608303945</v>
      </c>
      <c r="J940" s="26"/>
    </row>
    <row r="941" spans="1:10" outlineLevel="1">
      <c r="A941" s="7"/>
      <c r="B941" s="23">
        <v>42633</v>
      </c>
      <c r="C941" s="22">
        <v>0.33333333333333331</v>
      </c>
      <c r="D941" s="25">
        <v>2.9042640000000004</v>
      </c>
      <c r="E941" s="19">
        <f t="shared" si="42"/>
        <v>2.9033927208000003</v>
      </c>
      <c r="F941" s="24">
        <v>41.84</v>
      </c>
      <c r="G941" s="19">
        <f t="shared" si="43"/>
        <v>42.237480000000005</v>
      </c>
      <c r="H941" s="11">
        <f t="shared" si="44"/>
        <v>417.39905409186446</v>
      </c>
      <c r="J941" s="26"/>
    </row>
    <row r="942" spans="1:10" outlineLevel="1">
      <c r="A942" s="7"/>
      <c r="B942" s="23">
        <v>42633</v>
      </c>
      <c r="C942" s="22">
        <v>0.35416666666666669</v>
      </c>
      <c r="D942" s="25">
        <v>3.9010829999999999</v>
      </c>
      <c r="E942" s="19">
        <f t="shared" si="42"/>
        <v>3.8999126750999999</v>
      </c>
      <c r="F942" s="24">
        <v>46.93</v>
      </c>
      <c r="G942" s="19">
        <f t="shared" si="43"/>
        <v>47.375835000000002</v>
      </c>
      <c r="H942" s="11">
        <f t="shared" si="44"/>
        <v>540.6221381586538</v>
      </c>
      <c r="J942" s="26"/>
    </row>
    <row r="943" spans="1:10" outlineLevel="1">
      <c r="A943" s="7"/>
      <c r="B943" s="23">
        <v>42633</v>
      </c>
      <c r="C943" s="22">
        <v>0.375</v>
      </c>
      <c r="D943" s="25">
        <v>5.6797210000000007</v>
      </c>
      <c r="E943" s="19">
        <f t="shared" si="42"/>
        <v>5.6780170837000012</v>
      </c>
      <c r="F943" s="24">
        <v>40.79</v>
      </c>
      <c r="G943" s="19">
        <f t="shared" si="43"/>
        <v>41.177505000000004</v>
      </c>
      <c r="H943" s="11">
        <f t="shared" si="44"/>
        <v>822.30460071405798</v>
      </c>
      <c r="J943" s="26"/>
    </row>
    <row r="944" spans="1:10" outlineLevel="1">
      <c r="A944" s="7"/>
      <c r="B944" s="23">
        <v>42633</v>
      </c>
      <c r="C944" s="22">
        <v>0.39583333333333331</v>
      </c>
      <c r="D944" s="25">
        <v>6.6942160000000008</v>
      </c>
      <c r="E944" s="19">
        <f t="shared" si="42"/>
        <v>6.6922077352000011</v>
      </c>
      <c r="F944" s="24">
        <v>51.29</v>
      </c>
      <c r="G944" s="19">
        <f t="shared" si="43"/>
        <v>51.777255000000004</v>
      </c>
      <c r="H944" s="11">
        <f t="shared" si="44"/>
        <v>898.24649232877732</v>
      </c>
      <c r="J944" s="26"/>
    </row>
    <row r="945" spans="1:10" outlineLevel="1">
      <c r="A945" s="7"/>
      <c r="B945" s="23">
        <v>42633</v>
      </c>
      <c r="C945" s="22">
        <v>0.41666666666666669</v>
      </c>
      <c r="D945" s="25">
        <v>7.0872010000000003</v>
      </c>
      <c r="E945" s="19">
        <f t="shared" si="42"/>
        <v>7.0850748397000007</v>
      </c>
      <c r="F945" s="24">
        <v>50.47</v>
      </c>
      <c r="G945" s="19">
        <f t="shared" si="43"/>
        <v>50.949465000000004</v>
      </c>
      <c r="H945" s="11">
        <f t="shared" si="44"/>
        <v>956.84314761652433</v>
      </c>
      <c r="J945" s="26"/>
    </row>
    <row r="946" spans="1:10" outlineLevel="1">
      <c r="A946" s="7"/>
      <c r="B946" s="23">
        <v>42633</v>
      </c>
      <c r="C946" s="22">
        <v>0.4375</v>
      </c>
      <c r="D946" s="25">
        <v>7.6724750000000004</v>
      </c>
      <c r="E946" s="19">
        <f t="shared" si="42"/>
        <v>7.670173257500001</v>
      </c>
      <c r="F946" s="24">
        <v>45.45</v>
      </c>
      <c r="G946" s="19">
        <f t="shared" si="43"/>
        <v>45.881775000000005</v>
      </c>
      <c r="H946" s="11">
        <f t="shared" si="44"/>
        <v>1074.7310622833681</v>
      </c>
      <c r="J946" s="26"/>
    </row>
    <row r="947" spans="1:10" outlineLevel="1">
      <c r="A947" s="7"/>
      <c r="B947" s="23">
        <v>42633</v>
      </c>
      <c r="C947" s="22">
        <v>0.45833333333333331</v>
      </c>
      <c r="D947" s="25">
        <v>6.6064780000000001</v>
      </c>
      <c r="E947" s="19">
        <f t="shared" si="42"/>
        <v>6.6044960566000004</v>
      </c>
      <c r="F947" s="24">
        <v>42.83</v>
      </c>
      <c r="G947" s="19">
        <f t="shared" si="43"/>
        <v>43.236885000000001</v>
      </c>
      <c r="H947" s="11">
        <f t="shared" si="44"/>
        <v>942.87843004543231</v>
      </c>
      <c r="J947" s="26"/>
    </row>
    <row r="948" spans="1:10" outlineLevel="1">
      <c r="A948" s="7"/>
      <c r="B948" s="23">
        <v>42633</v>
      </c>
      <c r="C948" s="22">
        <v>0.47916666666666669</v>
      </c>
      <c r="D948" s="25">
        <v>5.6465610000000002</v>
      </c>
      <c r="E948" s="19">
        <f t="shared" si="42"/>
        <v>5.6448670317000005</v>
      </c>
      <c r="F948" s="24">
        <v>32.94</v>
      </c>
      <c r="G948" s="19">
        <f t="shared" si="43"/>
        <v>33.252929999999999</v>
      </c>
      <c r="H948" s="11">
        <f t="shared" si="44"/>
        <v>862.23689963177219</v>
      </c>
      <c r="J948" s="26"/>
    </row>
    <row r="949" spans="1:10" outlineLevel="1">
      <c r="A949" s="7"/>
      <c r="B949" s="23">
        <v>42633</v>
      </c>
      <c r="C949" s="22">
        <v>0.5</v>
      </c>
      <c r="D949" s="25">
        <v>6.5854689999999998</v>
      </c>
      <c r="E949" s="19">
        <f t="shared" si="42"/>
        <v>6.5834933593000002</v>
      </c>
      <c r="F949" s="24">
        <v>32.58</v>
      </c>
      <c r="G949" s="19">
        <f t="shared" si="43"/>
        <v>32.889510000000001</v>
      </c>
      <c r="H949" s="11">
        <f t="shared" si="44"/>
        <v>1008.0018941541691</v>
      </c>
      <c r="J949" s="26"/>
    </row>
    <row r="950" spans="1:10" outlineLevel="1">
      <c r="A950" s="7"/>
      <c r="B950" s="23">
        <v>42633</v>
      </c>
      <c r="C950" s="22">
        <v>0.52083333333333337</v>
      </c>
      <c r="D950" s="25">
        <v>8.035399</v>
      </c>
      <c r="E950" s="19">
        <f t="shared" si="42"/>
        <v>8.0329883803000008</v>
      </c>
      <c r="F950" s="24">
        <v>31.49</v>
      </c>
      <c r="G950" s="19">
        <f t="shared" si="43"/>
        <v>31.789155000000001</v>
      </c>
      <c r="H950" s="11">
        <f t="shared" si="44"/>
        <v>1238.7739260012445</v>
      </c>
      <c r="J950" s="26"/>
    </row>
    <row r="951" spans="1:10" outlineLevel="1">
      <c r="A951" s="7"/>
      <c r="B951" s="23">
        <v>42633</v>
      </c>
      <c r="C951" s="22">
        <v>0.54166666666666663</v>
      </c>
      <c r="D951" s="25">
        <v>6.8223799999999999</v>
      </c>
      <c r="E951" s="19">
        <f t="shared" si="42"/>
        <v>6.8203332860000003</v>
      </c>
      <c r="F951" s="24">
        <v>31.62</v>
      </c>
      <c r="G951" s="19">
        <f t="shared" si="43"/>
        <v>31.920390000000005</v>
      </c>
      <c r="H951" s="11">
        <f t="shared" si="44"/>
        <v>1050.8742927768985</v>
      </c>
      <c r="J951" s="26"/>
    </row>
    <row r="952" spans="1:10" outlineLevel="1">
      <c r="A952" s="7"/>
      <c r="B952" s="23">
        <v>42633</v>
      </c>
      <c r="C952" s="22">
        <v>0.5625</v>
      </c>
      <c r="D952" s="25">
        <v>6.0845129999999994</v>
      </c>
      <c r="E952" s="19">
        <f t="shared" si="42"/>
        <v>6.0826876460999992</v>
      </c>
      <c r="F952" s="24">
        <v>44.6</v>
      </c>
      <c r="G952" s="19">
        <f t="shared" si="43"/>
        <v>45.023700000000005</v>
      </c>
      <c r="H952" s="11">
        <f t="shared" si="44"/>
        <v>857.51479840288721</v>
      </c>
      <c r="J952" s="26"/>
    </row>
    <row r="953" spans="1:10" outlineLevel="1">
      <c r="A953" s="7"/>
      <c r="B953" s="23">
        <v>42633</v>
      </c>
      <c r="C953" s="22">
        <v>0.58333333333333337</v>
      </c>
      <c r="D953" s="25">
        <v>5.5579439999999991</v>
      </c>
      <c r="E953" s="19">
        <f t="shared" si="42"/>
        <v>5.5562766167999991</v>
      </c>
      <c r="F953" s="24">
        <v>49.39</v>
      </c>
      <c r="G953" s="19">
        <f t="shared" si="43"/>
        <v>49.859205000000003</v>
      </c>
      <c r="H953" s="11">
        <f t="shared" si="44"/>
        <v>756.43591585106219</v>
      </c>
      <c r="J953" s="26"/>
    </row>
    <row r="954" spans="1:10" outlineLevel="1">
      <c r="A954" s="7"/>
      <c r="B954" s="23">
        <v>42633</v>
      </c>
      <c r="C954" s="22">
        <v>0.60416666666666663</v>
      </c>
      <c r="D954" s="25">
        <v>5.6869250000000005</v>
      </c>
      <c r="E954" s="19">
        <f t="shared" si="42"/>
        <v>5.6852189225000007</v>
      </c>
      <c r="F954" s="24">
        <v>47.6</v>
      </c>
      <c r="G954" s="19">
        <f t="shared" si="43"/>
        <v>48.052200000000006</v>
      </c>
      <c r="H954" s="11">
        <f t="shared" si="44"/>
        <v>784.26344287724555</v>
      </c>
      <c r="J954" s="26"/>
    </row>
    <row r="955" spans="1:10" outlineLevel="1">
      <c r="A955" s="7"/>
      <c r="B955" s="23">
        <v>42633</v>
      </c>
      <c r="C955" s="22">
        <v>0.625</v>
      </c>
      <c r="D955" s="25">
        <v>4.8536670000000006</v>
      </c>
      <c r="E955" s="19">
        <f t="shared" si="42"/>
        <v>4.8522108999000011</v>
      </c>
      <c r="F955" s="24">
        <v>55.59</v>
      </c>
      <c r="G955" s="19">
        <f t="shared" si="43"/>
        <v>56.118105000000007</v>
      </c>
      <c r="H955" s="11">
        <f t="shared" si="44"/>
        <v>630.21434661866738</v>
      </c>
      <c r="J955" s="26"/>
    </row>
    <row r="956" spans="1:10" outlineLevel="1">
      <c r="A956" s="7"/>
      <c r="B956" s="23">
        <v>42633</v>
      </c>
      <c r="C956" s="22">
        <v>0.64583333333333337</v>
      </c>
      <c r="D956" s="25">
        <v>3.30355</v>
      </c>
      <c r="E956" s="19">
        <f t="shared" si="42"/>
        <v>3.302558935</v>
      </c>
      <c r="F956" s="24">
        <v>56.74</v>
      </c>
      <c r="G956" s="19">
        <f t="shared" si="43"/>
        <v>57.279030000000006</v>
      </c>
      <c r="H956" s="11">
        <f t="shared" si="44"/>
        <v>425.10858959536694</v>
      </c>
      <c r="J956" s="26"/>
    </row>
    <row r="957" spans="1:10" outlineLevel="1">
      <c r="A957" s="7"/>
      <c r="B957" s="23">
        <v>42633</v>
      </c>
      <c r="C957" s="22">
        <v>0.66666666666666663</v>
      </c>
      <c r="D957" s="25">
        <v>2.2160709999999999</v>
      </c>
      <c r="E957" s="19">
        <f t="shared" si="42"/>
        <v>2.2154061786999999</v>
      </c>
      <c r="F957" s="24">
        <v>48.62</v>
      </c>
      <c r="G957" s="19">
        <f t="shared" si="43"/>
        <v>49.081890000000001</v>
      </c>
      <c r="H957" s="11">
        <f t="shared" si="44"/>
        <v>303.32922686992629</v>
      </c>
      <c r="J957" s="26"/>
    </row>
    <row r="958" spans="1:10" outlineLevel="1">
      <c r="A958" s="7"/>
      <c r="B958" s="23">
        <v>42633</v>
      </c>
      <c r="C958" s="22">
        <v>0.6875</v>
      </c>
      <c r="D958" s="25">
        <v>1.244027</v>
      </c>
      <c r="E958" s="19">
        <f t="shared" si="42"/>
        <v>1.2436537919000001</v>
      </c>
      <c r="F958" s="24">
        <v>50.56</v>
      </c>
      <c r="G958" s="19">
        <f t="shared" si="43"/>
        <v>51.040320000000008</v>
      </c>
      <c r="H958" s="11">
        <f t="shared" si="44"/>
        <v>167.84311778561059</v>
      </c>
      <c r="J958" s="26"/>
    </row>
    <row r="959" spans="1:10" outlineLevel="1">
      <c r="A959" s="7"/>
      <c r="B959" s="23">
        <v>42633</v>
      </c>
      <c r="C959" s="22">
        <v>0.70833333333333337</v>
      </c>
      <c r="D959" s="25">
        <v>0.55839300000000003</v>
      </c>
      <c r="E959" s="19">
        <f t="shared" si="42"/>
        <v>0.5582254821</v>
      </c>
      <c r="F959" s="24">
        <v>53.16</v>
      </c>
      <c r="G959" s="19">
        <f t="shared" si="43"/>
        <v>53.665019999999998</v>
      </c>
      <c r="H959" s="11">
        <f t="shared" si="44"/>
        <v>73.872758009193859</v>
      </c>
      <c r="J959" s="26"/>
    </row>
    <row r="960" spans="1:10" outlineLevel="1">
      <c r="A960" s="7"/>
      <c r="B960" s="23">
        <v>42633</v>
      </c>
      <c r="C960" s="22">
        <v>0.72916666666666663</v>
      </c>
      <c r="D960" s="25">
        <v>0.194135</v>
      </c>
      <c r="E960" s="19">
        <f t="shared" si="42"/>
        <v>0.1940767595</v>
      </c>
      <c r="F960" s="24">
        <v>50.74</v>
      </c>
      <c r="G960" s="19">
        <f t="shared" si="43"/>
        <v>51.222030000000004</v>
      </c>
      <c r="H960" s="11">
        <f t="shared" si="44"/>
        <v>26.157271669588212</v>
      </c>
      <c r="J960" s="26"/>
    </row>
    <row r="961" spans="1:10" outlineLevel="1">
      <c r="A961" s="7"/>
      <c r="B961" s="23">
        <v>42633</v>
      </c>
      <c r="C961" s="22">
        <v>0.75</v>
      </c>
      <c r="D961" s="25">
        <v>9.8049999999999995E-3</v>
      </c>
      <c r="E961" s="19">
        <f t="shared" si="42"/>
        <v>9.8020585000000004E-3</v>
      </c>
      <c r="F961" s="24">
        <v>71.13</v>
      </c>
      <c r="G961" s="19">
        <f t="shared" si="43"/>
        <v>71.805734999999999</v>
      </c>
      <c r="H961" s="11">
        <f t="shared" si="44"/>
        <v>1.1193388658945025</v>
      </c>
      <c r="J961" s="26"/>
    </row>
    <row r="962" spans="1:10" outlineLevel="1">
      <c r="A962" s="7"/>
      <c r="B962" s="23">
        <v>42633</v>
      </c>
      <c r="C962" s="22">
        <v>0.77083333333333337</v>
      </c>
      <c r="D962" s="25">
        <v>0</v>
      </c>
      <c r="E962" s="19">
        <f t="shared" si="42"/>
        <v>0</v>
      </c>
      <c r="F962" s="24">
        <v>93.58</v>
      </c>
      <c r="G962" s="19">
        <f t="shared" si="43"/>
        <v>94.469009999999997</v>
      </c>
      <c r="H962" s="11">
        <f t="shared" si="44"/>
        <v>0</v>
      </c>
      <c r="J962" s="26"/>
    </row>
    <row r="963" spans="1:10" outlineLevel="1">
      <c r="A963" s="7"/>
      <c r="B963" s="23">
        <v>42633</v>
      </c>
      <c r="C963" s="22">
        <v>0.79166666666666663</v>
      </c>
      <c r="D963" s="25">
        <v>0</v>
      </c>
      <c r="E963" s="19">
        <f t="shared" si="42"/>
        <v>0</v>
      </c>
      <c r="F963" s="24">
        <v>152.79</v>
      </c>
      <c r="G963" s="19">
        <f t="shared" si="43"/>
        <v>154.24150499999999</v>
      </c>
      <c r="H963" s="11">
        <f t="shared" si="44"/>
        <v>0</v>
      </c>
      <c r="J963" s="26"/>
    </row>
    <row r="964" spans="1:10" outlineLevel="1">
      <c r="A964" s="7"/>
      <c r="B964" s="23">
        <v>42633</v>
      </c>
      <c r="C964" s="22">
        <v>0.8125</v>
      </c>
      <c r="D964" s="25">
        <v>0</v>
      </c>
      <c r="E964" s="19">
        <f t="shared" si="42"/>
        <v>0</v>
      </c>
      <c r="F964" s="24">
        <v>64.02</v>
      </c>
      <c r="G964" s="19">
        <f t="shared" si="43"/>
        <v>64.628190000000004</v>
      </c>
      <c r="H964" s="11">
        <f t="shared" si="44"/>
        <v>0</v>
      </c>
      <c r="J964" s="26"/>
    </row>
    <row r="965" spans="1:10" outlineLevel="1">
      <c r="A965" s="7"/>
      <c r="B965" s="23">
        <v>42633</v>
      </c>
      <c r="C965" s="22">
        <v>0.83333333333333337</v>
      </c>
      <c r="D965" s="25">
        <v>0</v>
      </c>
      <c r="E965" s="19">
        <f t="shared" si="42"/>
        <v>0</v>
      </c>
      <c r="F965" s="24">
        <v>57.85</v>
      </c>
      <c r="G965" s="19">
        <f t="shared" si="43"/>
        <v>58.399575000000006</v>
      </c>
      <c r="H965" s="11">
        <f t="shared" si="44"/>
        <v>0</v>
      </c>
      <c r="J965" s="26"/>
    </row>
    <row r="966" spans="1:10" outlineLevel="1">
      <c r="A966" s="7"/>
      <c r="B966" s="23">
        <v>42633</v>
      </c>
      <c r="C966" s="22">
        <v>0.85416666666666663</v>
      </c>
      <c r="D966" s="25">
        <v>0</v>
      </c>
      <c r="E966" s="19">
        <f t="shared" si="42"/>
        <v>0</v>
      </c>
      <c r="F966" s="24">
        <v>57.21</v>
      </c>
      <c r="G966" s="19">
        <f t="shared" si="43"/>
        <v>57.753495000000008</v>
      </c>
      <c r="H966" s="11">
        <f t="shared" si="44"/>
        <v>0</v>
      </c>
      <c r="J966" s="26"/>
    </row>
    <row r="967" spans="1:10" outlineLevel="1">
      <c r="A967" s="7"/>
      <c r="B967" s="23">
        <v>42633</v>
      </c>
      <c r="C967" s="22">
        <v>0.875</v>
      </c>
      <c r="D967" s="25">
        <v>0</v>
      </c>
      <c r="E967" s="19">
        <f t="shared" si="42"/>
        <v>0</v>
      </c>
      <c r="F967" s="24">
        <v>54.34</v>
      </c>
      <c r="G967" s="19">
        <f t="shared" si="43"/>
        <v>54.856230000000004</v>
      </c>
      <c r="H967" s="11">
        <f t="shared" si="44"/>
        <v>0</v>
      </c>
      <c r="J967" s="26"/>
    </row>
    <row r="968" spans="1:10" outlineLevel="1">
      <c r="A968" s="7"/>
      <c r="B968" s="23">
        <v>42633</v>
      </c>
      <c r="C968" s="22">
        <v>0.89583333333333337</v>
      </c>
      <c r="D968" s="25">
        <v>0</v>
      </c>
      <c r="E968" s="19">
        <f t="shared" si="42"/>
        <v>0</v>
      </c>
      <c r="F968" s="24">
        <v>52.76</v>
      </c>
      <c r="G968" s="19">
        <f t="shared" si="43"/>
        <v>53.261220000000002</v>
      </c>
      <c r="H968" s="11">
        <f t="shared" si="44"/>
        <v>0</v>
      </c>
      <c r="J968" s="26"/>
    </row>
    <row r="969" spans="1:10" outlineLevel="1">
      <c r="A969" s="7"/>
      <c r="B969" s="23">
        <v>42633</v>
      </c>
      <c r="C969" s="22">
        <v>0.91666666666666663</v>
      </c>
      <c r="D969" s="25">
        <v>0</v>
      </c>
      <c r="E969" s="19">
        <f t="shared" si="42"/>
        <v>0</v>
      </c>
      <c r="F969" s="24">
        <v>37.74</v>
      </c>
      <c r="G969" s="19">
        <f t="shared" si="43"/>
        <v>38.098530000000004</v>
      </c>
      <c r="H969" s="11">
        <f t="shared" si="44"/>
        <v>0</v>
      </c>
      <c r="J969" s="26"/>
    </row>
    <row r="970" spans="1:10" outlineLevel="1">
      <c r="A970" s="7"/>
      <c r="B970" s="23">
        <v>42633</v>
      </c>
      <c r="C970" s="22">
        <v>0.9375</v>
      </c>
      <c r="D970" s="25">
        <v>0</v>
      </c>
      <c r="E970" s="19">
        <f t="shared" si="42"/>
        <v>0</v>
      </c>
      <c r="F970" s="24">
        <v>57.63</v>
      </c>
      <c r="G970" s="19">
        <f t="shared" si="43"/>
        <v>58.177485000000004</v>
      </c>
      <c r="H970" s="11">
        <f t="shared" si="44"/>
        <v>0</v>
      </c>
      <c r="J970" s="26"/>
    </row>
    <row r="971" spans="1:10" outlineLevel="1">
      <c r="A971" s="7"/>
      <c r="B971" s="23">
        <v>42633</v>
      </c>
      <c r="C971" s="22">
        <v>0.95833333333333337</v>
      </c>
      <c r="D971" s="25">
        <v>0</v>
      </c>
      <c r="E971" s="19">
        <f t="shared" si="42"/>
        <v>0</v>
      </c>
      <c r="F971" s="24">
        <v>41.34</v>
      </c>
      <c r="G971" s="19">
        <f t="shared" si="43"/>
        <v>41.732730000000004</v>
      </c>
      <c r="H971" s="11">
        <f t="shared" si="44"/>
        <v>0</v>
      </c>
      <c r="J971" s="26"/>
    </row>
    <row r="972" spans="1:10" outlineLevel="1">
      <c r="A972" s="7"/>
      <c r="B972" s="23">
        <v>42633</v>
      </c>
      <c r="C972" s="22">
        <v>0.97916666666666663</v>
      </c>
      <c r="D972" s="25">
        <v>0</v>
      </c>
      <c r="E972" s="19">
        <f t="shared" si="42"/>
        <v>0</v>
      </c>
      <c r="F972" s="24">
        <v>37.44</v>
      </c>
      <c r="G972" s="19">
        <f t="shared" si="43"/>
        <v>37.795679999999997</v>
      </c>
      <c r="H972" s="11">
        <f t="shared" si="44"/>
        <v>0</v>
      </c>
      <c r="J972" s="26"/>
    </row>
    <row r="973" spans="1:10" outlineLevel="1">
      <c r="A973" s="7"/>
      <c r="B973" s="23">
        <v>42633</v>
      </c>
      <c r="C973" s="22">
        <v>0.99998842592592585</v>
      </c>
      <c r="D973" s="25">
        <v>0</v>
      </c>
      <c r="E973" s="19">
        <f t="shared" si="42"/>
        <v>0</v>
      </c>
      <c r="F973" s="24">
        <v>39.68</v>
      </c>
      <c r="G973" s="19">
        <f t="shared" si="43"/>
        <v>40.056960000000004</v>
      </c>
      <c r="H973" s="11">
        <f t="shared" si="44"/>
        <v>0</v>
      </c>
      <c r="J973" s="26"/>
    </row>
    <row r="974" spans="1:10" outlineLevel="1">
      <c r="A974" s="7"/>
      <c r="B974" s="23">
        <v>42634</v>
      </c>
      <c r="C974" s="22">
        <v>2.0833333333333332E-2</v>
      </c>
      <c r="D974" s="25">
        <v>0</v>
      </c>
      <c r="E974" s="19">
        <f t="shared" ref="E974:E1037" si="45">IF($B$11="Electricity",$D974*$B$7,$D974*$B$8)</f>
        <v>0</v>
      </c>
      <c r="F974" s="24">
        <v>33.96</v>
      </c>
      <c r="G974" s="19">
        <f t="shared" ref="G974:G1037" si="46">$F974*$B$8</f>
        <v>34.282620000000001</v>
      </c>
      <c r="H974" s="11">
        <f t="shared" ref="H974:H1037" si="47">E974*($B$6-G974)</f>
        <v>0</v>
      </c>
      <c r="J974" s="26"/>
    </row>
    <row r="975" spans="1:10" outlineLevel="1">
      <c r="A975" s="7"/>
      <c r="B975" s="23">
        <v>42634</v>
      </c>
      <c r="C975" s="22">
        <v>4.1666666666666664E-2</v>
      </c>
      <c r="D975" s="25">
        <v>0</v>
      </c>
      <c r="E975" s="19">
        <f t="shared" si="45"/>
        <v>0</v>
      </c>
      <c r="F975" s="24">
        <v>29.74</v>
      </c>
      <c r="G975" s="19">
        <f t="shared" si="46"/>
        <v>30.02253</v>
      </c>
      <c r="H975" s="11">
        <f t="shared" si="47"/>
        <v>0</v>
      </c>
      <c r="J975" s="26"/>
    </row>
    <row r="976" spans="1:10" outlineLevel="1">
      <c r="A976" s="7"/>
      <c r="B976" s="23">
        <v>42634</v>
      </c>
      <c r="C976" s="22">
        <v>6.25E-2</v>
      </c>
      <c r="D976" s="25">
        <v>0</v>
      </c>
      <c r="E976" s="19">
        <f t="shared" si="45"/>
        <v>0</v>
      </c>
      <c r="F976" s="24">
        <v>31.11</v>
      </c>
      <c r="G976" s="19">
        <f t="shared" si="46"/>
        <v>31.405545</v>
      </c>
      <c r="H976" s="11">
        <f t="shared" si="47"/>
        <v>0</v>
      </c>
      <c r="J976" s="26"/>
    </row>
    <row r="977" spans="1:10" outlineLevel="1">
      <c r="A977" s="7"/>
      <c r="B977" s="23">
        <v>42634</v>
      </c>
      <c r="C977" s="22">
        <v>8.3333333333333329E-2</v>
      </c>
      <c r="D977" s="25">
        <v>0</v>
      </c>
      <c r="E977" s="19">
        <f t="shared" si="45"/>
        <v>0</v>
      </c>
      <c r="F977" s="24">
        <v>30</v>
      </c>
      <c r="G977" s="19">
        <f t="shared" si="46"/>
        <v>30.285000000000004</v>
      </c>
      <c r="H977" s="11">
        <f t="shared" si="47"/>
        <v>0</v>
      </c>
      <c r="J977" s="26"/>
    </row>
    <row r="978" spans="1:10" outlineLevel="1">
      <c r="A978" s="7"/>
      <c r="B978" s="23">
        <v>42634</v>
      </c>
      <c r="C978" s="22">
        <v>0.10416666666666667</v>
      </c>
      <c r="D978" s="25">
        <v>0</v>
      </c>
      <c r="E978" s="19">
        <f t="shared" si="45"/>
        <v>0</v>
      </c>
      <c r="F978" s="24">
        <v>28.65</v>
      </c>
      <c r="G978" s="19">
        <f t="shared" si="46"/>
        <v>28.922174999999999</v>
      </c>
      <c r="H978" s="11">
        <f t="shared" si="47"/>
        <v>0</v>
      </c>
      <c r="J978" s="26"/>
    </row>
    <row r="979" spans="1:10" outlineLevel="1">
      <c r="A979" s="7"/>
      <c r="B979" s="23">
        <v>42634</v>
      </c>
      <c r="C979" s="22">
        <v>0.125</v>
      </c>
      <c r="D979" s="25">
        <v>0</v>
      </c>
      <c r="E979" s="19">
        <f t="shared" si="45"/>
        <v>0</v>
      </c>
      <c r="F979" s="24">
        <v>27.52</v>
      </c>
      <c r="G979" s="19">
        <f t="shared" si="46"/>
        <v>27.78144</v>
      </c>
      <c r="H979" s="11">
        <f t="shared" si="47"/>
        <v>0</v>
      </c>
      <c r="J979" s="26"/>
    </row>
    <row r="980" spans="1:10" outlineLevel="1">
      <c r="A980" s="7"/>
      <c r="B980" s="23">
        <v>42634</v>
      </c>
      <c r="C980" s="22">
        <v>0.14583333333333334</v>
      </c>
      <c r="D980" s="25">
        <v>0</v>
      </c>
      <c r="E980" s="19">
        <f t="shared" si="45"/>
        <v>0</v>
      </c>
      <c r="F980" s="24">
        <v>27.07</v>
      </c>
      <c r="G980" s="19">
        <f t="shared" si="46"/>
        <v>27.327165000000001</v>
      </c>
      <c r="H980" s="11">
        <f t="shared" si="47"/>
        <v>0</v>
      </c>
      <c r="J980" s="26"/>
    </row>
    <row r="981" spans="1:10" outlineLevel="1">
      <c r="A981" s="7"/>
      <c r="B981" s="23">
        <v>42634</v>
      </c>
      <c r="C981" s="22">
        <v>0.16666666666666666</v>
      </c>
      <c r="D981" s="25">
        <v>0</v>
      </c>
      <c r="E981" s="19">
        <f t="shared" si="45"/>
        <v>0</v>
      </c>
      <c r="F981" s="24">
        <v>27.09</v>
      </c>
      <c r="G981" s="19">
        <f t="shared" si="46"/>
        <v>27.347355</v>
      </c>
      <c r="H981" s="11">
        <f t="shared" si="47"/>
        <v>0</v>
      </c>
      <c r="J981" s="26"/>
    </row>
    <row r="982" spans="1:10" outlineLevel="1">
      <c r="A982" s="7"/>
      <c r="B982" s="23">
        <v>42634</v>
      </c>
      <c r="C982" s="22">
        <v>0.1875</v>
      </c>
      <c r="D982" s="25">
        <v>0</v>
      </c>
      <c r="E982" s="19">
        <f t="shared" si="45"/>
        <v>0</v>
      </c>
      <c r="F982" s="24">
        <v>27.25</v>
      </c>
      <c r="G982" s="19">
        <f t="shared" si="46"/>
        <v>27.508875000000003</v>
      </c>
      <c r="H982" s="11">
        <f t="shared" si="47"/>
        <v>0</v>
      </c>
      <c r="J982" s="26"/>
    </row>
    <row r="983" spans="1:10" outlineLevel="1">
      <c r="A983" s="7"/>
      <c r="B983" s="23">
        <v>42634</v>
      </c>
      <c r="C983" s="22">
        <v>0.20833333333333334</v>
      </c>
      <c r="D983" s="25">
        <v>0</v>
      </c>
      <c r="E983" s="19">
        <f t="shared" si="45"/>
        <v>0</v>
      </c>
      <c r="F983" s="24">
        <v>27.52</v>
      </c>
      <c r="G983" s="19">
        <f t="shared" si="46"/>
        <v>27.78144</v>
      </c>
      <c r="H983" s="11">
        <f t="shared" si="47"/>
        <v>0</v>
      </c>
      <c r="J983" s="26"/>
    </row>
    <row r="984" spans="1:10" outlineLevel="1">
      <c r="A984" s="7"/>
      <c r="B984" s="23">
        <v>42634</v>
      </c>
      <c r="C984" s="22">
        <v>0.22916666666666666</v>
      </c>
      <c r="D984" s="25">
        <v>0</v>
      </c>
      <c r="E984" s="19">
        <f t="shared" si="45"/>
        <v>0</v>
      </c>
      <c r="F984" s="24">
        <v>28.34</v>
      </c>
      <c r="G984" s="19">
        <f t="shared" si="46"/>
        <v>28.60923</v>
      </c>
      <c r="H984" s="11">
        <f t="shared" si="47"/>
        <v>0</v>
      </c>
      <c r="J984" s="26"/>
    </row>
    <row r="985" spans="1:10" outlineLevel="1">
      <c r="A985" s="7"/>
      <c r="B985" s="23">
        <v>42634</v>
      </c>
      <c r="C985" s="22">
        <v>0.25</v>
      </c>
      <c r="D985" s="25">
        <v>0</v>
      </c>
      <c r="E985" s="19">
        <f t="shared" si="45"/>
        <v>0</v>
      </c>
      <c r="F985" s="24">
        <v>30.24</v>
      </c>
      <c r="G985" s="19">
        <f t="shared" si="46"/>
        <v>30.527280000000001</v>
      </c>
      <c r="H985" s="11">
        <f t="shared" si="47"/>
        <v>0</v>
      </c>
      <c r="J985" s="26"/>
    </row>
    <row r="986" spans="1:10" outlineLevel="1">
      <c r="A986" s="7"/>
      <c r="B986" s="23">
        <v>42634</v>
      </c>
      <c r="C986" s="22">
        <v>0.27083333333333331</v>
      </c>
      <c r="D986" s="25">
        <v>6.0850000000000001E-3</v>
      </c>
      <c r="E986" s="19">
        <f t="shared" si="45"/>
        <v>6.0831745E-3</v>
      </c>
      <c r="F986" s="24">
        <v>41.34</v>
      </c>
      <c r="G986" s="19">
        <f t="shared" si="46"/>
        <v>41.732730000000004</v>
      </c>
      <c r="H986" s="11">
        <f t="shared" si="47"/>
        <v>0.87760297804861498</v>
      </c>
      <c r="J986" s="26"/>
    </row>
    <row r="987" spans="1:10" outlineLevel="1">
      <c r="A987" s="7"/>
      <c r="B987" s="23">
        <v>42634</v>
      </c>
      <c r="C987" s="22">
        <v>0.29166666666666669</v>
      </c>
      <c r="D987" s="25">
        <v>0.22630700000000001</v>
      </c>
      <c r="E987" s="19">
        <f t="shared" si="45"/>
        <v>0.22623910790000001</v>
      </c>
      <c r="F987" s="24">
        <v>55.46</v>
      </c>
      <c r="G987" s="19">
        <f t="shared" si="46"/>
        <v>55.986870000000003</v>
      </c>
      <c r="H987" s="11">
        <f t="shared" si="47"/>
        <v>29.414054546486728</v>
      </c>
      <c r="J987" s="26"/>
    </row>
    <row r="988" spans="1:10" outlineLevel="1">
      <c r="A988" s="7"/>
      <c r="B988" s="23">
        <v>42634</v>
      </c>
      <c r="C988" s="22">
        <v>0.3125</v>
      </c>
      <c r="D988" s="25">
        <v>0.25600199999999995</v>
      </c>
      <c r="E988" s="19">
        <f t="shared" si="45"/>
        <v>0.25592519939999997</v>
      </c>
      <c r="F988" s="24">
        <v>53.57</v>
      </c>
      <c r="G988" s="19">
        <f t="shared" si="46"/>
        <v>54.078915000000002</v>
      </c>
      <c r="H988" s="11">
        <f t="shared" si="47"/>
        <v>33.761929983689349</v>
      </c>
      <c r="J988" s="26"/>
    </row>
    <row r="989" spans="1:10" outlineLevel="1">
      <c r="A989" s="7"/>
      <c r="B989" s="23">
        <v>42634</v>
      </c>
      <c r="C989" s="22">
        <v>0.33333333333333331</v>
      </c>
      <c r="D989" s="25">
        <v>0.33341700000000002</v>
      </c>
      <c r="E989" s="19">
        <f t="shared" si="45"/>
        <v>0.33331697490000001</v>
      </c>
      <c r="F989" s="24">
        <v>66.81</v>
      </c>
      <c r="G989" s="19">
        <f t="shared" si="46"/>
        <v>67.44469500000001</v>
      </c>
      <c r="H989" s="11">
        <f t="shared" si="47"/>
        <v>39.516495620946841</v>
      </c>
      <c r="J989" s="26"/>
    </row>
    <row r="990" spans="1:10" outlineLevel="1">
      <c r="A990" s="7"/>
      <c r="B990" s="23">
        <v>42634</v>
      </c>
      <c r="C990" s="22">
        <v>0.35416666666666669</v>
      </c>
      <c r="D990" s="25">
        <v>0.42508800000000002</v>
      </c>
      <c r="E990" s="19">
        <f t="shared" si="45"/>
        <v>0.42496047360000005</v>
      </c>
      <c r="F990" s="24">
        <v>74.09</v>
      </c>
      <c r="G990" s="19">
        <f t="shared" si="46"/>
        <v>74.793855000000008</v>
      </c>
      <c r="H990" s="11">
        <f t="shared" si="47"/>
        <v>47.258216046430277</v>
      </c>
      <c r="J990" s="26"/>
    </row>
    <row r="991" spans="1:10" outlineLevel="1">
      <c r="A991" s="7"/>
      <c r="B991" s="23">
        <v>42634</v>
      </c>
      <c r="C991" s="22">
        <v>0.375</v>
      </c>
      <c r="D991" s="25">
        <v>0.43588299999999996</v>
      </c>
      <c r="E991" s="19">
        <f t="shared" si="45"/>
        <v>0.4357522351</v>
      </c>
      <c r="F991" s="24">
        <v>65.73</v>
      </c>
      <c r="G991" s="19">
        <f t="shared" si="46"/>
        <v>66.354435000000009</v>
      </c>
      <c r="H991" s="11">
        <f t="shared" si="47"/>
        <v>52.135822368552326</v>
      </c>
      <c r="J991" s="26"/>
    </row>
    <row r="992" spans="1:10" outlineLevel="1">
      <c r="A992" s="7"/>
      <c r="B992" s="23">
        <v>42634</v>
      </c>
      <c r="C992" s="22">
        <v>0.39583333333333331</v>
      </c>
      <c r="D992" s="25">
        <v>0.726877</v>
      </c>
      <c r="E992" s="19">
        <f t="shared" si="45"/>
        <v>0.72665893690000005</v>
      </c>
      <c r="F992" s="24">
        <v>57.21</v>
      </c>
      <c r="G992" s="19">
        <f t="shared" si="46"/>
        <v>57.753495000000008</v>
      </c>
      <c r="H992" s="11">
        <f t="shared" si="47"/>
        <v>93.191468984440533</v>
      </c>
      <c r="J992" s="26"/>
    </row>
    <row r="993" spans="1:10" outlineLevel="1">
      <c r="A993" s="7"/>
      <c r="B993" s="23">
        <v>42634</v>
      </c>
      <c r="C993" s="22">
        <v>0.41666666666666669</v>
      </c>
      <c r="D993" s="25">
        <v>1.1105510000000001</v>
      </c>
      <c r="E993" s="19">
        <f t="shared" si="45"/>
        <v>1.1102178347</v>
      </c>
      <c r="F993" s="24">
        <v>65.11</v>
      </c>
      <c r="G993" s="19">
        <f t="shared" si="46"/>
        <v>65.728544999999997</v>
      </c>
      <c r="H993" s="11">
        <f t="shared" si="47"/>
        <v>133.5275143463185</v>
      </c>
      <c r="J993" s="26"/>
    </row>
    <row r="994" spans="1:10" outlineLevel="1">
      <c r="A994" s="7"/>
      <c r="B994" s="23">
        <v>42634</v>
      </c>
      <c r="C994" s="22">
        <v>0.4375</v>
      </c>
      <c r="D994" s="25">
        <v>0.89159600000000006</v>
      </c>
      <c r="E994" s="19">
        <f t="shared" si="45"/>
        <v>0.89132852120000006</v>
      </c>
      <c r="F994" s="24">
        <v>66.959999999999994</v>
      </c>
      <c r="G994" s="19">
        <f t="shared" si="46"/>
        <v>67.596119999999999</v>
      </c>
      <c r="H994" s="11">
        <f t="shared" si="47"/>
        <v>105.53675526474227</v>
      </c>
      <c r="J994" s="26"/>
    </row>
    <row r="995" spans="1:10" outlineLevel="1">
      <c r="A995" s="7"/>
      <c r="B995" s="23">
        <v>42634</v>
      </c>
      <c r="C995" s="22">
        <v>0.45833333333333331</v>
      </c>
      <c r="D995" s="25">
        <v>0.50738499999999997</v>
      </c>
      <c r="E995" s="19">
        <f t="shared" si="45"/>
        <v>0.50723278449999998</v>
      </c>
      <c r="F995" s="24">
        <v>62.72</v>
      </c>
      <c r="G995" s="19">
        <f t="shared" si="46"/>
        <v>63.315840000000001</v>
      </c>
      <c r="H995" s="11">
        <f t="shared" si="47"/>
        <v>62.229428090843513</v>
      </c>
      <c r="J995" s="26"/>
    </row>
    <row r="996" spans="1:10" outlineLevel="1">
      <c r="A996" s="7"/>
      <c r="B996" s="23">
        <v>42634</v>
      </c>
      <c r="C996" s="22">
        <v>0.47916666666666669</v>
      </c>
      <c r="D996" s="25">
        <v>0.51119200000000009</v>
      </c>
      <c r="E996" s="19">
        <f t="shared" si="45"/>
        <v>0.51103864240000008</v>
      </c>
      <c r="F996" s="24">
        <v>55.13</v>
      </c>
      <c r="G996" s="19">
        <f t="shared" si="46"/>
        <v>55.653735000000005</v>
      </c>
      <c r="H996" s="11">
        <f t="shared" si="47"/>
        <v>66.61197830751064</v>
      </c>
      <c r="J996" s="26"/>
    </row>
    <row r="997" spans="1:10" outlineLevel="1">
      <c r="A997" s="7"/>
      <c r="B997" s="23">
        <v>42634</v>
      </c>
      <c r="C997" s="22">
        <v>0.5</v>
      </c>
      <c r="D997" s="25">
        <v>0.73225200000000013</v>
      </c>
      <c r="E997" s="19">
        <f t="shared" si="45"/>
        <v>0.7320323244000001</v>
      </c>
      <c r="F997" s="24">
        <v>49.83</v>
      </c>
      <c r="G997" s="19">
        <f t="shared" si="46"/>
        <v>50.303384999999999</v>
      </c>
      <c r="H997" s="11">
        <f t="shared" si="47"/>
        <v>99.334308491661929</v>
      </c>
      <c r="J997" s="26"/>
    </row>
    <row r="998" spans="1:10" outlineLevel="1">
      <c r="A998" s="7"/>
      <c r="B998" s="23">
        <v>42634</v>
      </c>
      <c r="C998" s="22">
        <v>0.52083333333333337</v>
      </c>
      <c r="D998" s="25">
        <v>1.3551799999999998</v>
      </c>
      <c r="E998" s="19">
        <f t="shared" si="45"/>
        <v>1.3547734459999998</v>
      </c>
      <c r="F998" s="24">
        <v>45.49</v>
      </c>
      <c r="G998" s="19">
        <f t="shared" si="46"/>
        <v>45.922155000000004</v>
      </c>
      <c r="H998" s="11">
        <f t="shared" si="47"/>
        <v>189.77374477890385</v>
      </c>
      <c r="J998" s="26"/>
    </row>
    <row r="999" spans="1:10" outlineLevel="1">
      <c r="A999" s="7"/>
      <c r="B999" s="23">
        <v>42634</v>
      </c>
      <c r="C999" s="22">
        <v>0.54166666666666663</v>
      </c>
      <c r="D999" s="25">
        <v>1.5441790000000002</v>
      </c>
      <c r="E999" s="19">
        <f t="shared" si="45"/>
        <v>1.5437157463000002</v>
      </c>
      <c r="F999" s="24">
        <v>42.23</v>
      </c>
      <c r="G999" s="19">
        <f t="shared" si="46"/>
        <v>42.631185000000002</v>
      </c>
      <c r="H999" s="11">
        <f t="shared" si="47"/>
        <v>221.32069724387165</v>
      </c>
      <c r="J999" s="26"/>
    </row>
    <row r="1000" spans="1:10" outlineLevel="1">
      <c r="A1000" s="7"/>
      <c r="B1000" s="23">
        <v>42634</v>
      </c>
      <c r="C1000" s="22">
        <v>0.5625</v>
      </c>
      <c r="D1000" s="25">
        <v>1.3370310000000001</v>
      </c>
      <c r="E1000" s="19">
        <f t="shared" si="45"/>
        <v>1.3366298907</v>
      </c>
      <c r="F1000" s="24">
        <v>50.17</v>
      </c>
      <c r="G1000" s="19">
        <f t="shared" si="46"/>
        <v>50.646615000000004</v>
      </c>
      <c r="H1000" s="11">
        <f t="shared" si="47"/>
        <v>180.91738019842504</v>
      </c>
      <c r="J1000" s="26"/>
    </row>
    <row r="1001" spans="1:10" outlineLevel="1">
      <c r="A1001" s="7"/>
      <c r="B1001" s="23">
        <v>42634</v>
      </c>
      <c r="C1001" s="22">
        <v>0.58333333333333337</v>
      </c>
      <c r="D1001" s="25">
        <v>6.4979680000000002</v>
      </c>
      <c r="E1001" s="19">
        <f t="shared" si="45"/>
        <v>6.4960186096000001</v>
      </c>
      <c r="F1001" s="24">
        <v>50.79</v>
      </c>
      <c r="G1001" s="19">
        <f t="shared" si="46"/>
        <v>51.272505000000002</v>
      </c>
      <c r="H1001" s="11">
        <f t="shared" si="47"/>
        <v>875.19231474479102</v>
      </c>
      <c r="J1001" s="26"/>
    </row>
    <row r="1002" spans="1:10" outlineLevel="1">
      <c r="A1002" s="7"/>
      <c r="B1002" s="23">
        <v>42634</v>
      </c>
      <c r="C1002" s="22">
        <v>0.60416666666666663</v>
      </c>
      <c r="D1002" s="25">
        <v>2.2454459999999998</v>
      </c>
      <c r="E1002" s="19">
        <f t="shared" si="45"/>
        <v>2.2447723661999999</v>
      </c>
      <c r="F1002" s="24">
        <v>58.03</v>
      </c>
      <c r="G1002" s="19">
        <f t="shared" si="46"/>
        <v>58.581285000000008</v>
      </c>
      <c r="H1002" s="11">
        <f t="shared" si="47"/>
        <v>286.0260103687134</v>
      </c>
      <c r="J1002" s="26"/>
    </row>
    <row r="1003" spans="1:10" outlineLevel="1">
      <c r="A1003" s="7"/>
      <c r="B1003" s="23">
        <v>42634</v>
      </c>
      <c r="C1003" s="22">
        <v>0.625</v>
      </c>
      <c r="D1003" s="25">
        <v>0.47037699999999999</v>
      </c>
      <c r="E1003" s="19">
        <f t="shared" si="45"/>
        <v>0.47023588690000001</v>
      </c>
      <c r="F1003" s="24">
        <v>48.47</v>
      </c>
      <c r="G1003" s="19">
        <f t="shared" si="46"/>
        <v>48.930465000000005</v>
      </c>
      <c r="H1003" s="11">
        <f t="shared" si="47"/>
        <v>64.455014357695589</v>
      </c>
      <c r="J1003" s="26"/>
    </row>
    <row r="1004" spans="1:10" outlineLevel="1">
      <c r="A1004" s="7"/>
      <c r="B1004" s="23">
        <v>42634</v>
      </c>
      <c r="C1004" s="22">
        <v>0.64583333333333337</v>
      </c>
      <c r="D1004" s="25">
        <v>0.34216999999999997</v>
      </c>
      <c r="E1004" s="19">
        <f t="shared" si="45"/>
        <v>0.34206734899999997</v>
      </c>
      <c r="F1004" s="24">
        <v>56.99</v>
      </c>
      <c r="G1004" s="19">
        <f t="shared" si="46"/>
        <v>57.531405000000007</v>
      </c>
      <c r="H1004" s="11">
        <f t="shared" si="47"/>
        <v>43.944911721404651</v>
      </c>
      <c r="J1004" s="26"/>
    </row>
    <row r="1005" spans="1:10" outlineLevel="1">
      <c r="A1005" s="7"/>
      <c r="B1005" s="23">
        <v>42634</v>
      </c>
      <c r="C1005" s="22">
        <v>0.66666666666666663</v>
      </c>
      <c r="D1005" s="25">
        <v>0.378166</v>
      </c>
      <c r="E1005" s="19">
        <f t="shared" si="45"/>
        <v>0.3780525502</v>
      </c>
      <c r="F1005" s="24">
        <v>69.88</v>
      </c>
      <c r="G1005" s="19">
        <f t="shared" si="46"/>
        <v>70.543859999999995</v>
      </c>
      <c r="H1005" s="11">
        <f t="shared" si="47"/>
        <v>43.648488163248231</v>
      </c>
      <c r="J1005" s="26"/>
    </row>
    <row r="1006" spans="1:10" outlineLevel="1">
      <c r="A1006" s="7"/>
      <c r="B1006" s="23">
        <v>42634</v>
      </c>
      <c r="C1006" s="22">
        <v>0.6875</v>
      </c>
      <c r="D1006" s="25">
        <v>0.24884299999999998</v>
      </c>
      <c r="E1006" s="19">
        <f t="shared" si="45"/>
        <v>0.24876834709999998</v>
      </c>
      <c r="F1006" s="24">
        <v>64.86</v>
      </c>
      <c r="G1006" s="19">
        <f t="shared" si="46"/>
        <v>65.47617000000001</v>
      </c>
      <c r="H1006" s="11">
        <f t="shared" si="47"/>
        <v>29.982513975261387</v>
      </c>
      <c r="J1006" s="26"/>
    </row>
    <row r="1007" spans="1:10" outlineLevel="1">
      <c r="A1007" s="7"/>
      <c r="B1007" s="23">
        <v>42634</v>
      </c>
      <c r="C1007" s="22">
        <v>0.70833333333333337</v>
      </c>
      <c r="D1007" s="25">
        <v>0.22695199999999999</v>
      </c>
      <c r="E1007" s="19">
        <f t="shared" si="45"/>
        <v>0.2268839144</v>
      </c>
      <c r="F1007" s="24">
        <v>67.33</v>
      </c>
      <c r="G1007" s="19">
        <f t="shared" si="46"/>
        <v>67.969634999999997</v>
      </c>
      <c r="H1007" s="11">
        <f t="shared" si="47"/>
        <v>26.779191229260757</v>
      </c>
      <c r="J1007" s="26"/>
    </row>
    <row r="1008" spans="1:10" outlineLevel="1">
      <c r="A1008" s="7"/>
      <c r="B1008" s="23">
        <v>42634</v>
      </c>
      <c r="C1008" s="22">
        <v>0.72916666666666663</v>
      </c>
      <c r="D1008" s="25">
        <v>0.30331199999999997</v>
      </c>
      <c r="E1008" s="19">
        <f t="shared" si="45"/>
        <v>0.30322100639999999</v>
      </c>
      <c r="F1008" s="24">
        <v>44.43</v>
      </c>
      <c r="G1008" s="19">
        <f t="shared" si="46"/>
        <v>44.852085000000002</v>
      </c>
      <c r="H1008" s="11">
        <f t="shared" si="47"/>
        <v>42.799012837561662</v>
      </c>
      <c r="J1008" s="26"/>
    </row>
    <row r="1009" spans="1:10" outlineLevel="1">
      <c r="A1009" s="7"/>
      <c r="B1009" s="23">
        <v>42634</v>
      </c>
      <c r="C1009" s="22">
        <v>0.75</v>
      </c>
      <c r="D1009" s="25">
        <v>3.6169000000000007E-2</v>
      </c>
      <c r="E1009" s="19">
        <f t="shared" si="45"/>
        <v>3.6158149300000005E-2</v>
      </c>
      <c r="F1009" s="24">
        <v>56.03</v>
      </c>
      <c r="G1009" s="19">
        <f t="shared" si="46"/>
        <v>56.562285000000003</v>
      </c>
      <c r="H1009" s="11">
        <f t="shared" si="47"/>
        <v>4.6802282240208504</v>
      </c>
      <c r="J1009" s="26"/>
    </row>
    <row r="1010" spans="1:10" outlineLevel="1">
      <c r="A1010" s="7"/>
      <c r="B1010" s="23">
        <v>42634</v>
      </c>
      <c r="C1010" s="22">
        <v>0.77083333333333337</v>
      </c>
      <c r="D1010" s="25">
        <v>0</v>
      </c>
      <c r="E1010" s="19">
        <f t="shared" si="45"/>
        <v>0</v>
      </c>
      <c r="F1010" s="24">
        <v>80.349999999999994</v>
      </c>
      <c r="G1010" s="19">
        <f t="shared" si="46"/>
        <v>81.113325000000003</v>
      </c>
      <c r="H1010" s="11">
        <f t="shared" si="47"/>
        <v>0</v>
      </c>
      <c r="J1010" s="26"/>
    </row>
    <row r="1011" spans="1:10" outlineLevel="1">
      <c r="A1011" s="7"/>
      <c r="B1011" s="23">
        <v>42634</v>
      </c>
      <c r="C1011" s="22">
        <v>0.79166666666666663</v>
      </c>
      <c r="D1011" s="25">
        <v>0</v>
      </c>
      <c r="E1011" s="19">
        <f t="shared" si="45"/>
        <v>0</v>
      </c>
      <c r="F1011" s="24">
        <v>99.91</v>
      </c>
      <c r="G1011" s="19">
        <f t="shared" si="46"/>
        <v>100.859145</v>
      </c>
      <c r="H1011" s="11">
        <f t="shared" si="47"/>
        <v>0</v>
      </c>
      <c r="J1011" s="26"/>
    </row>
    <row r="1012" spans="1:10" outlineLevel="1">
      <c r="A1012" s="7"/>
      <c r="B1012" s="23">
        <v>42634</v>
      </c>
      <c r="C1012" s="22">
        <v>0.8125</v>
      </c>
      <c r="D1012" s="25">
        <v>0</v>
      </c>
      <c r="E1012" s="19">
        <f t="shared" si="45"/>
        <v>0</v>
      </c>
      <c r="F1012" s="24">
        <v>75.02</v>
      </c>
      <c r="G1012" s="19">
        <f t="shared" si="46"/>
        <v>75.732690000000005</v>
      </c>
      <c r="H1012" s="11">
        <f t="shared" si="47"/>
        <v>0</v>
      </c>
      <c r="J1012" s="26"/>
    </row>
    <row r="1013" spans="1:10" outlineLevel="1">
      <c r="A1013" s="7"/>
      <c r="B1013" s="23">
        <v>42634</v>
      </c>
      <c r="C1013" s="22">
        <v>0.83333333333333337</v>
      </c>
      <c r="D1013" s="25">
        <v>0</v>
      </c>
      <c r="E1013" s="19">
        <f t="shared" si="45"/>
        <v>0</v>
      </c>
      <c r="F1013" s="24">
        <v>89.99</v>
      </c>
      <c r="G1013" s="19">
        <f t="shared" si="46"/>
        <v>90.844904999999997</v>
      </c>
      <c r="H1013" s="11">
        <f t="shared" si="47"/>
        <v>0</v>
      </c>
      <c r="J1013" s="26"/>
    </row>
    <row r="1014" spans="1:10" outlineLevel="1">
      <c r="A1014" s="7"/>
      <c r="B1014" s="23">
        <v>42634</v>
      </c>
      <c r="C1014" s="22">
        <v>0.85416666666666663</v>
      </c>
      <c r="D1014" s="25">
        <v>0</v>
      </c>
      <c r="E1014" s="19">
        <f t="shared" si="45"/>
        <v>0</v>
      </c>
      <c r="F1014" s="24">
        <v>99.07</v>
      </c>
      <c r="G1014" s="19">
        <f t="shared" si="46"/>
        <v>100.01116500000001</v>
      </c>
      <c r="H1014" s="11">
        <f t="shared" si="47"/>
        <v>0</v>
      </c>
      <c r="J1014" s="26"/>
    </row>
    <row r="1015" spans="1:10" outlineLevel="1">
      <c r="A1015" s="7"/>
      <c r="B1015" s="23">
        <v>42634</v>
      </c>
      <c r="C1015" s="22">
        <v>0.875</v>
      </c>
      <c r="D1015" s="25">
        <v>0</v>
      </c>
      <c r="E1015" s="19">
        <f t="shared" si="45"/>
        <v>0</v>
      </c>
      <c r="F1015" s="24">
        <v>72.48</v>
      </c>
      <c r="G1015" s="19">
        <f t="shared" si="46"/>
        <v>73.168560000000014</v>
      </c>
      <c r="H1015" s="11">
        <f t="shared" si="47"/>
        <v>0</v>
      </c>
      <c r="J1015" s="26"/>
    </row>
    <row r="1016" spans="1:10" outlineLevel="1">
      <c r="A1016" s="7"/>
      <c r="B1016" s="23">
        <v>42634</v>
      </c>
      <c r="C1016" s="22">
        <v>0.89583333333333337</v>
      </c>
      <c r="D1016" s="25">
        <v>0</v>
      </c>
      <c r="E1016" s="19">
        <f t="shared" si="45"/>
        <v>0</v>
      </c>
      <c r="F1016" s="24">
        <v>63.28</v>
      </c>
      <c r="G1016" s="19">
        <f t="shared" si="46"/>
        <v>63.881160000000008</v>
      </c>
      <c r="H1016" s="11">
        <f t="shared" si="47"/>
        <v>0</v>
      </c>
      <c r="J1016" s="26"/>
    </row>
    <row r="1017" spans="1:10" outlineLevel="1">
      <c r="A1017" s="7"/>
      <c r="B1017" s="23">
        <v>42634</v>
      </c>
      <c r="C1017" s="22">
        <v>0.91666666666666663</v>
      </c>
      <c r="D1017" s="25">
        <v>0</v>
      </c>
      <c r="E1017" s="19">
        <f t="shared" si="45"/>
        <v>0</v>
      </c>
      <c r="F1017" s="24">
        <v>50.21</v>
      </c>
      <c r="G1017" s="19">
        <f t="shared" si="46"/>
        <v>50.686995000000003</v>
      </c>
      <c r="H1017" s="11">
        <f t="shared" si="47"/>
        <v>0</v>
      </c>
      <c r="J1017" s="26"/>
    </row>
    <row r="1018" spans="1:10" outlineLevel="1">
      <c r="A1018" s="7"/>
      <c r="B1018" s="23">
        <v>42634</v>
      </c>
      <c r="C1018" s="22">
        <v>0.9375</v>
      </c>
      <c r="D1018" s="25">
        <v>0</v>
      </c>
      <c r="E1018" s="19">
        <f t="shared" si="45"/>
        <v>0</v>
      </c>
      <c r="F1018" s="24">
        <v>74.319999999999993</v>
      </c>
      <c r="G1018" s="19">
        <f t="shared" si="46"/>
        <v>75.026039999999995</v>
      </c>
      <c r="H1018" s="11">
        <f t="shared" si="47"/>
        <v>0</v>
      </c>
      <c r="J1018" s="26"/>
    </row>
    <row r="1019" spans="1:10" outlineLevel="1">
      <c r="A1019" s="7"/>
      <c r="B1019" s="23">
        <v>42634</v>
      </c>
      <c r="C1019" s="22">
        <v>0.95833333333333337</v>
      </c>
      <c r="D1019" s="25">
        <v>0</v>
      </c>
      <c r="E1019" s="19">
        <f t="shared" si="45"/>
        <v>0</v>
      </c>
      <c r="F1019" s="24">
        <v>60.47</v>
      </c>
      <c r="G1019" s="19">
        <f t="shared" si="46"/>
        <v>61.044465000000002</v>
      </c>
      <c r="H1019" s="11">
        <f t="shared" si="47"/>
        <v>0</v>
      </c>
      <c r="J1019" s="26"/>
    </row>
    <row r="1020" spans="1:10" outlineLevel="1">
      <c r="A1020" s="7"/>
      <c r="B1020" s="23">
        <v>42634</v>
      </c>
      <c r="C1020" s="22">
        <v>0.97916666666666663</v>
      </c>
      <c r="D1020" s="25">
        <v>0</v>
      </c>
      <c r="E1020" s="19">
        <f t="shared" si="45"/>
        <v>0</v>
      </c>
      <c r="F1020" s="24">
        <v>58.78</v>
      </c>
      <c r="G1020" s="19">
        <f t="shared" si="46"/>
        <v>59.338410000000003</v>
      </c>
      <c r="H1020" s="11">
        <f t="shared" si="47"/>
        <v>0</v>
      </c>
      <c r="J1020" s="26"/>
    </row>
    <row r="1021" spans="1:10" outlineLevel="1">
      <c r="A1021" s="7"/>
      <c r="B1021" s="23">
        <v>42634</v>
      </c>
      <c r="C1021" s="22">
        <v>0.99998842592592585</v>
      </c>
      <c r="D1021" s="25">
        <v>0</v>
      </c>
      <c r="E1021" s="19">
        <f t="shared" si="45"/>
        <v>0</v>
      </c>
      <c r="F1021" s="24">
        <v>57.53</v>
      </c>
      <c r="G1021" s="19">
        <f t="shared" si="46"/>
        <v>58.076535000000007</v>
      </c>
      <c r="H1021" s="11">
        <f t="shared" si="47"/>
        <v>0</v>
      </c>
      <c r="J1021" s="26"/>
    </row>
    <row r="1022" spans="1:10" outlineLevel="1">
      <c r="A1022" s="7"/>
      <c r="B1022" s="23">
        <v>42635</v>
      </c>
      <c r="C1022" s="22">
        <v>2.0833333333333332E-2</v>
      </c>
      <c r="D1022" s="25">
        <v>0</v>
      </c>
      <c r="E1022" s="19">
        <f t="shared" si="45"/>
        <v>0</v>
      </c>
      <c r="F1022" s="24">
        <v>72.84</v>
      </c>
      <c r="G1022" s="19">
        <f t="shared" si="46"/>
        <v>73.531980000000004</v>
      </c>
      <c r="H1022" s="11">
        <f t="shared" si="47"/>
        <v>0</v>
      </c>
      <c r="J1022" s="26"/>
    </row>
    <row r="1023" spans="1:10" outlineLevel="1">
      <c r="A1023" s="7"/>
      <c r="B1023" s="23">
        <v>42635</v>
      </c>
      <c r="C1023" s="22">
        <v>4.1666666666666664E-2</v>
      </c>
      <c r="D1023" s="25">
        <v>0</v>
      </c>
      <c r="E1023" s="19">
        <f t="shared" si="45"/>
        <v>0</v>
      </c>
      <c r="F1023" s="24">
        <v>53.3</v>
      </c>
      <c r="G1023" s="19">
        <f t="shared" si="46"/>
        <v>53.806350000000002</v>
      </c>
      <c r="H1023" s="11">
        <f t="shared" si="47"/>
        <v>0</v>
      </c>
      <c r="J1023" s="26"/>
    </row>
    <row r="1024" spans="1:10" outlineLevel="1">
      <c r="A1024" s="7"/>
      <c r="B1024" s="23">
        <v>42635</v>
      </c>
      <c r="C1024" s="22">
        <v>6.25E-2</v>
      </c>
      <c r="D1024" s="25">
        <v>0</v>
      </c>
      <c r="E1024" s="19">
        <f t="shared" si="45"/>
        <v>0</v>
      </c>
      <c r="F1024" s="24">
        <v>45.44</v>
      </c>
      <c r="G1024" s="19">
        <f t="shared" si="46"/>
        <v>45.871679999999998</v>
      </c>
      <c r="H1024" s="11">
        <f t="shared" si="47"/>
        <v>0</v>
      </c>
      <c r="J1024" s="26"/>
    </row>
    <row r="1025" spans="1:10" outlineLevel="1">
      <c r="A1025" s="7"/>
      <c r="B1025" s="23">
        <v>42635</v>
      </c>
      <c r="C1025" s="22">
        <v>8.3333333333333329E-2</v>
      </c>
      <c r="D1025" s="25">
        <v>0</v>
      </c>
      <c r="E1025" s="19">
        <f t="shared" si="45"/>
        <v>0</v>
      </c>
      <c r="F1025" s="24">
        <v>39.549999999999997</v>
      </c>
      <c r="G1025" s="19">
        <f t="shared" si="46"/>
        <v>39.925725</v>
      </c>
      <c r="H1025" s="11">
        <f t="shared" si="47"/>
        <v>0</v>
      </c>
      <c r="J1025" s="26"/>
    </row>
    <row r="1026" spans="1:10" outlineLevel="1">
      <c r="A1026" s="7"/>
      <c r="B1026" s="23">
        <v>42635</v>
      </c>
      <c r="C1026" s="22">
        <v>0.10416666666666667</v>
      </c>
      <c r="D1026" s="25">
        <v>0</v>
      </c>
      <c r="E1026" s="19">
        <f t="shared" si="45"/>
        <v>0</v>
      </c>
      <c r="F1026" s="24">
        <v>38.53</v>
      </c>
      <c r="G1026" s="19">
        <f t="shared" si="46"/>
        <v>38.896035000000005</v>
      </c>
      <c r="H1026" s="11">
        <f t="shared" si="47"/>
        <v>0</v>
      </c>
      <c r="J1026" s="26"/>
    </row>
    <row r="1027" spans="1:10" outlineLevel="1">
      <c r="A1027" s="7"/>
      <c r="B1027" s="23">
        <v>42635</v>
      </c>
      <c r="C1027" s="22">
        <v>0.125</v>
      </c>
      <c r="D1027" s="25">
        <v>0</v>
      </c>
      <c r="E1027" s="19">
        <f t="shared" si="45"/>
        <v>0</v>
      </c>
      <c r="F1027" s="24">
        <v>38.17</v>
      </c>
      <c r="G1027" s="19">
        <f t="shared" si="46"/>
        <v>38.532615000000007</v>
      </c>
      <c r="H1027" s="11">
        <f t="shared" si="47"/>
        <v>0</v>
      </c>
      <c r="J1027" s="26"/>
    </row>
    <row r="1028" spans="1:10" outlineLevel="1">
      <c r="A1028" s="7"/>
      <c r="B1028" s="23">
        <v>42635</v>
      </c>
      <c r="C1028" s="22">
        <v>0.14583333333333334</v>
      </c>
      <c r="D1028" s="25">
        <v>0</v>
      </c>
      <c r="E1028" s="19">
        <f t="shared" si="45"/>
        <v>0</v>
      </c>
      <c r="F1028" s="24">
        <v>32.72</v>
      </c>
      <c r="G1028" s="19">
        <f t="shared" si="46"/>
        <v>33.030839999999998</v>
      </c>
      <c r="H1028" s="11">
        <f t="shared" si="47"/>
        <v>0</v>
      </c>
      <c r="J1028" s="26"/>
    </row>
    <row r="1029" spans="1:10" outlineLevel="1">
      <c r="A1029" s="7"/>
      <c r="B1029" s="23">
        <v>42635</v>
      </c>
      <c r="C1029" s="22">
        <v>0.16666666666666666</v>
      </c>
      <c r="D1029" s="25">
        <v>0</v>
      </c>
      <c r="E1029" s="19">
        <f t="shared" si="45"/>
        <v>0</v>
      </c>
      <c r="F1029" s="24">
        <v>30.39</v>
      </c>
      <c r="G1029" s="19">
        <f t="shared" si="46"/>
        <v>30.678705000000001</v>
      </c>
      <c r="H1029" s="11">
        <f t="shared" si="47"/>
        <v>0</v>
      </c>
      <c r="J1029" s="26"/>
    </row>
    <row r="1030" spans="1:10" outlineLevel="1">
      <c r="A1030" s="7"/>
      <c r="B1030" s="23">
        <v>42635</v>
      </c>
      <c r="C1030" s="22">
        <v>0.1875</v>
      </c>
      <c r="D1030" s="25">
        <v>0</v>
      </c>
      <c r="E1030" s="19">
        <f t="shared" si="45"/>
        <v>0</v>
      </c>
      <c r="F1030" s="24">
        <v>32.049999999999997</v>
      </c>
      <c r="G1030" s="19">
        <f t="shared" si="46"/>
        <v>32.354475000000001</v>
      </c>
      <c r="H1030" s="11">
        <f t="shared" si="47"/>
        <v>0</v>
      </c>
      <c r="J1030" s="26"/>
    </row>
    <row r="1031" spans="1:10" outlineLevel="1">
      <c r="A1031" s="7"/>
      <c r="B1031" s="23">
        <v>42635</v>
      </c>
      <c r="C1031" s="22">
        <v>0.20833333333333334</v>
      </c>
      <c r="D1031" s="25">
        <v>0</v>
      </c>
      <c r="E1031" s="19">
        <f t="shared" si="45"/>
        <v>0</v>
      </c>
      <c r="F1031" s="24">
        <v>32.71</v>
      </c>
      <c r="G1031" s="19">
        <f t="shared" si="46"/>
        <v>33.020745000000005</v>
      </c>
      <c r="H1031" s="11">
        <f t="shared" si="47"/>
        <v>0</v>
      </c>
      <c r="J1031" s="26"/>
    </row>
    <row r="1032" spans="1:10" outlineLevel="1">
      <c r="A1032" s="7"/>
      <c r="B1032" s="23">
        <v>42635</v>
      </c>
      <c r="C1032" s="22">
        <v>0.22916666666666666</v>
      </c>
      <c r="D1032" s="25">
        <v>0</v>
      </c>
      <c r="E1032" s="19">
        <f t="shared" si="45"/>
        <v>0</v>
      </c>
      <c r="F1032" s="24">
        <v>39.51</v>
      </c>
      <c r="G1032" s="19">
        <f t="shared" si="46"/>
        <v>39.885345000000001</v>
      </c>
      <c r="H1032" s="11">
        <f t="shared" si="47"/>
        <v>0</v>
      </c>
      <c r="J1032" s="26"/>
    </row>
    <row r="1033" spans="1:10" outlineLevel="1">
      <c r="A1033" s="7"/>
      <c r="B1033" s="23">
        <v>42635</v>
      </c>
      <c r="C1033" s="22">
        <v>0.25</v>
      </c>
      <c r="D1033" s="25">
        <v>0</v>
      </c>
      <c r="E1033" s="19">
        <f t="shared" si="45"/>
        <v>0</v>
      </c>
      <c r="F1033" s="24">
        <v>47.27</v>
      </c>
      <c r="G1033" s="19">
        <f t="shared" si="46"/>
        <v>47.719065000000008</v>
      </c>
      <c r="H1033" s="11">
        <f t="shared" si="47"/>
        <v>0</v>
      </c>
      <c r="J1033" s="26"/>
    </row>
    <row r="1034" spans="1:10" outlineLevel="1">
      <c r="A1034" s="7"/>
      <c r="B1034" s="23">
        <v>42635</v>
      </c>
      <c r="C1034" s="22">
        <v>0.27083333333333331</v>
      </c>
      <c r="D1034" s="25">
        <v>6.4166000000000001E-2</v>
      </c>
      <c r="E1034" s="19">
        <f t="shared" si="45"/>
        <v>6.4146750200000005E-2</v>
      </c>
      <c r="F1034" s="24">
        <v>99.11</v>
      </c>
      <c r="G1034" s="19">
        <f t="shared" si="46"/>
        <v>100.051545</v>
      </c>
      <c r="H1034" s="11">
        <f t="shared" si="47"/>
        <v>5.5133140729609416</v>
      </c>
      <c r="J1034" s="26"/>
    </row>
    <row r="1035" spans="1:10" outlineLevel="1">
      <c r="A1035" s="7"/>
      <c r="B1035" s="23">
        <v>42635</v>
      </c>
      <c r="C1035" s="22">
        <v>0.29166666666666669</v>
      </c>
      <c r="D1035" s="25">
        <v>0.43571199999999999</v>
      </c>
      <c r="E1035" s="19">
        <f t="shared" si="45"/>
        <v>0.43558128639999999</v>
      </c>
      <c r="F1035" s="24">
        <v>76.150000000000006</v>
      </c>
      <c r="G1035" s="19">
        <f t="shared" si="46"/>
        <v>76.873425000000012</v>
      </c>
      <c r="H1035" s="11">
        <f t="shared" si="47"/>
        <v>47.533493918926077</v>
      </c>
      <c r="J1035" s="26"/>
    </row>
    <row r="1036" spans="1:10" outlineLevel="1">
      <c r="A1036" s="7"/>
      <c r="B1036" s="23">
        <v>42635</v>
      </c>
      <c r="C1036" s="22">
        <v>0.3125</v>
      </c>
      <c r="D1036" s="25">
        <v>0.97096899999999997</v>
      </c>
      <c r="E1036" s="19">
        <f t="shared" si="45"/>
        <v>0.97067770929999997</v>
      </c>
      <c r="F1036" s="24">
        <v>49.24</v>
      </c>
      <c r="G1036" s="19">
        <f t="shared" si="46"/>
        <v>49.707780000000007</v>
      </c>
      <c r="H1036" s="11">
        <f t="shared" si="47"/>
        <v>132.29581990501163</v>
      </c>
      <c r="J1036" s="26"/>
    </row>
    <row r="1037" spans="1:10" outlineLevel="1">
      <c r="A1037" s="7"/>
      <c r="B1037" s="23">
        <v>42635</v>
      </c>
      <c r="C1037" s="22">
        <v>0.33333333333333331</v>
      </c>
      <c r="D1037" s="25">
        <v>1.3946399999999999</v>
      </c>
      <c r="E1037" s="19">
        <f t="shared" si="45"/>
        <v>1.3942216079999998</v>
      </c>
      <c r="F1037" s="24">
        <v>60.77</v>
      </c>
      <c r="G1037" s="19">
        <f t="shared" si="46"/>
        <v>61.347315000000009</v>
      </c>
      <c r="H1037" s="11">
        <f t="shared" si="47"/>
        <v>173.79346692221745</v>
      </c>
      <c r="J1037" s="26"/>
    </row>
    <row r="1038" spans="1:10" outlineLevel="1">
      <c r="A1038" s="7"/>
      <c r="B1038" s="23">
        <v>42635</v>
      </c>
      <c r="C1038" s="22">
        <v>0.35416666666666669</v>
      </c>
      <c r="D1038" s="25">
        <v>1.7394129999999999</v>
      </c>
      <c r="E1038" s="19">
        <f t="shared" ref="E1038:E1101" si="48">IF($B$11="Electricity",$D1038*$B$7,$D1038*$B$8)</f>
        <v>1.7388911760999999</v>
      </c>
      <c r="F1038" s="24">
        <v>64.94</v>
      </c>
      <c r="G1038" s="19">
        <f t="shared" ref="G1038:G1101" si="49">$F1038*$B$8</f>
        <v>65.556930000000008</v>
      </c>
      <c r="H1038" s="11">
        <f t="shared" ref="H1038:H1101" si="50">E1038*($B$6-G1038)</f>
        <v>209.4373916453946</v>
      </c>
      <c r="J1038" s="26"/>
    </row>
    <row r="1039" spans="1:10" outlineLevel="1">
      <c r="A1039" s="7"/>
      <c r="B1039" s="23">
        <v>42635</v>
      </c>
      <c r="C1039" s="22">
        <v>0.375</v>
      </c>
      <c r="D1039" s="25">
        <v>1.5349969999999999</v>
      </c>
      <c r="E1039" s="19">
        <f t="shared" si="48"/>
        <v>1.5345365009</v>
      </c>
      <c r="F1039" s="24">
        <v>68.95</v>
      </c>
      <c r="G1039" s="19">
        <f t="shared" si="49"/>
        <v>69.605025000000012</v>
      </c>
      <c r="H1039" s="11">
        <f t="shared" si="50"/>
        <v>178.61233765884296</v>
      </c>
      <c r="J1039" s="26"/>
    </row>
    <row r="1040" spans="1:10" outlineLevel="1">
      <c r="A1040" s="7"/>
      <c r="B1040" s="23">
        <v>42635</v>
      </c>
      <c r="C1040" s="22">
        <v>0.39583333333333331</v>
      </c>
      <c r="D1040" s="25">
        <v>2.4385519999999996</v>
      </c>
      <c r="E1040" s="19">
        <f t="shared" si="48"/>
        <v>2.4378204343999998</v>
      </c>
      <c r="F1040" s="24">
        <v>51.83</v>
      </c>
      <c r="G1040" s="19">
        <f t="shared" si="49"/>
        <v>52.322385000000004</v>
      </c>
      <c r="H1040" s="11">
        <f t="shared" si="50"/>
        <v>325.88202146885595</v>
      </c>
      <c r="J1040" s="26"/>
    </row>
    <row r="1041" spans="1:10" outlineLevel="1">
      <c r="A1041" s="7"/>
      <c r="B1041" s="23">
        <v>42635</v>
      </c>
      <c r="C1041" s="22">
        <v>0.41666666666666669</v>
      </c>
      <c r="D1041" s="25">
        <v>4.0607699999999998</v>
      </c>
      <c r="E1041" s="19">
        <f t="shared" si="48"/>
        <v>4.0595517689999996</v>
      </c>
      <c r="F1041" s="24">
        <v>62.19</v>
      </c>
      <c r="G1041" s="19">
        <f t="shared" si="49"/>
        <v>62.780805000000001</v>
      </c>
      <c r="H1041" s="11">
        <f t="shared" si="50"/>
        <v>500.21470103700591</v>
      </c>
      <c r="J1041" s="26"/>
    </row>
    <row r="1042" spans="1:10" outlineLevel="1">
      <c r="A1042" s="7"/>
      <c r="B1042" s="23">
        <v>42635</v>
      </c>
      <c r="C1042" s="22">
        <v>0.4375</v>
      </c>
      <c r="D1042" s="25">
        <v>3.5488469999999999</v>
      </c>
      <c r="E1042" s="19">
        <f t="shared" si="48"/>
        <v>3.5477823459</v>
      </c>
      <c r="F1042" s="24">
        <v>57.44</v>
      </c>
      <c r="G1042" s="19">
        <f t="shared" si="49"/>
        <v>57.985680000000002</v>
      </c>
      <c r="H1042" s="11">
        <f t="shared" si="50"/>
        <v>454.16694451839328</v>
      </c>
      <c r="J1042" s="26"/>
    </row>
    <row r="1043" spans="1:10" outlineLevel="1">
      <c r="A1043" s="7"/>
      <c r="B1043" s="23">
        <v>42635</v>
      </c>
      <c r="C1043" s="22">
        <v>0.45833333333333331</v>
      </c>
      <c r="D1043" s="25">
        <v>4.2717019999999994</v>
      </c>
      <c r="E1043" s="19">
        <f t="shared" si="48"/>
        <v>4.2704204893999993</v>
      </c>
      <c r="F1043" s="24">
        <v>61.32</v>
      </c>
      <c r="G1043" s="19">
        <f t="shared" si="49"/>
        <v>61.902540000000002</v>
      </c>
      <c r="H1043" s="11">
        <f t="shared" si="50"/>
        <v>529.94833586649679</v>
      </c>
      <c r="J1043" s="26"/>
    </row>
    <row r="1044" spans="1:10" outlineLevel="1">
      <c r="A1044" s="7"/>
      <c r="B1044" s="23">
        <v>42635</v>
      </c>
      <c r="C1044" s="22">
        <v>0.47916666666666669</v>
      </c>
      <c r="D1044" s="25">
        <v>2.7589190000000006</v>
      </c>
      <c r="E1044" s="19">
        <f t="shared" si="48"/>
        <v>2.7580913243000005</v>
      </c>
      <c r="F1044" s="24">
        <v>69.540000000000006</v>
      </c>
      <c r="G1044" s="19">
        <f t="shared" si="49"/>
        <v>70.200630000000004</v>
      </c>
      <c r="H1044" s="11">
        <f t="shared" si="50"/>
        <v>319.38523775640573</v>
      </c>
      <c r="J1044" s="26"/>
    </row>
    <row r="1045" spans="1:10" outlineLevel="1">
      <c r="A1045" s="7"/>
      <c r="B1045" s="23">
        <v>42635</v>
      </c>
      <c r="C1045" s="22">
        <v>0.5</v>
      </c>
      <c r="D1045" s="25">
        <v>1.9896989999999999</v>
      </c>
      <c r="E1045" s="19">
        <f t="shared" si="48"/>
        <v>1.9891020902999998</v>
      </c>
      <c r="F1045" s="24">
        <v>75.11</v>
      </c>
      <c r="G1045" s="19">
        <f t="shared" si="49"/>
        <v>75.82354500000001</v>
      </c>
      <c r="H1045" s="11">
        <f t="shared" si="50"/>
        <v>219.15221694234384</v>
      </c>
      <c r="J1045" s="26"/>
    </row>
    <row r="1046" spans="1:10" outlineLevel="1">
      <c r="A1046" s="7"/>
      <c r="B1046" s="23">
        <v>42635</v>
      </c>
      <c r="C1046" s="22">
        <v>0.52083333333333337</v>
      </c>
      <c r="D1046" s="25">
        <v>2.3392460000000002</v>
      </c>
      <c r="E1046" s="19">
        <f t="shared" si="48"/>
        <v>2.3385442262000002</v>
      </c>
      <c r="F1046" s="24">
        <v>65.349999999999994</v>
      </c>
      <c r="G1046" s="19">
        <f t="shared" si="49"/>
        <v>65.970825000000005</v>
      </c>
      <c r="H1046" s="11">
        <f t="shared" si="50"/>
        <v>280.6935341717994</v>
      </c>
      <c r="J1046" s="26"/>
    </row>
    <row r="1047" spans="1:10" outlineLevel="1">
      <c r="A1047" s="7"/>
      <c r="B1047" s="23">
        <v>42635</v>
      </c>
      <c r="C1047" s="22">
        <v>0.54166666666666663</v>
      </c>
      <c r="D1047" s="25">
        <v>1.783733</v>
      </c>
      <c r="E1047" s="19">
        <f t="shared" si="48"/>
        <v>1.7831978801000001</v>
      </c>
      <c r="F1047" s="24">
        <v>55.06</v>
      </c>
      <c r="G1047" s="19">
        <f t="shared" si="49"/>
        <v>55.583070000000006</v>
      </c>
      <c r="H1047" s="11">
        <f t="shared" si="50"/>
        <v>232.55919310515009</v>
      </c>
      <c r="J1047" s="26"/>
    </row>
    <row r="1048" spans="1:10" outlineLevel="1">
      <c r="A1048" s="7"/>
      <c r="B1048" s="23">
        <v>42635</v>
      </c>
      <c r="C1048" s="22">
        <v>0.5625</v>
      </c>
      <c r="D1048" s="25">
        <v>3.085737</v>
      </c>
      <c r="E1048" s="19">
        <f t="shared" si="48"/>
        <v>3.0848112789000002</v>
      </c>
      <c r="F1048" s="24">
        <v>48.97</v>
      </c>
      <c r="G1048" s="19">
        <f t="shared" si="49"/>
        <v>49.435214999999999</v>
      </c>
      <c r="H1048" s="11">
        <f t="shared" si="50"/>
        <v>421.27658906855356</v>
      </c>
      <c r="J1048" s="26"/>
    </row>
    <row r="1049" spans="1:10" outlineLevel="1">
      <c r="A1049" s="7"/>
      <c r="B1049" s="23">
        <v>42635</v>
      </c>
      <c r="C1049" s="22">
        <v>0.58333333333333337</v>
      </c>
      <c r="D1049" s="25">
        <v>1.8087219999999999</v>
      </c>
      <c r="E1049" s="19">
        <f t="shared" si="48"/>
        <v>1.8081793834</v>
      </c>
      <c r="F1049" s="24">
        <v>41.6</v>
      </c>
      <c r="G1049" s="19">
        <f t="shared" si="49"/>
        <v>41.995200000000004</v>
      </c>
      <c r="H1049" s="11">
        <f t="shared" si="50"/>
        <v>260.3865104706403</v>
      </c>
      <c r="J1049" s="26"/>
    </row>
    <row r="1050" spans="1:10" outlineLevel="1">
      <c r="A1050" s="7"/>
      <c r="B1050" s="23">
        <v>42635</v>
      </c>
      <c r="C1050" s="22">
        <v>0.60416666666666663</v>
      </c>
      <c r="D1050" s="25">
        <v>3.2402629999999997</v>
      </c>
      <c r="E1050" s="19">
        <f t="shared" si="48"/>
        <v>3.2392909210999998</v>
      </c>
      <c r="F1050" s="24">
        <v>50.4</v>
      </c>
      <c r="G1050" s="19">
        <f t="shared" si="49"/>
        <v>50.878799999999998</v>
      </c>
      <c r="H1050" s="11">
        <f t="shared" si="50"/>
        <v>437.69687640813726</v>
      </c>
      <c r="J1050" s="26"/>
    </row>
    <row r="1051" spans="1:10" outlineLevel="1">
      <c r="A1051" s="7"/>
      <c r="B1051" s="23">
        <v>42635</v>
      </c>
      <c r="C1051" s="22">
        <v>0.625</v>
      </c>
      <c r="D1051" s="25">
        <v>2.5243530000000001</v>
      </c>
      <c r="E1051" s="19">
        <f t="shared" si="48"/>
        <v>2.5235956941</v>
      </c>
      <c r="F1051" s="24">
        <v>47.68</v>
      </c>
      <c r="G1051" s="19">
        <f t="shared" si="49"/>
        <v>48.132960000000004</v>
      </c>
      <c r="H1051" s="11">
        <f t="shared" si="50"/>
        <v>347.92066850231248</v>
      </c>
      <c r="J1051" s="26"/>
    </row>
    <row r="1052" spans="1:10" outlineLevel="1">
      <c r="A1052" s="7"/>
      <c r="B1052" s="23">
        <v>42635</v>
      </c>
      <c r="C1052" s="22">
        <v>0.64583333333333337</v>
      </c>
      <c r="D1052" s="25">
        <v>2.1646339999999999</v>
      </c>
      <c r="E1052" s="19">
        <f t="shared" si="48"/>
        <v>2.1639846098</v>
      </c>
      <c r="F1052" s="24">
        <v>53.69</v>
      </c>
      <c r="G1052" s="19">
        <f t="shared" si="49"/>
        <v>54.200054999999999</v>
      </c>
      <c r="H1052" s="11">
        <f t="shared" si="50"/>
        <v>285.21305255248649</v>
      </c>
      <c r="J1052" s="26"/>
    </row>
    <row r="1053" spans="1:10" outlineLevel="1">
      <c r="A1053" s="7"/>
      <c r="B1053" s="23">
        <v>42635</v>
      </c>
      <c r="C1053" s="22">
        <v>0.66666666666666663</v>
      </c>
      <c r="D1053" s="25">
        <v>1.6841699999999999</v>
      </c>
      <c r="E1053" s="19">
        <f t="shared" si="48"/>
        <v>1.6836647490000001</v>
      </c>
      <c r="F1053" s="24">
        <v>59.75</v>
      </c>
      <c r="G1053" s="19">
        <f t="shared" si="49"/>
        <v>60.317625000000007</v>
      </c>
      <c r="H1053" s="11">
        <f t="shared" si="50"/>
        <v>211.60698435809888</v>
      </c>
      <c r="J1053" s="26"/>
    </row>
    <row r="1054" spans="1:10" outlineLevel="1">
      <c r="A1054" s="7"/>
      <c r="B1054" s="23">
        <v>42635</v>
      </c>
      <c r="C1054" s="22">
        <v>0.6875</v>
      </c>
      <c r="D1054" s="25">
        <v>1.869491</v>
      </c>
      <c r="E1054" s="19">
        <f t="shared" si="48"/>
        <v>1.8689301527000002</v>
      </c>
      <c r="F1054" s="24">
        <v>54.97</v>
      </c>
      <c r="G1054" s="19">
        <f t="shared" si="49"/>
        <v>55.492215000000002</v>
      </c>
      <c r="H1054" s="11">
        <f t="shared" si="50"/>
        <v>243.90993454858881</v>
      </c>
      <c r="J1054" s="26"/>
    </row>
    <row r="1055" spans="1:10" outlineLevel="1">
      <c r="A1055" s="7"/>
      <c r="B1055" s="23">
        <v>42635</v>
      </c>
      <c r="C1055" s="22">
        <v>0.70833333333333337</v>
      </c>
      <c r="D1055" s="25">
        <v>1.243101</v>
      </c>
      <c r="E1055" s="19">
        <f t="shared" si="48"/>
        <v>1.2427280697</v>
      </c>
      <c r="F1055" s="24">
        <v>57.18</v>
      </c>
      <c r="G1055" s="19">
        <f t="shared" si="49"/>
        <v>57.723210000000002</v>
      </c>
      <c r="H1055" s="11">
        <f t="shared" si="50"/>
        <v>159.41316762401229</v>
      </c>
      <c r="J1055" s="26"/>
    </row>
    <row r="1056" spans="1:10" outlineLevel="1">
      <c r="A1056" s="7"/>
      <c r="B1056" s="23">
        <v>42635</v>
      </c>
      <c r="C1056" s="22">
        <v>0.72916666666666663</v>
      </c>
      <c r="D1056" s="25">
        <v>0.50914800000000004</v>
      </c>
      <c r="E1056" s="19">
        <f t="shared" si="48"/>
        <v>0.50899525560000003</v>
      </c>
      <c r="F1056" s="24">
        <v>43.13</v>
      </c>
      <c r="G1056" s="19">
        <f t="shared" si="49"/>
        <v>43.539735000000007</v>
      </c>
      <c r="H1056" s="11">
        <f t="shared" si="50"/>
        <v>72.511598996518728</v>
      </c>
      <c r="J1056" s="26"/>
    </row>
    <row r="1057" spans="1:10" outlineLevel="1">
      <c r="A1057" s="7"/>
      <c r="B1057" s="23">
        <v>42635</v>
      </c>
      <c r="C1057" s="22">
        <v>0.75</v>
      </c>
      <c r="D1057" s="25">
        <v>7.3025999999999994E-2</v>
      </c>
      <c r="E1057" s="19">
        <f t="shared" si="48"/>
        <v>7.3004092199999995E-2</v>
      </c>
      <c r="F1057" s="24">
        <v>56.94</v>
      </c>
      <c r="G1057" s="19">
        <f t="shared" si="49"/>
        <v>57.480930000000001</v>
      </c>
      <c r="H1057" s="11">
        <f t="shared" si="50"/>
        <v>9.3824180357382527</v>
      </c>
      <c r="J1057" s="26"/>
    </row>
    <row r="1058" spans="1:10" outlineLevel="1">
      <c r="A1058" s="7"/>
      <c r="B1058" s="23">
        <v>42635</v>
      </c>
      <c r="C1058" s="22">
        <v>0.77083333333333337</v>
      </c>
      <c r="D1058" s="25">
        <v>0</v>
      </c>
      <c r="E1058" s="19">
        <f t="shared" si="48"/>
        <v>0</v>
      </c>
      <c r="F1058" s="24">
        <v>72.73</v>
      </c>
      <c r="G1058" s="19">
        <f t="shared" si="49"/>
        <v>73.420935000000014</v>
      </c>
      <c r="H1058" s="11">
        <f t="shared" si="50"/>
        <v>0</v>
      </c>
      <c r="J1058" s="26"/>
    </row>
    <row r="1059" spans="1:10" outlineLevel="1">
      <c r="A1059" s="7"/>
      <c r="B1059" s="23">
        <v>42635</v>
      </c>
      <c r="C1059" s="22">
        <v>0.79166666666666663</v>
      </c>
      <c r="D1059" s="25">
        <v>0</v>
      </c>
      <c r="E1059" s="19">
        <f t="shared" si="48"/>
        <v>0</v>
      </c>
      <c r="F1059" s="24">
        <v>115.21</v>
      </c>
      <c r="G1059" s="19">
        <f t="shared" si="49"/>
        <v>116.304495</v>
      </c>
      <c r="H1059" s="11">
        <f t="shared" si="50"/>
        <v>0</v>
      </c>
      <c r="J1059" s="26"/>
    </row>
    <row r="1060" spans="1:10" outlineLevel="1">
      <c r="A1060" s="7"/>
      <c r="B1060" s="23">
        <v>42635</v>
      </c>
      <c r="C1060" s="22">
        <v>0.8125</v>
      </c>
      <c r="D1060" s="25">
        <v>0</v>
      </c>
      <c r="E1060" s="19">
        <f t="shared" si="48"/>
        <v>0</v>
      </c>
      <c r="F1060" s="24">
        <v>70.81</v>
      </c>
      <c r="G1060" s="19">
        <f t="shared" si="49"/>
        <v>71.482695000000007</v>
      </c>
      <c r="H1060" s="11">
        <f t="shared" si="50"/>
        <v>0</v>
      </c>
      <c r="J1060" s="26"/>
    </row>
    <row r="1061" spans="1:10" outlineLevel="1">
      <c r="A1061" s="7"/>
      <c r="B1061" s="23">
        <v>42635</v>
      </c>
      <c r="C1061" s="22">
        <v>0.83333333333333337</v>
      </c>
      <c r="D1061" s="25">
        <v>0</v>
      </c>
      <c r="E1061" s="19">
        <f t="shared" si="48"/>
        <v>0</v>
      </c>
      <c r="F1061" s="24">
        <v>83.22</v>
      </c>
      <c r="G1061" s="19">
        <f t="shared" si="49"/>
        <v>84.010590000000008</v>
      </c>
      <c r="H1061" s="11">
        <f t="shared" si="50"/>
        <v>0</v>
      </c>
      <c r="J1061" s="26"/>
    </row>
    <row r="1062" spans="1:10" outlineLevel="1">
      <c r="A1062" s="7"/>
      <c r="B1062" s="23">
        <v>42635</v>
      </c>
      <c r="C1062" s="22">
        <v>0.85416666666666663</v>
      </c>
      <c r="D1062" s="25">
        <v>0</v>
      </c>
      <c r="E1062" s="19">
        <f t="shared" si="48"/>
        <v>0</v>
      </c>
      <c r="F1062" s="24">
        <v>66.86</v>
      </c>
      <c r="G1062" s="19">
        <f t="shared" si="49"/>
        <v>67.495170000000002</v>
      </c>
      <c r="H1062" s="11">
        <f t="shared" si="50"/>
        <v>0</v>
      </c>
      <c r="J1062" s="26"/>
    </row>
    <row r="1063" spans="1:10" outlineLevel="1">
      <c r="A1063" s="7"/>
      <c r="B1063" s="23">
        <v>42635</v>
      </c>
      <c r="C1063" s="22">
        <v>0.875</v>
      </c>
      <c r="D1063" s="25">
        <v>0</v>
      </c>
      <c r="E1063" s="19">
        <f t="shared" si="48"/>
        <v>0</v>
      </c>
      <c r="F1063" s="24">
        <v>54.54</v>
      </c>
      <c r="G1063" s="19">
        <f t="shared" si="49"/>
        <v>55.058130000000006</v>
      </c>
      <c r="H1063" s="11">
        <f t="shared" si="50"/>
        <v>0</v>
      </c>
      <c r="J1063" s="26"/>
    </row>
    <row r="1064" spans="1:10" outlineLevel="1">
      <c r="A1064" s="7"/>
      <c r="B1064" s="23">
        <v>42635</v>
      </c>
      <c r="C1064" s="22">
        <v>0.89583333333333337</v>
      </c>
      <c r="D1064" s="25">
        <v>0</v>
      </c>
      <c r="E1064" s="19">
        <f t="shared" si="48"/>
        <v>0</v>
      </c>
      <c r="F1064" s="24">
        <v>52.99</v>
      </c>
      <c r="G1064" s="19">
        <f t="shared" si="49"/>
        <v>53.493405000000003</v>
      </c>
      <c r="H1064" s="11">
        <f t="shared" si="50"/>
        <v>0</v>
      </c>
      <c r="J1064" s="26"/>
    </row>
    <row r="1065" spans="1:10" outlineLevel="1">
      <c r="A1065" s="7"/>
      <c r="B1065" s="23">
        <v>42635</v>
      </c>
      <c r="C1065" s="22">
        <v>0.91666666666666663</v>
      </c>
      <c r="D1065" s="25">
        <v>0</v>
      </c>
      <c r="E1065" s="19">
        <f t="shared" si="48"/>
        <v>0</v>
      </c>
      <c r="F1065" s="24">
        <v>41.85</v>
      </c>
      <c r="G1065" s="19">
        <f t="shared" si="49"/>
        <v>42.247575000000005</v>
      </c>
      <c r="H1065" s="11">
        <f t="shared" si="50"/>
        <v>0</v>
      </c>
      <c r="J1065" s="26"/>
    </row>
    <row r="1066" spans="1:10" outlineLevel="1">
      <c r="A1066" s="7"/>
      <c r="B1066" s="23">
        <v>42635</v>
      </c>
      <c r="C1066" s="22">
        <v>0.9375</v>
      </c>
      <c r="D1066" s="25">
        <v>0</v>
      </c>
      <c r="E1066" s="19">
        <f t="shared" si="48"/>
        <v>0</v>
      </c>
      <c r="F1066" s="24">
        <v>62.99</v>
      </c>
      <c r="G1066" s="19">
        <f t="shared" si="49"/>
        <v>63.588405000000009</v>
      </c>
      <c r="H1066" s="11">
        <f t="shared" si="50"/>
        <v>0</v>
      </c>
      <c r="J1066" s="26"/>
    </row>
    <row r="1067" spans="1:10" outlineLevel="1">
      <c r="A1067" s="7"/>
      <c r="B1067" s="23">
        <v>42635</v>
      </c>
      <c r="C1067" s="22">
        <v>0.95833333333333337</v>
      </c>
      <c r="D1067" s="25">
        <v>0</v>
      </c>
      <c r="E1067" s="19">
        <f t="shared" si="48"/>
        <v>0</v>
      </c>
      <c r="F1067" s="24">
        <v>57.54</v>
      </c>
      <c r="G1067" s="19">
        <f t="shared" si="49"/>
        <v>58.08663</v>
      </c>
      <c r="H1067" s="11">
        <f t="shared" si="50"/>
        <v>0</v>
      </c>
      <c r="J1067" s="26"/>
    </row>
    <row r="1068" spans="1:10" outlineLevel="1">
      <c r="A1068" s="7"/>
      <c r="B1068" s="23">
        <v>42635</v>
      </c>
      <c r="C1068" s="22">
        <v>0.97916666666666663</v>
      </c>
      <c r="D1068" s="25">
        <v>0</v>
      </c>
      <c r="E1068" s="19">
        <f t="shared" si="48"/>
        <v>0</v>
      </c>
      <c r="F1068" s="24">
        <v>59.29</v>
      </c>
      <c r="G1068" s="19">
        <f t="shared" si="49"/>
        <v>59.853255000000004</v>
      </c>
      <c r="H1068" s="11">
        <f t="shared" si="50"/>
        <v>0</v>
      </c>
      <c r="J1068" s="26"/>
    </row>
    <row r="1069" spans="1:10" outlineLevel="1">
      <c r="A1069" s="7"/>
      <c r="B1069" s="23">
        <v>42635</v>
      </c>
      <c r="C1069" s="22">
        <v>0.99998842592592585</v>
      </c>
      <c r="D1069" s="25">
        <v>0</v>
      </c>
      <c r="E1069" s="19">
        <f t="shared" si="48"/>
        <v>0</v>
      </c>
      <c r="F1069" s="24">
        <v>68.7</v>
      </c>
      <c r="G1069" s="19">
        <f t="shared" si="49"/>
        <v>69.352650000000011</v>
      </c>
      <c r="H1069" s="11">
        <f t="shared" si="50"/>
        <v>0</v>
      </c>
      <c r="J1069" s="26"/>
    </row>
    <row r="1070" spans="1:10" outlineLevel="1">
      <c r="A1070" s="7"/>
      <c r="B1070" s="23">
        <v>42636</v>
      </c>
      <c r="C1070" s="22">
        <v>2.0833333333333332E-2</v>
      </c>
      <c r="D1070" s="25">
        <v>0</v>
      </c>
      <c r="E1070" s="19">
        <f t="shared" si="48"/>
        <v>0</v>
      </c>
      <c r="F1070" s="24">
        <v>59.86</v>
      </c>
      <c r="G1070" s="19">
        <f t="shared" si="49"/>
        <v>60.428670000000004</v>
      </c>
      <c r="H1070" s="11">
        <f t="shared" si="50"/>
        <v>0</v>
      </c>
      <c r="J1070" s="26"/>
    </row>
    <row r="1071" spans="1:10" outlineLevel="1">
      <c r="A1071" s="7"/>
      <c r="B1071" s="23">
        <v>42636</v>
      </c>
      <c r="C1071" s="22">
        <v>4.1666666666666664E-2</v>
      </c>
      <c r="D1071" s="25">
        <v>0</v>
      </c>
      <c r="E1071" s="19">
        <f t="shared" si="48"/>
        <v>0</v>
      </c>
      <c r="F1071" s="24">
        <v>45.55</v>
      </c>
      <c r="G1071" s="19">
        <f t="shared" si="49"/>
        <v>45.982725000000002</v>
      </c>
      <c r="H1071" s="11">
        <f t="shared" si="50"/>
        <v>0</v>
      </c>
      <c r="J1071" s="26"/>
    </row>
    <row r="1072" spans="1:10" outlineLevel="1">
      <c r="A1072" s="7"/>
      <c r="B1072" s="23">
        <v>42636</v>
      </c>
      <c r="C1072" s="22">
        <v>6.25E-2</v>
      </c>
      <c r="D1072" s="25">
        <v>0</v>
      </c>
      <c r="E1072" s="19">
        <f t="shared" si="48"/>
        <v>0</v>
      </c>
      <c r="F1072" s="24">
        <v>38.159999999999997</v>
      </c>
      <c r="G1072" s="19">
        <f t="shared" si="49"/>
        <v>38.52252</v>
      </c>
      <c r="H1072" s="11">
        <f t="shared" si="50"/>
        <v>0</v>
      </c>
      <c r="J1072" s="26"/>
    </row>
    <row r="1073" spans="1:10" outlineLevel="1">
      <c r="A1073" s="7"/>
      <c r="B1073" s="23">
        <v>42636</v>
      </c>
      <c r="C1073" s="22">
        <v>8.3333333333333329E-2</v>
      </c>
      <c r="D1073" s="25">
        <v>0</v>
      </c>
      <c r="E1073" s="19">
        <f t="shared" si="48"/>
        <v>0</v>
      </c>
      <c r="F1073" s="24">
        <v>44.71</v>
      </c>
      <c r="G1073" s="19">
        <f t="shared" si="49"/>
        <v>45.134745000000002</v>
      </c>
      <c r="H1073" s="11">
        <f t="shared" si="50"/>
        <v>0</v>
      </c>
      <c r="J1073" s="26"/>
    </row>
    <row r="1074" spans="1:10" outlineLevel="1">
      <c r="A1074" s="7"/>
      <c r="B1074" s="23">
        <v>42636</v>
      </c>
      <c r="C1074" s="22">
        <v>0.10416666666666667</v>
      </c>
      <c r="D1074" s="25">
        <v>0</v>
      </c>
      <c r="E1074" s="19">
        <f t="shared" si="48"/>
        <v>0</v>
      </c>
      <c r="F1074" s="24">
        <v>42.56</v>
      </c>
      <c r="G1074" s="19">
        <f t="shared" si="49"/>
        <v>42.964320000000008</v>
      </c>
      <c r="H1074" s="11">
        <f t="shared" si="50"/>
        <v>0</v>
      </c>
      <c r="J1074" s="26"/>
    </row>
    <row r="1075" spans="1:10" outlineLevel="1">
      <c r="A1075" s="7"/>
      <c r="B1075" s="23">
        <v>42636</v>
      </c>
      <c r="C1075" s="22">
        <v>0.125</v>
      </c>
      <c r="D1075" s="25">
        <v>0</v>
      </c>
      <c r="E1075" s="19">
        <f t="shared" si="48"/>
        <v>0</v>
      </c>
      <c r="F1075" s="24">
        <v>48.97</v>
      </c>
      <c r="G1075" s="19">
        <f t="shared" si="49"/>
        <v>49.435214999999999</v>
      </c>
      <c r="H1075" s="11">
        <f t="shared" si="50"/>
        <v>0</v>
      </c>
      <c r="J1075" s="26"/>
    </row>
    <row r="1076" spans="1:10" outlineLevel="1">
      <c r="A1076" s="7"/>
      <c r="B1076" s="23">
        <v>42636</v>
      </c>
      <c r="C1076" s="22">
        <v>0.14583333333333334</v>
      </c>
      <c r="D1076" s="25">
        <v>0</v>
      </c>
      <c r="E1076" s="19">
        <f t="shared" si="48"/>
        <v>0</v>
      </c>
      <c r="F1076" s="24">
        <v>43.3</v>
      </c>
      <c r="G1076" s="19">
        <f t="shared" si="49"/>
        <v>43.711350000000003</v>
      </c>
      <c r="H1076" s="11">
        <f t="shared" si="50"/>
        <v>0</v>
      </c>
      <c r="J1076" s="26"/>
    </row>
    <row r="1077" spans="1:10" outlineLevel="1">
      <c r="A1077" s="7"/>
      <c r="B1077" s="23">
        <v>42636</v>
      </c>
      <c r="C1077" s="22">
        <v>0.16666666666666666</v>
      </c>
      <c r="D1077" s="25">
        <v>0</v>
      </c>
      <c r="E1077" s="19">
        <f t="shared" si="48"/>
        <v>0</v>
      </c>
      <c r="F1077" s="24">
        <v>34.880000000000003</v>
      </c>
      <c r="G1077" s="19">
        <f t="shared" si="49"/>
        <v>35.211360000000006</v>
      </c>
      <c r="H1077" s="11">
        <f t="shared" si="50"/>
        <v>0</v>
      </c>
      <c r="J1077" s="26"/>
    </row>
    <row r="1078" spans="1:10" outlineLevel="1">
      <c r="A1078" s="7"/>
      <c r="B1078" s="23">
        <v>42636</v>
      </c>
      <c r="C1078" s="22">
        <v>0.1875</v>
      </c>
      <c r="D1078" s="25">
        <v>0</v>
      </c>
      <c r="E1078" s="19">
        <f t="shared" si="48"/>
        <v>0</v>
      </c>
      <c r="F1078" s="24">
        <v>37.76</v>
      </c>
      <c r="G1078" s="19">
        <f t="shared" si="49"/>
        <v>38.118720000000003</v>
      </c>
      <c r="H1078" s="11">
        <f t="shared" si="50"/>
        <v>0</v>
      </c>
      <c r="J1078" s="26"/>
    </row>
    <row r="1079" spans="1:10" outlineLevel="1">
      <c r="A1079" s="7"/>
      <c r="B1079" s="23">
        <v>42636</v>
      </c>
      <c r="C1079" s="22">
        <v>0.20833333333333334</v>
      </c>
      <c r="D1079" s="25">
        <v>0</v>
      </c>
      <c r="E1079" s="19">
        <f t="shared" si="48"/>
        <v>0</v>
      </c>
      <c r="F1079" s="24">
        <v>37.56</v>
      </c>
      <c r="G1079" s="19">
        <f t="shared" si="49"/>
        <v>37.916820000000001</v>
      </c>
      <c r="H1079" s="11">
        <f t="shared" si="50"/>
        <v>0</v>
      </c>
      <c r="J1079" s="26"/>
    </row>
    <row r="1080" spans="1:10" outlineLevel="1">
      <c r="A1080" s="7"/>
      <c r="B1080" s="23">
        <v>42636</v>
      </c>
      <c r="C1080" s="22">
        <v>0.22916666666666666</v>
      </c>
      <c r="D1080" s="25">
        <v>0</v>
      </c>
      <c r="E1080" s="19">
        <f t="shared" si="48"/>
        <v>0</v>
      </c>
      <c r="F1080" s="24">
        <v>51.36</v>
      </c>
      <c r="G1080" s="19">
        <f t="shared" si="49"/>
        <v>51.847920000000002</v>
      </c>
      <c r="H1080" s="11">
        <f t="shared" si="50"/>
        <v>0</v>
      </c>
      <c r="J1080" s="26"/>
    </row>
    <row r="1081" spans="1:10" outlineLevel="1">
      <c r="A1081" s="7"/>
      <c r="B1081" s="23">
        <v>42636</v>
      </c>
      <c r="C1081" s="22">
        <v>0.25</v>
      </c>
      <c r="D1081" s="25">
        <v>5.1499999999999994E-4</v>
      </c>
      <c r="E1081" s="19">
        <f t="shared" si="48"/>
        <v>5.1484549999999995E-4</v>
      </c>
      <c r="F1081" s="24">
        <v>49.37</v>
      </c>
      <c r="G1081" s="19">
        <f t="shared" si="49"/>
        <v>49.839015000000003</v>
      </c>
      <c r="H1081" s="11">
        <f t="shared" si="50"/>
        <v>7.0101870402817484E-2</v>
      </c>
      <c r="J1081" s="26"/>
    </row>
    <row r="1082" spans="1:10" outlineLevel="1">
      <c r="A1082" s="7"/>
      <c r="B1082" s="23">
        <v>42636</v>
      </c>
      <c r="C1082" s="22">
        <v>0.27083333333333331</v>
      </c>
      <c r="D1082" s="25">
        <v>0.16919200000000001</v>
      </c>
      <c r="E1082" s="19">
        <f t="shared" si="48"/>
        <v>0.1691412424</v>
      </c>
      <c r="F1082" s="24">
        <v>48.09</v>
      </c>
      <c r="G1082" s="19">
        <f t="shared" si="49"/>
        <v>48.546855000000008</v>
      </c>
      <c r="H1082" s="11">
        <f t="shared" si="50"/>
        <v>23.24899571708735</v>
      </c>
      <c r="J1082" s="26"/>
    </row>
    <row r="1083" spans="1:10" outlineLevel="1">
      <c r="A1083" s="7"/>
      <c r="B1083" s="23">
        <v>42636</v>
      </c>
      <c r="C1083" s="22">
        <v>0.29166666666666669</v>
      </c>
      <c r="D1083" s="25">
        <v>0.85104099999999994</v>
      </c>
      <c r="E1083" s="19">
        <f t="shared" si="48"/>
        <v>0.85078568769999996</v>
      </c>
      <c r="F1083" s="24">
        <v>60.25</v>
      </c>
      <c r="G1083" s="19">
        <f t="shared" si="49"/>
        <v>60.822375000000001</v>
      </c>
      <c r="H1083" s="11">
        <f t="shared" si="50"/>
        <v>106.49933177027771</v>
      </c>
      <c r="J1083" s="26"/>
    </row>
    <row r="1084" spans="1:10" outlineLevel="1">
      <c r="A1084" s="7"/>
      <c r="B1084" s="23">
        <v>42636</v>
      </c>
      <c r="C1084" s="22">
        <v>0.3125</v>
      </c>
      <c r="D1084" s="25">
        <v>2.7427039999999998</v>
      </c>
      <c r="E1084" s="19">
        <f t="shared" si="48"/>
        <v>2.7418811887999999</v>
      </c>
      <c r="F1084" s="24">
        <v>50.82</v>
      </c>
      <c r="G1084" s="19">
        <f t="shared" si="49"/>
        <v>51.302790000000002</v>
      </c>
      <c r="H1084" s="11">
        <f t="shared" si="50"/>
        <v>369.32374628284316</v>
      </c>
      <c r="J1084" s="26"/>
    </row>
    <row r="1085" spans="1:10" outlineLevel="1">
      <c r="A1085" s="7"/>
      <c r="B1085" s="23">
        <v>42636</v>
      </c>
      <c r="C1085" s="22">
        <v>0.33333333333333331</v>
      </c>
      <c r="D1085" s="25">
        <v>3.2511659999999996</v>
      </c>
      <c r="E1085" s="19">
        <f t="shared" si="48"/>
        <v>3.2501906501999995</v>
      </c>
      <c r="F1085" s="24">
        <v>48.26</v>
      </c>
      <c r="G1085" s="19">
        <f t="shared" si="49"/>
        <v>48.718470000000003</v>
      </c>
      <c r="H1085" s="11">
        <f t="shared" si="50"/>
        <v>446.19114525115077</v>
      </c>
      <c r="J1085" s="26"/>
    </row>
    <row r="1086" spans="1:10" outlineLevel="1">
      <c r="A1086" s="7"/>
      <c r="B1086" s="23">
        <v>42636</v>
      </c>
      <c r="C1086" s="22">
        <v>0.35416666666666669</v>
      </c>
      <c r="D1086" s="25">
        <v>4.8288279999999997</v>
      </c>
      <c r="E1086" s="19">
        <f t="shared" si="48"/>
        <v>4.8273793515999994</v>
      </c>
      <c r="F1086" s="24">
        <v>44.47</v>
      </c>
      <c r="G1086" s="19">
        <f t="shared" si="49"/>
        <v>44.892465000000001</v>
      </c>
      <c r="H1086" s="11">
        <f t="shared" si="50"/>
        <v>681.17960081417414</v>
      </c>
      <c r="J1086" s="26"/>
    </row>
    <row r="1087" spans="1:10" outlineLevel="1">
      <c r="A1087" s="7"/>
      <c r="B1087" s="23">
        <v>42636</v>
      </c>
      <c r="C1087" s="22">
        <v>0.375</v>
      </c>
      <c r="D1087" s="25">
        <v>6.7953700000000001</v>
      </c>
      <c r="E1087" s="19">
        <f t="shared" si="48"/>
        <v>6.7933313890000004</v>
      </c>
      <c r="F1087" s="24">
        <v>41.58</v>
      </c>
      <c r="G1087" s="19">
        <f t="shared" si="49"/>
        <v>41.975009999999997</v>
      </c>
      <c r="H1087" s="11">
        <f t="shared" si="50"/>
        <v>978.40948536741121</v>
      </c>
      <c r="J1087" s="26"/>
    </row>
    <row r="1088" spans="1:10" outlineLevel="1">
      <c r="A1088" s="7"/>
      <c r="B1088" s="23">
        <v>42636</v>
      </c>
      <c r="C1088" s="22">
        <v>0.39583333333333331</v>
      </c>
      <c r="D1088" s="25">
        <v>8.8239719999999995</v>
      </c>
      <c r="E1088" s="19">
        <f t="shared" si="48"/>
        <v>8.8213248084</v>
      </c>
      <c r="F1088" s="24">
        <v>47.54</v>
      </c>
      <c r="G1088" s="19">
        <f t="shared" si="49"/>
        <v>47.991630000000001</v>
      </c>
      <c r="H1088" s="11">
        <f t="shared" si="50"/>
        <v>1217.4166580478463</v>
      </c>
      <c r="J1088" s="26"/>
    </row>
    <row r="1089" spans="1:10" outlineLevel="1">
      <c r="A1089" s="7"/>
      <c r="B1089" s="23">
        <v>42636</v>
      </c>
      <c r="C1089" s="22">
        <v>0.41666666666666669</v>
      </c>
      <c r="D1089" s="25">
        <v>9.5575579999999984</v>
      </c>
      <c r="E1089" s="19">
        <f t="shared" si="48"/>
        <v>9.5546907325999992</v>
      </c>
      <c r="F1089" s="24">
        <v>49.71</v>
      </c>
      <c r="G1089" s="19">
        <f t="shared" si="49"/>
        <v>50.182245000000002</v>
      </c>
      <c r="H1089" s="11">
        <f t="shared" si="50"/>
        <v>1297.6966450210373</v>
      </c>
      <c r="J1089" s="26"/>
    </row>
    <row r="1090" spans="1:10" outlineLevel="1">
      <c r="A1090" s="7"/>
      <c r="B1090" s="23">
        <v>42636</v>
      </c>
      <c r="C1090" s="22">
        <v>0.4375</v>
      </c>
      <c r="D1090" s="25">
        <v>9.8749800000000008</v>
      </c>
      <c r="E1090" s="19">
        <f t="shared" si="48"/>
        <v>9.8720175060000006</v>
      </c>
      <c r="F1090" s="24">
        <v>43.84</v>
      </c>
      <c r="G1090" s="19">
        <f t="shared" si="49"/>
        <v>44.256480000000003</v>
      </c>
      <c r="H1090" s="11">
        <f t="shared" si="50"/>
        <v>1399.294510802061</v>
      </c>
      <c r="J1090" s="26"/>
    </row>
    <row r="1091" spans="1:10" outlineLevel="1">
      <c r="A1091" s="7"/>
      <c r="B1091" s="23">
        <v>42636</v>
      </c>
      <c r="C1091" s="22">
        <v>0.45833333333333331</v>
      </c>
      <c r="D1091" s="25">
        <v>9.8860330000000012</v>
      </c>
      <c r="E1091" s="19">
        <f t="shared" si="48"/>
        <v>9.883067190100002</v>
      </c>
      <c r="F1091" s="24">
        <v>38.39</v>
      </c>
      <c r="G1091" s="19">
        <f t="shared" si="49"/>
        <v>38.754705000000001</v>
      </c>
      <c r="H1091" s="11">
        <f t="shared" si="50"/>
        <v>1455.235143911096</v>
      </c>
      <c r="J1091" s="26"/>
    </row>
    <row r="1092" spans="1:10" outlineLevel="1">
      <c r="A1092" s="7"/>
      <c r="B1092" s="23">
        <v>42636</v>
      </c>
      <c r="C1092" s="22">
        <v>0.47916666666666669</v>
      </c>
      <c r="D1092" s="25">
        <v>9.4537809999999993</v>
      </c>
      <c r="E1092" s="19">
        <f t="shared" si="48"/>
        <v>9.4509448657000004</v>
      </c>
      <c r="F1092" s="24">
        <v>37.03</v>
      </c>
      <c r="G1092" s="19">
        <f t="shared" si="49"/>
        <v>37.381785000000001</v>
      </c>
      <c r="H1092" s="11">
        <f t="shared" si="50"/>
        <v>1404.5825560037488</v>
      </c>
      <c r="J1092" s="26"/>
    </row>
    <row r="1093" spans="1:10" outlineLevel="1">
      <c r="A1093" s="7"/>
      <c r="B1093" s="23">
        <v>42636</v>
      </c>
      <c r="C1093" s="22">
        <v>0.5</v>
      </c>
      <c r="D1093" s="25">
        <v>9.8682060000000007</v>
      </c>
      <c r="E1093" s="19">
        <f t="shared" si="48"/>
        <v>9.8652455382000017</v>
      </c>
      <c r="F1093" s="24">
        <v>40.380000000000003</v>
      </c>
      <c r="G1093" s="19">
        <f t="shared" si="49"/>
        <v>40.763610000000007</v>
      </c>
      <c r="H1093" s="11">
        <f t="shared" si="50"/>
        <v>1432.7926484317754</v>
      </c>
      <c r="J1093" s="26"/>
    </row>
    <row r="1094" spans="1:10" outlineLevel="1">
      <c r="A1094" s="7"/>
      <c r="B1094" s="23">
        <v>42636</v>
      </c>
      <c r="C1094" s="22">
        <v>0.52083333333333337</v>
      </c>
      <c r="D1094" s="25">
        <v>9.9341159999999995</v>
      </c>
      <c r="E1094" s="19">
        <f t="shared" si="48"/>
        <v>9.9311357652000005</v>
      </c>
      <c r="F1094" s="24">
        <v>35.82</v>
      </c>
      <c r="G1094" s="19">
        <f t="shared" si="49"/>
        <v>36.160290000000003</v>
      </c>
      <c r="H1094" s="11">
        <f t="shared" si="50"/>
        <v>1488.0785030281961</v>
      </c>
      <c r="J1094" s="26"/>
    </row>
    <row r="1095" spans="1:10" outlineLevel="1">
      <c r="A1095" s="7"/>
      <c r="B1095" s="23">
        <v>42636</v>
      </c>
      <c r="C1095" s="22">
        <v>0.54166666666666663</v>
      </c>
      <c r="D1095" s="25">
        <v>9.919708</v>
      </c>
      <c r="E1095" s="19">
        <f t="shared" si="48"/>
        <v>9.9167320875999998</v>
      </c>
      <c r="F1095" s="24">
        <v>33</v>
      </c>
      <c r="G1095" s="19">
        <f t="shared" si="49"/>
        <v>33.313500000000005</v>
      </c>
      <c r="H1095" s="11">
        <f t="shared" si="50"/>
        <v>1514.1511138933374</v>
      </c>
      <c r="J1095" s="26"/>
    </row>
    <row r="1096" spans="1:10" outlineLevel="1">
      <c r="A1096" s="7"/>
      <c r="B1096" s="23">
        <v>42636</v>
      </c>
      <c r="C1096" s="22">
        <v>0.5625</v>
      </c>
      <c r="D1096" s="25">
        <v>9.5783970000000007</v>
      </c>
      <c r="E1096" s="19">
        <f t="shared" si="48"/>
        <v>9.5755234809000012</v>
      </c>
      <c r="F1096" s="24">
        <v>33.08</v>
      </c>
      <c r="G1096" s="19">
        <f t="shared" si="49"/>
        <v>33.394260000000003</v>
      </c>
      <c r="H1096" s="11">
        <f t="shared" si="50"/>
        <v>1461.2798466901206</v>
      </c>
      <c r="J1096" s="26"/>
    </row>
    <row r="1097" spans="1:10" outlineLevel="1">
      <c r="A1097" s="7"/>
      <c r="B1097" s="23">
        <v>42636</v>
      </c>
      <c r="C1097" s="22">
        <v>0.58333333333333337</v>
      </c>
      <c r="D1097" s="25">
        <v>9.3943009999999987</v>
      </c>
      <c r="E1097" s="19">
        <f t="shared" si="48"/>
        <v>9.3914827096999982</v>
      </c>
      <c r="F1097" s="24">
        <v>34.869999999999997</v>
      </c>
      <c r="G1097" s="19">
        <f t="shared" si="49"/>
        <v>35.201264999999999</v>
      </c>
      <c r="H1097" s="11">
        <f t="shared" si="50"/>
        <v>1416.223712397132</v>
      </c>
      <c r="J1097" s="26"/>
    </row>
    <row r="1098" spans="1:10" outlineLevel="1">
      <c r="A1098" s="7"/>
      <c r="B1098" s="23">
        <v>42636</v>
      </c>
      <c r="C1098" s="22">
        <v>0.60416666666666663</v>
      </c>
      <c r="D1098" s="25">
        <v>8.6760020000000004</v>
      </c>
      <c r="E1098" s="19">
        <f t="shared" si="48"/>
        <v>8.6733991994000004</v>
      </c>
      <c r="F1098" s="24">
        <v>32.54</v>
      </c>
      <c r="G1098" s="19">
        <f t="shared" si="49"/>
        <v>32.849130000000002</v>
      </c>
      <c r="H1098" s="11">
        <f t="shared" si="50"/>
        <v>1328.3386332454136</v>
      </c>
      <c r="J1098" s="26"/>
    </row>
    <row r="1099" spans="1:10" outlineLevel="1">
      <c r="A1099" s="7"/>
      <c r="B1099" s="23">
        <v>42636</v>
      </c>
      <c r="C1099" s="22">
        <v>0.625</v>
      </c>
      <c r="D1099" s="25">
        <v>7.7708130000000004</v>
      </c>
      <c r="E1099" s="19">
        <f t="shared" si="48"/>
        <v>7.7684817561000008</v>
      </c>
      <c r="F1099" s="24">
        <v>39.53</v>
      </c>
      <c r="G1099" s="19">
        <f t="shared" si="49"/>
        <v>39.905535</v>
      </c>
      <c r="H1099" s="11">
        <f t="shared" si="50"/>
        <v>1134.9321860196901</v>
      </c>
      <c r="J1099" s="26"/>
    </row>
    <row r="1100" spans="1:10" outlineLevel="1">
      <c r="A1100" s="7"/>
      <c r="B1100" s="23">
        <v>42636</v>
      </c>
      <c r="C1100" s="22">
        <v>0.64583333333333337</v>
      </c>
      <c r="D1100" s="25">
        <v>6.6808400000000008</v>
      </c>
      <c r="E1100" s="19">
        <f t="shared" si="48"/>
        <v>6.6788357480000009</v>
      </c>
      <c r="F1100" s="24">
        <v>43</v>
      </c>
      <c r="G1100" s="19">
        <f t="shared" si="49"/>
        <v>43.408500000000004</v>
      </c>
      <c r="H1100" s="11">
        <f t="shared" si="50"/>
        <v>952.34520756094207</v>
      </c>
      <c r="J1100" s="26"/>
    </row>
    <row r="1101" spans="1:10" outlineLevel="1">
      <c r="A1101" s="7"/>
      <c r="B1101" s="23">
        <v>42636</v>
      </c>
      <c r="C1101" s="22">
        <v>0.66666666666666663</v>
      </c>
      <c r="D1101" s="25">
        <v>5.3744499999999995</v>
      </c>
      <c r="E1101" s="19">
        <f t="shared" si="48"/>
        <v>5.3728376649999996</v>
      </c>
      <c r="F1101" s="24">
        <v>46.76</v>
      </c>
      <c r="G1101" s="19">
        <f t="shared" si="49"/>
        <v>47.204219999999999</v>
      </c>
      <c r="H1101" s="11">
        <f t="shared" si="50"/>
        <v>745.72719452705371</v>
      </c>
      <c r="J1101" s="26"/>
    </row>
    <row r="1102" spans="1:10" outlineLevel="1">
      <c r="A1102" s="7"/>
      <c r="B1102" s="23">
        <v>42636</v>
      </c>
      <c r="C1102" s="22">
        <v>0.6875</v>
      </c>
      <c r="D1102" s="25">
        <v>3.9061789999999998</v>
      </c>
      <c r="E1102" s="19">
        <f t="shared" ref="E1102:E1165" si="51">IF($B$11="Electricity",$D1102*$B$7,$D1102*$B$8)</f>
        <v>3.9050071463</v>
      </c>
      <c r="F1102" s="24">
        <v>41.93</v>
      </c>
      <c r="G1102" s="19">
        <f t="shared" ref="G1102:G1165" si="52">$F1102*$B$8</f>
        <v>42.328335000000003</v>
      </c>
      <c r="H1102" s="11">
        <f t="shared" ref="H1102:H1165" si="53">E1102*($B$6-G1102)</f>
        <v>561.03887854581956</v>
      </c>
      <c r="J1102" s="26"/>
    </row>
    <row r="1103" spans="1:10" outlineLevel="1">
      <c r="A1103" s="7"/>
      <c r="B1103" s="23">
        <v>42636</v>
      </c>
      <c r="C1103" s="22">
        <v>0.70833333333333337</v>
      </c>
      <c r="D1103" s="25">
        <v>2.2856579999999997</v>
      </c>
      <c r="E1103" s="19">
        <f t="shared" si="51"/>
        <v>2.2849723025999999</v>
      </c>
      <c r="F1103" s="24">
        <v>53.93</v>
      </c>
      <c r="G1103" s="19">
        <f t="shared" si="52"/>
        <v>54.442335</v>
      </c>
      <c r="H1103" s="11">
        <f t="shared" si="53"/>
        <v>300.60562071972942</v>
      </c>
      <c r="J1103" s="26"/>
    </row>
    <row r="1104" spans="1:10" outlineLevel="1">
      <c r="A1104" s="7"/>
      <c r="B1104" s="23">
        <v>42636</v>
      </c>
      <c r="C1104" s="22">
        <v>0.72916666666666663</v>
      </c>
      <c r="D1104" s="25">
        <v>0.49198799999999998</v>
      </c>
      <c r="E1104" s="19">
        <f t="shared" si="51"/>
        <v>0.49184040359999998</v>
      </c>
      <c r="F1104" s="24">
        <v>40.229999999999997</v>
      </c>
      <c r="G1104" s="19">
        <f t="shared" si="52"/>
        <v>40.612184999999997</v>
      </c>
      <c r="H1104" s="11">
        <f t="shared" si="53"/>
        <v>71.50760160812213</v>
      </c>
      <c r="J1104" s="26"/>
    </row>
    <row r="1105" spans="1:10" outlineLevel="1">
      <c r="A1105" s="7"/>
      <c r="B1105" s="23">
        <v>42636</v>
      </c>
      <c r="C1105" s="22">
        <v>0.75</v>
      </c>
      <c r="D1105" s="25">
        <v>4.4018000000000002E-2</v>
      </c>
      <c r="E1105" s="19">
        <f t="shared" si="51"/>
        <v>4.4004794600000001E-2</v>
      </c>
      <c r="F1105" s="24">
        <v>45.72</v>
      </c>
      <c r="G1105" s="19">
        <f t="shared" si="52"/>
        <v>46.154340000000005</v>
      </c>
      <c r="H1105" s="11">
        <f t="shared" si="53"/>
        <v>6.1538795440014367</v>
      </c>
      <c r="J1105" s="26"/>
    </row>
    <row r="1106" spans="1:10" outlineLevel="1">
      <c r="A1106" s="7"/>
      <c r="B1106" s="23">
        <v>42636</v>
      </c>
      <c r="C1106" s="22">
        <v>0.77083333333333337</v>
      </c>
      <c r="D1106" s="25">
        <v>0</v>
      </c>
      <c r="E1106" s="19">
        <f t="shared" si="51"/>
        <v>0</v>
      </c>
      <c r="F1106" s="24">
        <v>67.150000000000006</v>
      </c>
      <c r="G1106" s="19">
        <f t="shared" si="52"/>
        <v>67.787925000000016</v>
      </c>
      <c r="H1106" s="11">
        <f t="shared" si="53"/>
        <v>0</v>
      </c>
      <c r="J1106" s="26"/>
    </row>
    <row r="1107" spans="1:10" outlineLevel="1">
      <c r="A1107" s="7"/>
      <c r="B1107" s="23">
        <v>42636</v>
      </c>
      <c r="C1107" s="22">
        <v>0.79166666666666663</v>
      </c>
      <c r="D1107" s="25">
        <v>0</v>
      </c>
      <c r="E1107" s="19">
        <f t="shared" si="51"/>
        <v>0</v>
      </c>
      <c r="F1107" s="24">
        <v>80.86</v>
      </c>
      <c r="G1107" s="19">
        <f t="shared" si="52"/>
        <v>81.628170000000011</v>
      </c>
      <c r="H1107" s="11">
        <f t="shared" si="53"/>
        <v>0</v>
      </c>
      <c r="J1107" s="26"/>
    </row>
    <row r="1108" spans="1:10" outlineLevel="1">
      <c r="A1108" s="7"/>
      <c r="B1108" s="23">
        <v>42636</v>
      </c>
      <c r="C1108" s="22">
        <v>0.8125</v>
      </c>
      <c r="D1108" s="25">
        <v>0</v>
      </c>
      <c r="E1108" s="19">
        <f t="shared" si="51"/>
        <v>0</v>
      </c>
      <c r="F1108" s="24">
        <v>58.17</v>
      </c>
      <c r="G1108" s="19">
        <f t="shared" si="52"/>
        <v>58.722615000000005</v>
      </c>
      <c r="H1108" s="11">
        <f t="shared" si="53"/>
        <v>0</v>
      </c>
      <c r="J1108" s="26"/>
    </row>
    <row r="1109" spans="1:10" outlineLevel="1">
      <c r="A1109" s="7"/>
      <c r="B1109" s="23">
        <v>42636</v>
      </c>
      <c r="C1109" s="22">
        <v>0.83333333333333337</v>
      </c>
      <c r="D1109" s="25">
        <v>0</v>
      </c>
      <c r="E1109" s="19">
        <f t="shared" si="51"/>
        <v>0</v>
      </c>
      <c r="F1109" s="24">
        <v>56.32</v>
      </c>
      <c r="G1109" s="19">
        <f t="shared" si="52"/>
        <v>56.855040000000002</v>
      </c>
      <c r="H1109" s="11">
        <f t="shared" si="53"/>
        <v>0</v>
      </c>
      <c r="J1109" s="26"/>
    </row>
    <row r="1110" spans="1:10" outlineLevel="1">
      <c r="A1110" s="7"/>
      <c r="B1110" s="23">
        <v>42636</v>
      </c>
      <c r="C1110" s="22">
        <v>0.85416666666666663</v>
      </c>
      <c r="D1110" s="25">
        <v>0</v>
      </c>
      <c r="E1110" s="19">
        <f t="shared" si="51"/>
        <v>0</v>
      </c>
      <c r="F1110" s="24">
        <v>47.86</v>
      </c>
      <c r="G1110" s="19">
        <f t="shared" si="52"/>
        <v>48.31467</v>
      </c>
      <c r="H1110" s="11">
        <f t="shared" si="53"/>
        <v>0</v>
      </c>
      <c r="J1110" s="26"/>
    </row>
    <row r="1111" spans="1:10" outlineLevel="1">
      <c r="A1111" s="7"/>
      <c r="B1111" s="23">
        <v>42636</v>
      </c>
      <c r="C1111" s="22">
        <v>0.875</v>
      </c>
      <c r="D1111" s="25">
        <v>0</v>
      </c>
      <c r="E1111" s="19">
        <f t="shared" si="51"/>
        <v>0</v>
      </c>
      <c r="F1111" s="24">
        <v>43.7</v>
      </c>
      <c r="G1111" s="19">
        <f t="shared" si="52"/>
        <v>44.115150000000007</v>
      </c>
      <c r="H1111" s="11">
        <f t="shared" si="53"/>
        <v>0</v>
      </c>
      <c r="J1111" s="26"/>
    </row>
    <row r="1112" spans="1:10" outlineLevel="1">
      <c r="A1112" s="7"/>
      <c r="B1112" s="23">
        <v>42636</v>
      </c>
      <c r="C1112" s="22">
        <v>0.89583333333333337</v>
      </c>
      <c r="D1112" s="25">
        <v>0</v>
      </c>
      <c r="E1112" s="19">
        <f t="shared" si="51"/>
        <v>0</v>
      </c>
      <c r="F1112" s="24">
        <v>41.58</v>
      </c>
      <c r="G1112" s="19">
        <f t="shared" si="52"/>
        <v>41.975009999999997</v>
      </c>
      <c r="H1112" s="11">
        <f t="shared" si="53"/>
        <v>0</v>
      </c>
      <c r="J1112" s="26"/>
    </row>
    <row r="1113" spans="1:10" outlineLevel="1">
      <c r="A1113" s="7"/>
      <c r="B1113" s="23">
        <v>42636</v>
      </c>
      <c r="C1113" s="22">
        <v>0.91666666666666663</v>
      </c>
      <c r="D1113" s="25">
        <v>0</v>
      </c>
      <c r="E1113" s="19">
        <f t="shared" si="51"/>
        <v>0</v>
      </c>
      <c r="F1113" s="24">
        <v>33.07</v>
      </c>
      <c r="G1113" s="19">
        <f t="shared" si="52"/>
        <v>33.384165000000003</v>
      </c>
      <c r="H1113" s="11">
        <f t="shared" si="53"/>
        <v>0</v>
      </c>
      <c r="J1113" s="26"/>
    </row>
    <row r="1114" spans="1:10" outlineLevel="1">
      <c r="A1114" s="7"/>
      <c r="B1114" s="23">
        <v>42636</v>
      </c>
      <c r="C1114" s="22">
        <v>0.9375</v>
      </c>
      <c r="D1114" s="25">
        <v>0</v>
      </c>
      <c r="E1114" s="19">
        <f t="shared" si="51"/>
        <v>0</v>
      </c>
      <c r="F1114" s="24">
        <v>49.95</v>
      </c>
      <c r="G1114" s="19">
        <f t="shared" si="52"/>
        <v>50.424525000000003</v>
      </c>
      <c r="H1114" s="11">
        <f t="shared" si="53"/>
        <v>0</v>
      </c>
      <c r="J1114" s="26"/>
    </row>
    <row r="1115" spans="1:10" outlineLevel="1">
      <c r="A1115" s="7"/>
      <c r="B1115" s="23">
        <v>42636</v>
      </c>
      <c r="C1115" s="22">
        <v>0.95833333333333337</v>
      </c>
      <c r="D1115" s="25">
        <v>0</v>
      </c>
      <c r="E1115" s="19">
        <f t="shared" si="51"/>
        <v>0</v>
      </c>
      <c r="F1115" s="24">
        <v>49.11</v>
      </c>
      <c r="G1115" s="19">
        <f t="shared" si="52"/>
        <v>49.576545000000003</v>
      </c>
      <c r="H1115" s="11">
        <f t="shared" si="53"/>
        <v>0</v>
      </c>
      <c r="J1115" s="26"/>
    </row>
    <row r="1116" spans="1:10" outlineLevel="1">
      <c r="A1116" s="7"/>
      <c r="B1116" s="23">
        <v>42636</v>
      </c>
      <c r="C1116" s="22">
        <v>0.97916666666666663</v>
      </c>
      <c r="D1116" s="25">
        <v>0</v>
      </c>
      <c r="E1116" s="19">
        <f t="shared" si="51"/>
        <v>0</v>
      </c>
      <c r="F1116" s="24">
        <v>50.71</v>
      </c>
      <c r="G1116" s="19">
        <f t="shared" si="52"/>
        <v>51.191745000000004</v>
      </c>
      <c r="H1116" s="11">
        <f t="shared" si="53"/>
        <v>0</v>
      </c>
      <c r="J1116" s="26"/>
    </row>
    <row r="1117" spans="1:10" outlineLevel="1">
      <c r="A1117" s="7"/>
      <c r="B1117" s="23">
        <v>42636</v>
      </c>
      <c r="C1117" s="22">
        <v>0.99998842592592585</v>
      </c>
      <c r="D1117" s="25">
        <v>0</v>
      </c>
      <c r="E1117" s="19">
        <f t="shared" si="51"/>
        <v>0</v>
      </c>
      <c r="F1117" s="24">
        <v>44.17</v>
      </c>
      <c r="G1117" s="19">
        <f t="shared" si="52"/>
        <v>44.589615000000002</v>
      </c>
      <c r="H1117" s="11">
        <f t="shared" si="53"/>
        <v>0</v>
      </c>
      <c r="J1117" s="26"/>
    </row>
    <row r="1118" spans="1:10" outlineLevel="1">
      <c r="A1118" s="7"/>
      <c r="B1118" s="23">
        <v>42637</v>
      </c>
      <c r="C1118" s="22">
        <v>2.0833333333333332E-2</v>
      </c>
      <c r="D1118" s="25">
        <v>0</v>
      </c>
      <c r="E1118" s="19">
        <f t="shared" si="51"/>
        <v>0</v>
      </c>
      <c r="F1118" s="24">
        <v>37.29</v>
      </c>
      <c r="G1118" s="19">
        <f t="shared" si="52"/>
        <v>37.644255000000001</v>
      </c>
      <c r="H1118" s="11">
        <f t="shared" si="53"/>
        <v>0</v>
      </c>
      <c r="J1118" s="26"/>
    </row>
    <row r="1119" spans="1:10" outlineLevel="1">
      <c r="A1119" s="7"/>
      <c r="B1119" s="23">
        <v>42637</v>
      </c>
      <c r="C1119" s="22">
        <v>4.1666666666666664E-2</v>
      </c>
      <c r="D1119" s="25">
        <v>0</v>
      </c>
      <c r="E1119" s="19">
        <f t="shared" si="51"/>
        <v>0</v>
      </c>
      <c r="F1119" s="24">
        <v>40.89</v>
      </c>
      <c r="G1119" s="19">
        <f t="shared" si="52"/>
        <v>41.278455000000001</v>
      </c>
      <c r="H1119" s="11">
        <f t="shared" si="53"/>
        <v>0</v>
      </c>
      <c r="J1119" s="26"/>
    </row>
    <row r="1120" spans="1:10" outlineLevel="1">
      <c r="A1120" s="7"/>
      <c r="B1120" s="23">
        <v>42637</v>
      </c>
      <c r="C1120" s="22">
        <v>6.25E-2</v>
      </c>
      <c r="D1120" s="25">
        <v>0</v>
      </c>
      <c r="E1120" s="19">
        <f t="shared" si="51"/>
        <v>0</v>
      </c>
      <c r="F1120" s="24">
        <v>45.22</v>
      </c>
      <c r="G1120" s="19">
        <f t="shared" si="52"/>
        <v>45.649590000000003</v>
      </c>
      <c r="H1120" s="11">
        <f t="shared" si="53"/>
        <v>0</v>
      </c>
      <c r="J1120" s="26"/>
    </row>
    <row r="1121" spans="1:10" outlineLevel="1">
      <c r="A1121" s="7"/>
      <c r="B1121" s="23">
        <v>42637</v>
      </c>
      <c r="C1121" s="22">
        <v>8.3333333333333329E-2</v>
      </c>
      <c r="D1121" s="25">
        <v>0</v>
      </c>
      <c r="E1121" s="19">
        <f t="shared" si="51"/>
        <v>0</v>
      </c>
      <c r="F1121" s="24">
        <v>35.979999999999997</v>
      </c>
      <c r="G1121" s="19">
        <f t="shared" si="52"/>
        <v>36.321809999999999</v>
      </c>
      <c r="H1121" s="11">
        <f t="shared" si="53"/>
        <v>0</v>
      </c>
      <c r="J1121" s="26"/>
    </row>
    <row r="1122" spans="1:10" outlineLevel="1">
      <c r="A1122" s="7"/>
      <c r="B1122" s="23">
        <v>42637</v>
      </c>
      <c r="C1122" s="22">
        <v>0.10416666666666667</v>
      </c>
      <c r="D1122" s="25">
        <v>0</v>
      </c>
      <c r="E1122" s="19">
        <f t="shared" si="51"/>
        <v>0</v>
      </c>
      <c r="F1122" s="24">
        <v>34.83</v>
      </c>
      <c r="G1122" s="19">
        <f t="shared" si="52"/>
        <v>35.160885</v>
      </c>
      <c r="H1122" s="11">
        <f t="shared" si="53"/>
        <v>0</v>
      </c>
      <c r="J1122" s="26"/>
    </row>
    <row r="1123" spans="1:10" outlineLevel="1">
      <c r="A1123" s="7"/>
      <c r="B1123" s="23">
        <v>42637</v>
      </c>
      <c r="C1123" s="22">
        <v>0.125</v>
      </c>
      <c r="D1123" s="25">
        <v>0</v>
      </c>
      <c r="E1123" s="19">
        <f t="shared" si="51"/>
        <v>0</v>
      </c>
      <c r="F1123" s="24">
        <v>34.61</v>
      </c>
      <c r="G1123" s="19">
        <f t="shared" si="52"/>
        <v>34.938794999999999</v>
      </c>
      <c r="H1123" s="11">
        <f t="shared" si="53"/>
        <v>0</v>
      </c>
      <c r="J1123" s="26"/>
    </row>
    <row r="1124" spans="1:10" outlineLevel="1">
      <c r="A1124" s="7"/>
      <c r="B1124" s="23">
        <v>42637</v>
      </c>
      <c r="C1124" s="22">
        <v>0.14583333333333334</v>
      </c>
      <c r="D1124" s="25">
        <v>0</v>
      </c>
      <c r="E1124" s="19">
        <f t="shared" si="51"/>
        <v>0</v>
      </c>
      <c r="F1124" s="24">
        <v>30.29</v>
      </c>
      <c r="G1124" s="19">
        <f t="shared" si="52"/>
        <v>30.577755</v>
      </c>
      <c r="H1124" s="11">
        <f t="shared" si="53"/>
        <v>0</v>
      </c>
      <c r="J1124" s="26"/>
    </row>
    <row r="1125" spans="1:10" outlineLevel="1">
      <c r="A1125" s="7"/>
      <c r="B1125" s="23">
        <v>42637</v>
      </c>
      <c r="C1125" s="22">
        <v>0.16666666666666666</v>
      </c>
      <c r="D1125" s="25">
        <v>0</v>
      </c>
      <c r="E1125" s="19">
        <f t="shared" si="51"/>
        <v>0</v>
      </c>
      <c r="F1125" s="24">
        <v>31.41</v>
      </c>
      <c r="G1125" s="19">
        <f t="shared" si="52"/>
        <v>31.708395000000003</v>
      </c>
      <c r="H1125" s="11">
        <f t="shared" si="53"/>
        <v>0</v>
      </c>
      <c r="J1125" s="26"/>
    </row>
    <row r="1126" spans="1:10" outlineLevel="1">
      <c r="A1126" s="7"/>
      <c r="B1126" s="23">
        <v>42637</v>
      </c>
      <c r="C1126" s="22">
        <v>0.1875</v>
      </c>
      <c r="D1126" s="25">
        <v>0</v>
      </c>
      <c r="E1126" s="19">
        <f t="shared" si="51"/>
        <v>0</v>
      </c>
      <c r="F1126" s="24">
        <v>34.04</v>
      </c>
      <c r="G1126" s="19">
        <f t="shared" si="52"/>
        <v>34.363379999999999</v>
      </c>
      <c r="H1126" s="11">
        <f t="shared" si="53"/>
        <v>0</v>
      </c>
      <c r="J1126" s="26"/>
    </row>
    <row r="1127" spans="1:10" outlineLevel="1">
      <c r="A1127" s="7"/>
      <c r="B1127" s="23">
        <v>42637</v>
      </c>
      <c r="C1127" s="22">
        <v>0.20833333333333334</v>
      </c>
      <c r="D1127" s="25">
        <v>0</v>
      </c>
      <c r="E1127" s="19">
        <f t="shared" si="51"/>
        <v>0</v>
      </c>
      <c r="F1127" s="24">
        <v>35.33</v>
      </c>
      <c r="G1127" s="19">
        <f t="shared" si="52"/>
        <v>35.665635000000002</v>
      </c>
      <c r="H1127" s="11">
        <f t="shared" si="53"/>
        <v>0</v>
      </c>
      <c r="J1127" s="26"/>
    </row>
    <row r="1128" spans="1:10" outlineLevel="1">
      <c r="A1128" s="7"/>
      <c r="B1128" s="23">
        <v>42637</v>
      </c>
      <c r="C1128" s="22">
        <v>0.22916666666666666</v>
      </c>
      <c r="D1128" s="25">
        <v>0</v>
      </c>
      <c r="E1128" s="19">
        <f t="shared" si="51"/>
        <v>0</v>
      </c>
      <c r="F1128" s="24">
        <v>39.200000000000003</v>
      </c>
      <c r="G1128" s="19">
        <f t="shared" si="52"/>
        <v>39.572400000000009</v>
      </c>
      <c r="H1128" s="11">
        <f t="shared" si="53"/>
        <v>0</v>
      </c>
      <c r="J1128" s="26"/>
    </row>
    <row r="1129" spans="1:10" outlineLevel="1">
      <c r="A1129" s="7"/>
      <c r="B1129" s="23">
        <v>42637</v>
      </c>
      <c r="C1129" s="22">
        <v>0.25</v>
      </c>
      <c r="D1129" s="25">
        <v>0</v>
      </c>
      <c r="E1129" s="19">
        <f t="shared" si="51"/>
        <v>0</v>
      </c>
      <c r="F1129" s="24">
        <v>42.2</v>
      </c>
      <c r="G1129" s="19">
        <f t="shared" si="52"/>
        <v>42.600900000000003</v>
      </c>
      <c r="H1129" s="11">
        <f t="shared" si="53"/>
        <v>0</v>
      </c>
      <c r="J1129" s="26"/>
    </row>
    <row r="1130" spans="1:10" outlineLevel="1">
      <c r="A1130" s="7"/>
      <c r="B1130" s="23">
        <v>42637</v>
      </c>
      <c r="C1130" s="22">
        <v>0.27083333333333331</v>
      </c>
      <c r="D1130" s="25">
        <v>0.27542100000000003</v>
      </c>
      <c r="E1130" s="19">
        <f t="shared" si="51"/>
        <v>0.27533837370000003</v>
      </c>
      <c r="F1130" s="24">
        <v>37.1</v>
      </c>
      <c r="G1130" s="19">
        <f t="shared" si="52"/>
        <v>37.452450000000006</v>
      </c>
      <c r="H1130" s="11">
        <f t="shared" si="53"/>
        <v>40.900840834119442</v>
      </c>
      <c r="J1130" s="26"/>
    </row>
    <row r="1131" spans="1:10" outlineLevel="1">
      <c r="A1131" s="7"/>
      <c r="B1131" s="23">
        <v>42637</v>
      </c>
      <c r="C1131" s="22">
        <v>0.29166666666666669</v>
      </c>
      <c r="D1131" s="25">
        <v>1.6254420000000001</v>
      </c>
      <c r="E1131" s="19">
        <f t="shared" si="51"/>
        <v>1.6249543674000002</v>
      </c>
      <c r="F1131" s="24">
        <v>43.84</v>
      </c>
      <c r="G1131" s="19">
        <f t="shared" si="52"/>
        <v>44.256480000000003</v>
      </c>
      <c r="H1131" s="11">
        <f t="shared" si="53"/>
        <v>230.32675187464926</v>
      </c>
      <c r="J1131" s="26"/>
    </row>
    <row r="1132" spans="1:10" outlineLevel="1">
      <c r="A1132" s="7"/>
      <c r="B1132" s="23">
        <v>42637</v>
      </c>
      <c r="C1132" s="22">
        <v>0.3125</v>
      </c>
      <c r="D1132" s="25">
        <v>3.4694970000000001</v>
      </c>
      <c r="E1132" s="19">
        <f t="shared" si="51"/>
        <v>3.4684561509000003</v>
      </c>
      <c r="F1132" s="24">
        <v>36</v>
      </c>
      <c r="G1132" s="19">
        <f t="shared" si="52"/>
        <v>36.341999999999999</v>
      </c>
      <c r="H1132" s="11">
        <f t="shared" si="53"/>
        <v>519.08221063139229</v>
      </c>
      <c r="J1132" s="26"/>
    </row>
    <row r="1133" spans="1:10" outlineLevel="1">
      <c r="A1133" s="7"/>
      <c r="B1133" s="23">
        <v>42637</v>
      </c>
      <c r="C1133" s="22">
        <v>0.33333333333333331</v>
      </c>
      <c r="D1133" s="25">
        <v>5.2163959999999996</v>
      </c>
      <c r="E1133" s="19">
        <f t="shared" si="51"/>
        <v>5.2148310811999998</v>
      </c>
      <c r="F1133" s="24">
        <v>45.08</v>
      </c>
      <c r="G1133" s="19">
        <f t="shared" si="52"/>
        <v>45.50826</v>
      </c>
      <c r="H1133" s="11">
        <f t="shared" si="53"/>
        <v>732.64069240386925</v>
      </c>
      <c r="J1133" s="26"/>
    </row>
    <row r="1134" spans="1:10" outlineLevel="1">
      <c r="A1134" s="7"/>
      <c r="B1134" s="23">
        <v>42637</v>
      </c>
      <c r="C1134" s="22">
        <v>0.35416666666666669</v>
      </c>
      <c r="D1134" s="25">
        <v>6.0288810000000002</v>
      </c>
      <c r="E1134" s="19">
        <f t="shared" si="51"/>
        <v>6.0270723357000007</v>
      </c>
      <c r="F1134" s="24">
        <v>48.78</v>
      </c>
      <c r="G1134" s="19">
        <f t="shared" si="52"/>
        <v>49.243410000000004</v>
      </c>
      <c r="H1134" s="11">
        <f t="shared" si="53"/>
        <v>824.2418603136673</v>
      </c>
      <c r="J1134" s="26"/>
    </row>
    <row r="1135" spans="1:10" outlineLevel="1">
      <c r="A1135" s="7"/>
      <c r="B1135" s="23">
        <v>42637</v>
      </c>
      <c r="C1135" s="22">
        <v>0.375</v>
      </c>
      <c r="D1135" s="25">
        <v>7.8194119999999998</v>
      </c>
      <c r="E1135" s="19">
        <f t="shared" si="51"/>
        <v>7.8170661764</v>
      </c>
      <c r="F1135" s="24">
        <v>57.43</v>
      </c>
      <c r="G1135" s="19">
        <f t="shared" si="52"/>
        <v>57.975585000000002</v>
      </c>
      <c r="H1135" s="11">
        <f t="shared" si="53"/>
        <v>1000.7753242498968</v>
      </c>
      <c r="J1135" s="26"/>
    </row>
    <row r="1136" spans="1:10" outlineLevel="1">
      <c r="A1136" s="7"/>
      <c r="B1136" s="23">
        <v>42637</v>
      </c>
      <c r="C1136" s="22">
        <v>0.39583333333333331</v>
      </c>
      <c r="D1136" s="25">
        <v>7.4647449999999997</v>
      </c>
      <c r="E1136" s="19">
        <f t="shared" si="51"/>
        <v>7.4625055764999999</v>
      </c>
      <c r="F1136" s="24">
        <v>60.22</v>
      </c>
      <c r="G1136" s="19">
        <f t="shared" si="52"/>
        <v>60.792090000000002</v>
      </c>
      <c r="H1136" s="11">
        <f t="shared" si="53"/>
        <v>934.36472659691015</v>
      </c>
      <c r="J1136" s="26"/>
    </row>
    <row r="1137" spans="1:10" outlineLevel="1">
      <c r="A1137" s="7"/>
      <c r="B1137" s="23">
        <v>42637</v>
      </c>
      <c r="C1137" s="22">
        <v>0.41666666666666669</v>
      </c>
      <c r="D1137" s="25">
        <v>7.3038969999999992</v>
      </c>
      <c r="E1137" s="19">
        <f t="shared" si="51"/>
        <v>7.3017058308999996</v>
      </c>
      <c r="F1137" s="24">
        <v>47.23</v>
      </c>
      <c r="G1137" s="19">
        <f t="shared" si="52"/>
        <v>47.678685000000002</v>
      </c>
      <c r="H1137" s="11">
        <f t="shared" si="53"/>
        <v>1009.9815522732556</v>
      </c>
      <c r="J1137" s="26"/>
    </row>
    <row r="1138" spans="1:10" outlineLevel="1">
      <c r="A1138" s="7"/>
      <c r="B1138" s="23">
        <v>42637</v>
      </c>
      <c r="C1138" s="22">
        <v>0.4375</v>
      </c>
      <c r="D1138" s="25">
        <v>8.5381399999999985</v>
      </c>
      <c r="E1138" s="19">
        <f t="shared" si="51"/>
        <v>8.5355785579999992</v>
      </c>
      <c r="F1138" s="24">
        <v>46.44</v>
      </c>
      <c r="G1138" s="19">
        <f t="shared" si="52"/>
        <v>46.881180000000001</v>
      </c>
      <c r="H1138" s="11">
        <f t="shared" si="53"/>
        <v>1187.4596170062614</v>
      </c>
      <c r="J1138" s="26"/>
    </row>
    <row r="1139" spans="1:10" outlineLevel="1">
      <c r="A1139" s="7"/>
      <c r="B1139" s="23">
        <v>42637</v>
      </c>
      <c r="C1139" s="22">
        <v>0.45833333333333331</v>
      </c>
      <c r="D1139" s="25">
        <v>7.974456</v>
      </c>
      <c r="E1139" s="19">
        <f t="shared" si="51"/>
        <v>7.9720636632000001</v>
      </c>
      <c r="F1139" s="24">
        <v>41.92</v>
      </c>
      <c r="G1139" s="19">
        <f t="shared" si="52"/>
        <v>42.318240000000003</v>
      </c>
      <c r="H1139" s="11">
        <f t="shared" si="53"/>
        <v>1145.4401379606231</v>
      </c>
      <c r="J1139" s="26"/>
    </row>
    <row r="1140" spans="1:10" outlineLevel="1">
      <c r="A1140" s="7"/>
      <c r="B1140" s="23">
        <v>42637</v>
      </c>
      <c r="C1140" s="22">
        <v>0.47916666666666669</v>
      </c>
      <c r="D1140" s="25">
        <v>8.0469249999999999</v>
      </c>
      <c r="E1140" s="19">
        <f t="shared" si="51"/>
        <v>8.0445109225000007</v>
      </c>
      <c r="F1140" s="24">
        <v>39.1</v>
      </c>
      <c r="G1140" s="19">
        <f t="shared" si="52"/>
        <v>39.471450000000004</v>
      </c>
      <c r="H1140" s="11">
        <f t="shared" si="53"/>
        <v>1178.7505209330875</v>
      </c>
      <c r="J1140" s="26"/>
    </row>
    <row r="1141" spans="1:10" outlineLevel="1">
      <c r="A1141" s="7"/>
      <c r="B1141" s="23">
        <v>42637</v>
      </c>
      <c r="C1141" s="22">
        <v>0.5</v>
      </c>
      <c r="D1141" s="25">
        <v>8.1222950000000012</v>
      </c>
      <c r="E1141" s="19">
        <f t="shared" si="51"/>
        <v>8.1198583115000016</v>
      </c>
      <c r="F1141" s="24">
        <v>36.06</v>
      </c>
      <c r="G1141" s="19">
        <f t="shared" si="52"/>
        <v>36.402570000000004</v>
      </c>
      <c r="H1141" s="11">
        <f t="shared" si="53"/>
        <v>1214.7099353645397</v>
      </c>
      <c r="J1141" s="26"/>
    </row>
    <row r="1142" spans="1:10" outlineLevel="1">
      <c r="A1142" s="7"/>
      <c r="B1142" s="23">
        <v>42637</v>
      </c>
      <c r="C1142" s="22">
        <v>0.52083333333333337</v>
      </c>
      <c r="D1142" s="25">
        <v>7.4805099999999998</v>
      </c>
      <c r="E1142" s="19">
        <f t="shared" si="51"/>
        <v>7.4782658470000003</v>
      </c>
      <c r="F1142" s="24">
        <v>46.13</v>
      </c>
      <c r="G1142" s="19">
        <f t="shared" si="52"/>
        <v>46.568235000000008</v>
      </c>
      <c r="H1142" s="11">
        <f t="shared" si="53"/>
        <v>1042.7078061864299</v>
      </c>
      <c r="J1142" s="26"/>
    </row>
    <row r="1143" spans="1:10" outlineLevel="1">
      <c r="A1143" s="7"/>
      <c r="B1143" s="23">
        <v>42637</v>
      </c>
      <c r="C1143" s="22">
        <v>0.54166666666666663</v>
      </c>
      <c r="D1143" s="25">
        <v>8.1495420000000003</v>
      </c>
      <c r="E1143" s="19">
        <f t="shared" si="51"/>
        <v>8.1470971374000012</v>
      </c>
      <c r="F1143" s="24">
        <v>43.12</v>
      </c>
      <c r="G1143" s="19">
        <f t="shared" si="52"/>
        <v>43.529640000000001</v>
      </c>
      <c r="H1143" s="11">
        <f t="shared" si="53"/>
        <v>1160.7198621203477</v>
      </c>
      <c r="J1143" s="26"/>
    </row>
    <row r="1144" spans="1:10" outlineLevel="1">
      <c r="A1144" s="7"/>
      <c r="B1144" s="23">
        <v>42637</v>
      </c>
      <c r="C1144" s="22">
        <v>0.5625</v>
      </c>
      <c r="D1144" s="25">
        <v>6.9928830000000008</v>
      </c>
      <c r="E1144" s="19">
        <f t="shared" si="51"/>
        <v>6.9907851351000012</v>
      </c>
      <c r="F1144" s="24">
        <v>35.479999999999997</v>
      </c>
      <c r="G1144" s="19">
        <f t="shared" si="52"/>
        <v>35.817059999999998</v>
      </c>
      <c r="H1144" s="11">
        <f t="shared" si="53"/>
        <v>1049.8966644976153</v>
      </c>
      <c r="J1144" s="26"/>
    </row>
    <row r="1145" spans="1:10" outlineLevel="1">
      <c r="A1145" s="7"/>
      <c r="B1145" s="23">
        <v>42637</v>
      </c>
      <c r="C1145" s="22">
        <v>0.58333333333333337</v>
      </c>
      <c r="D1145" s="25">
        <v>6.2953159999999997</v>
      </c>
      <c r="E1145" s="19">
        <f t="shared" si="51"/>
        <v>6.2934274052000001</v>
      </c>
      <c r="F1145" s="24">
        <v>45.83</v>
      </c>
      <c r="G1145" s="19">
        <f t="shared" si="52"/>
        <v>46.265385000000002</v>
      </c>
      <c r="H1145" s="11">
        <f t="shared" si="53"/>
        <v>879.40965549607097</v>
      </c>
      <c r="J1145" s="26"/>
    </row>
    <row r="1146" spans="1:10" outlineLevel="1">
      <c r="A1146" s="7"/>
      <c r="B1146" s="23">
        <v>42637</v>
      </c>
      <c r="C1146" s="22">
        <v>0.60416666666666663</v>
      </c>
      <c r="D1146" s="25">
        <v>8.1563370000000006</v>
      </c>
      <c r="E1146" s="19">
        <f t="shared" si="51"/>
        <v>8.1538900989000016</v>
      </c>
      <c r="F1146" s="24">
        <v>49.9</v>
      </c>
      <c r="G1146" s="19">
        <f t="shared" si="52"/>
        <v>50.374050000000004</v>
      </c>
      <c r="H1146" s="11">
        <f t="shared" si="53"/>
        <v>1105.8790908589067</v>
      </c>
      <c r="J1146" s="26"/>
    </row>
    <row r="1147" spans="1:10" outlineLevel="1">
      <c r="A1147" s="7"/>
      <c r="B1147" s="23">
        <v>42637</v>
      </c>
      <c r="C1147" s="22">
        <v>0.625</v>
      </c>
      <c r="D1147" s="25">
        <v>6.8761169999999998</v>
      </c>
      <c r="E1147" s="19">
        <f t="shared" si="51"/>
        <v>6.8740541649000004</v>
      </c>
      <c r="F1147" s="24">
        <v>40.18</v>
      </c>
      <c r="G1147" s="19">
        <f t="shared" si="52"/>
        <v>40.561710000000005</v>
      </c>
      <c r="H1147" s="11">
        <f t="shared" si="53"/>
        <v>999.75068311043401</v>
      </c>
      <c r="J1147" s="26"/>
    </row>
    <row r="1148" spans="1:10" outlineLevel="1">
      <c r="A1148" s="7"/>
      <c r="B1148" s="23">
        <v>42637</v>
      </c>
      <c r="C1148" s="22">
        <v>0.64583333333333337</v>
      </c>
      <c r="D1148" s="25">
        <v>5.5618369999999988</v>
      </c>
      <c r="E1148" s="19">
        <f t="shared" si="51"/>
        <v>5.5601684488999989</v>
      </c>
      <c r="F1148" s="24">
        <v>32.79</v>
      </c>
      <c r="G1148" s="19">
        <f t="shared" si="52"/>
        <v>33.101505000000003</v>
      </c>
      <c r="H1148" s="11">
        <f t="shared" si="53"/>
        <v>850.14138778329425</v>
      </c>
      <c r="J1148" s="26"/>
    </row>
    <row r="1149" spans="1:10" outlineLevel="1">
      <c r="A1149" s="7"/>
      <c r="B1149" s="23">
        <v>42637</v>
      </c>
      <c r="C1149" s="22">
        <v>0.66666666666666663</v>
      </c>
      <c r="D1149" s="25">
        <v>3.8384179999999999</v>
      </c>
      <c r="E1149" s="19">
        <f t="shared" si="51"/>
        <v>3.8372664745999998</v>
      </c>
      <c r="F1149" s="24">
        <v>46.75</v>
      </c>
      <c r="G1149" s="19">
        <f t="shared" si="52"/>
        <v>47.194125</v>
      </c>
      <c r="H1149" s="11">
        <f t="shared" si="53"/>
        <v>532.63513061501828</v>
      </c>
      <c r="J1149" s="26"/>
    </row>
    <row r="1150" spans="1:10" outlineLevel="1">
      <c r="A1150" s="7"/>
      <c r="B1150" s="23">
        <v>42637</v>
      </c>
      <c r="C1150" s="22">
        <v>0.6875</v>
      </c>
      <c r="D1150" s="25">
        <v>4.1045099999999994</v>
      </c>
      <c r="E1150" s="19">
        <f t="shared" si="51"/>
        <v>4.1032786469999998</v>
      </c>
      <c r="F1150" s="24">
        <v>41.9</v>
      </c>
      <c r="G1150" s="19">
        <f t="shared" si="52"/>
        <v>42.298050000000003</v>
      </c>
      <c r="H1150" s="11">
        <f t="shared" si="53"/>
        <v>589.6491429672617</v>
      </c>
      <c r="J1150" s="26"/>
    </row>
    <row r="1151" spans="1:10" outlineLevel="1">
      <c r="A1151" s="7"/>
      <c r="B1151" s="23">
        <v>42637</v>
      </c>
      <c r="C1151" s="22">
        <v>0.70833333333333337</v>
      </c>
      <c r="D1151" s="25">
        <v>1.0590280000000001</v>
      </c>
      <c r="E1151" s="19">
        <f t="shared" si="51"/>
        <v>1.0587102916000002</v>
      </c>
      <c r="F1151" s="24">
        <v>54.17</v>
      </c>
      <c r="G1151" s="19">
        <f t="shared" si="52"/>
        <v>54.684615000000008</v>
      </c>
      <c r="H1151" s="11">
        <f t="shared" si="53"/>
        <v>139.02494954491627</v>
      </c>
      <c r="J1151" s="26"/>
    </row>
    <row r="1152" spans="1:10" outlineLevel="1">
      <c r="A1152" s="7"/>
      <c r="B1152" s="23">
        <v>42637</v>
      </c>
      <c r="C1152" s="22">
        <v>0.72916666666666663</v>
      </c>
      <c r="D1152" s="25">
        <v>0.28245299999999995</v>
      </c>
      <c r="E1152" s="19">
        <f t="shared" si="51"/>
        <v>0.28236826409999999</v>
      </c>
      <c r="F1152" s="24">
        <v>41.73</v>
      </c>
      <c r="G1152" s="19">
        <f t="shared" si="52"/>
        <v>42.126435000000001</v>
      </c>
      <c r="H1152" s="11">
        <f t="shared" si="53"/>
        <v>40.625328798928514</v>
      </c>
      <c r="J1152" s="26"/>
    </row>
    <row r="1153" spans="1:10" outlineLevel="1">
      <c r="A1153" s="7"/>
      <c r="B1153" s="23">
        <v>42637</v>
      </c>
      <c r="C1153" s="22">
        <v>0.75</v>
      </c>
      <c r="D1153" s="25">
        <v>7.6121999999999995E-2</v>
      </c>
      <c r="E1153" s="19">
        <f t="shared" si="51"/>
        <v>7.6099163400000003E-2</v>
      </c>
      <c r="F1153" s="24">
        <v>58.85</v>
      </c>
      <c r="G1153" s="19">
        <f t="shared" si="52"/>
        <v>59.409075000000009</v>
      </c>
      <c r="H1153" s="11">
        <f t="shared" si="53"/>
        <v>9.6334634865321451</v>
      </c>
      <c r="J1153" s="26"/>
    </row>
    <row r="1154" spans="1:10" outlineLevel="1">
      <c r="A1154" s="7"/>
      <c r="B1154" s="23">
        <v>42637</v>
      </c>
      <c r="C1154" s="22">
        <v>0.77083333333333337</v>
      </c>
      <c r="D1154" s="25">
        <v>0</v>
      </c>
      <c r="E1154" s="19">
        <f t="shared" si="51"/>
        <v>0</v>
      </c>
      <c r="F1154" s="24">
        <v>61.03</v>
      </c>
      <c r="G1154" s="19">
        <f t="shared" si="52"/>
        <v>61.609785000000002</v>
      </c>
      <c r="H1154" s="11">
        <f t="shared" si="53"/>
        <v>0</v>
      </c>
      <c r="J1154" s="26"/>
    </row>
    <row r="1155" spans="1:10" outlineLevel="1">
      <c r="A1155" s="7"/>
      <c r="B1155" s="23">
        <v>42637</v>
      </c>
      <c r="C1155" s="22">
        <v>0.79166666666666663</v>
      </c>
      <c r="D1155" s="25">
        <v>0</v>
      </c>
      <c r="E1155" s="19">
        <f t="shared" si="51"/>
        <v>0</v>
      </c>
      <c r="F1155" s="24">
        <v>74.319999999999993</v>
      </c>
      <c r="G1155" s="19">
        <f t="shared" si="52"/>
        <v>75.026039999999995</v>
      </c>
      <c r="H1155" s="11">
        <f t="shared" si="53"/>
        <v>0</v>
      </c>
      <c r="J1155" s="26"/>
    </row>
    <row r="1156" spans="1:10" outlineLevel="1">
      <c r="A1156" s="7"/>
      <c r="B1156" s="23">
        <v>42637</v>
      </c>
      <c r="C1156" s="22">
        <v>0.8125</v>
      </c>
      <c r="D1156" s="25">
        <v>0</v>
      </c>
      <c r="E1156" s="19">
        <f t="shared" si="51"/>
        <v>0</v>
      </c>
      <c r="F1156" s="24">
        <v>53.18</v>
      </c>
      <c r="G1156" s="19">
        <f t="shared" si="52"/>
        <v>53.685210000000005</v>
      </c>
      <c r="H1156" s="11">
        <f t="shared" si="53"/>
        <v>0</v>
      </c>
      <c r="J1156" s="26"/>
    </row>
    <row r="1157" spans="1:10" outlineLevel="1">
      <c r="A1157" s="7"/>
      <c r="B1157" s="23">
        <v>42637</v>
      </c>
      <c r="C1157" s="22">
        <v>0.83333333333333337</v>
      </c>
      <c r="D1157" s="25">
        <v>0</v>
      </c>
      <c r="E1157" s="19">
        <f t="shared" si="51"/>
        <v>0</v>
      </c>
      <c r="F1157" s="24">
        <v>47.03</v>
      </c>
      <c r="G1157" s="19">
        <f t="shared" si="52"/>
        <v>47.476785000000007</v>
      </c>
      <c r="H1157" s="11">
        <f t="shared" si="53"/>
        <v>0</v>
      </c>
      <c r="J1157" s="26"/>
    </row>
    <row r="1158" spans="1:10" outlineLevel="1">
      <c r="A1158" s="7"/>
      <c r="B1158" s="23">
        <v>42637</v>
      </c>
      <c r="C1158" s="22">
        <v>0.85416666666666663</v>
      </c>
      <c r="D1158" s="25">
        <v>0</v>
      </c>
      <c r="E1158" s="19">
        <f t="shared" si="51"/>
        <v>0</v>
      </c>
      <c r="F1158" s="24">
        <v>48.67</v>
      </c>
      <c r="G1158" s="19">
        <f t="shared" si="52"/>
        <v>49.132365000000007</v>
      </c>
      <c r="H1158" s="11">
        <f t="shared" si="53"/>
        <v>0</v>
      </c>
      <c r="J1158" s="26"/>
    </row>
    <row r="1159" spans="1:10" outlineLevel="1">
      <c r="A1159" s="7"/>
      <c r="B1159" s="23">
        <v>42637</v>
      </c>
      <c r="C1159" s="22">
        <v>0.875</v>
      </c>
      <c r="D1159" s="25">
        <v>0</v>
      </c>
      <c r="E1159" s="19">
        <f t="shared" si="51"/>
        <v>0</v>
      </c>
      <c r="F1159" s="24">
        <v>47.79</v>
      </c>
      <c r="G1159" s="19">
        <f t="shared" si="52"/>
        <v>48.244005000000001</v>
      </c>
      <c r="H1159" s="11">
        <f t="shared" si="53"/>
        <v>0</v>
      </c>
      <c r="J1159" s="26"/>
    </row>
    <row r="1160" spans="1:10" outlineLevel="1">
      <c r="A1160" s="7"/>
      <c r="B1160" s="23">
        <v>42637</v>
      </c>
      <c r="C1160" s="22">
        <v>0.89583333333333337</v>
      </c>
      <c r="D1160" s="25">
        <v>0</v>
      </c>
      <c r="E1160" s="19">
        <f t="shared" si="51"/>
        <v>0</v>
      </c>
      <c r="F1160" s="24">
        <v>49.74</v>
      </c>
      <c r="G1160" s="19">
        <f t="shared" si="52"/>
        <v>50.212530000000008</v>
      </c>
      <c r="H1160" s="11">
        <f t="shared" si="53"/>
        <v>0</v>
      </c>
      <c r="J1160" s="26"/>
    </row>
    <row r="1161" spans="1:10" outlineLevel="1">
      <c r="A1161" s="7"/>
      <c r="B1161" s="23">
        <v>42637</v>
      </c>
      <c r="C1161" s="22">
        <v>0.91666666666666663</v>
      </c>
      <c r="D1161" s="25">
        <v>0</v>
      </c>
      <c r="E1161" s="19">
        <f t="shared" si="51"/>
        <v>0</v>
      </c>
      <c r="F1161" s="24">
        <v>47.86</v>
      </c>
      <c r="G1161" s="19">
        <f t="shared" si="52"/>
        <v>48.31467</v>
      </c>
      <c r="H1161" s="11">
        <f t="shared" si="53"/>
        <v>0</v>
      </c>
      <c r="J1161" s="26"/>
    </row>
    <row r="1162" spans="1:10" outlineLevel="1">
      <c r="A1162" s="7"/>
      <c r="B1162" s="23">
        <v>42637</v>
      </c>
      <c r="C1162" s="22">
        <v>0.9375</v>
      </c>
      <c r="D1162" s="25">
        <v>0</v>
      </c>
      <c r="E1162" s="19">
        <f t="shared" si="51"/>
        <v>0</v>
      </c>
      <c r="F1162" s="24">
        <v>49.96</v>
      </c>
      <c r="G1162" s="19">
        <f t="shared" si="52"/>
        <v>50.434620000000002</v>
      </c>
      <c r="H1162" s="11">
        <f t="shared" si="53"/>
        <v>0</v>
      </c>
      <c r="J1162" s="26"/>
    </row>
    <row r="1163" spans="1:10" outlineLevel="1">
      <c r="A1163" s="7"/>
      <c r="B1163" s="23">
        <v>42637</v>
      </c>
      <c r="C1163" s="22">
        <v>0.95833333333333337</v>
      </c>
      <c r="D1163" s="25">
        <v>0</v>
      </c>
      <c r="E1163" s="19">
        <f t="shared" si="51"/>
        <v>0</v>
      </c>
      <c r="F1163" s="24">
        <v>47.39</v>
      </c>
      <c r="G1163" s="19">
        <f t="shared" si="52"/>
        <v>47.840205000000005</v>
      </c>
      <c r="H1163" s="11">
        <f t="shared" si="53"/>
        <v>0</v>
      </c>
      <c r="J1163" s="26"/>
    </row>
    <row r="1164" spans="1:10" outlineLevel="1">
      <c r="A1164" s="7"/>
      <c r="B1164" s="23">
        <v>42637</v>
      </c>
      <c r="C1164" s="22">
        <v>0.97916666666666663</v>
      </c>
      <c r="D1164" s="25">
        <v>0</v>
      </c>
      <c r="E1164" s="19">
        <f t="shared" si="51"/>
        <v>0</v>
      </c>
      <c r="F1164" s="24">
        <v>58.43</v>
      </c>
      <c r="G1164" s="19">
        <f t="shared" si="52"/>
        <v>58.985085000000005</v>
      </c>
      <c r="H1164" s="11">
        <f t="shared" si="53"/>
        <v>0</v>
      </c>
      <c r="J1164" s="26"/>
    </row>
    <row r="1165" spans="1:10" outlineLevel="1">
      <c r="A1165" s="7"/>
      <c r="B1165" s="23">
        <v>42637</v>
      </c>
      <c r="C1165" s="22">
        <v>0.99998842592592585</v>
      </c>
      <c r="D1165" s="25">
        <v>0</v>
      </c>
      <c r="E1165" s="19">
        <f t="shared" si="51"/>
        <v>0</v>
      </c>
      <c r="F1165" s="24">
        <v>49.8</v>
      </c>
      <c r="G1165" s="19">
        <f t="shared" si="52"/>
        <v>50.273099999999999</v>
      </c>
      <c r="H1165" s="11">
        <f t="shared" si="53"/>
        <v>0</v>
      </c>
      <c r="J1165" s="26"/>
    </row>
    <row r="1166" spans="1:10" outlineLevel="1">
      <c r="A1166" s="7"/>
      <c r="B1166" s="23">
        <v>42638</v>
      </c>
      <c r="C1166" s="22">
        <v>2.0833333333333332E-2</v>
      </c>
      <c r="D1166" s="25">
        <v>0</v>
      </c>
      <c r="E1166" s="19">
        <f t="shared" ref="E1166:E1229" si="54">IF($B$11="Electricity",$D1166*$B$7,$D1166*$B$8)</f>
        <v>0</v>
      </c>
      <c r="F1166" s="24">
        <v>32.04</v>
      </c>
      <c r="G1166" s="19">
        <f t="shared" ref="G1166:G1229" si="55">$F1166*$B$8</f>
        <v>32.344380000000001</v>
      </c>
      <c r="H1166" s="11">
        <f t="shared" ref="H1166:H1229" si="56">E1166*($B$6-G1166)</f>
        <v>0</v>
      </c>
      <c r="J1166" s="26"/>
    </row>
    <row r="1167" spans="1:10" outlineLevel="1">
      <c r="A1167" s="7"/>
      <c r="B1167" s="23">
        <v>42638</v>
      </c>
      <c r="C1167" s="22">
        <v>4.1666666666666664E-2</v>
      </c>
      <c r="D1167" s="25">
        <v>0</v>
      </c>
      <c r="E1167" s="19">
        <f t="shared" si="54"/>
        <v>0</v>
      </c>
      <c r="F1167" s="24">
        <v>33.799999999999997</v>
      </c>
      <c r="G1167" s="19">
        <f t="shared" si="55"/>
        <v>34.121099999999998</v>
      </c>
      <c r="H1167" s="11">
        <f t="shared" si="56"/>
        <v>0</v>
      </c>
      <c r="J1167" s="26"/>
    </row>
    <row r="1168" spans="1:10" outlineLevel="1">
      <c r="A1168" s="7"/>
      <c r="B1168" s="23">
        <v>42638</v>
      </c>
      <c r="C1168" s="22">
        <v>6.25E-2</v>
      </c>
      <c r="D1168" s="25">
        <v>0</v>
      </c>
      <c r="E1168" s="19">
        <f t="shared" si="54"/>
        <v>0</v>
      </c>
      <c r="F1168" s="24">
        <v>30.13</v>
      </c>
      <c r="G1168" s="19">
        <f t="shared" si="55"/>
        <v>30.416235</v>
      </c>
      <c r="H1168" s="11">
        <f t="shared" si="56"/>
        <v>0</v>
      </c>
      <c r="J1168" s="26"/>
    </row>
    <row r="1169" spans="1:10" outlineLevel="1">
      <c r="A1169" s="7"/>
      <c r="B1169" s="23">
        <v>42638</v>
      </c>
      <c r="C1169" s="22">
        <v>8.3333333333333329E-2</v>
      </c>
      <c r="D1169" s="25">
        <v>0</v>
      </c>
      <c r="E1169" s="19">
        <f t="shared" si="54"/>
        <v>0</v>
      </c>
      <c r="F1169" s="24">
        <v>31.51</v>
      </c>
      <c r="G1169" s="19">
        <f t="shared" si="55"/>
        <v>31.809345000000004</v>
      </c>
      <c r="H1169" s="11">
        <f t="shared" si="56"/>
        <v>0</v>
      </c>
      <c r="J1169" s="26"/>
    </row>
    <row r="1170" spans="1:10" outlineLevel="1">
      <c r="A1170" s="7"/>
      <c r="B1170" s="23">
        <v>42638</v>
      </c>
      <c r="C1170" s="22">
        <v>0.10416666666666667</v>
      </c>
      <c r="D1170" s="25">
        <v>0</v>
      </c>
      <c r="E1170" s="19">
        <f t="shared" si="54"/>
        <v>0</v>
      </c>
      <c r="F1170" s="24">
        <v>30.46</v>
      </c>
      <c r="G1170" s="19">
        <f t="shared" si="55"/>
        <v>30.749370000000003</v>
      </c>
      <c r="H1170" s="11">
        <f t="shared" si="56"/>
        <v>0</v>
      </c>
      <c r="J1170" s="26"/>
    </row>
    <row r="1171" spans="1:10" outlineLevel="1">
      <c r="A1171" s="7"/>
      <c r="B1171" s="23">
        <v>42638</v>
      </c>
      <c r="C1171" s="22">
        <v>0.125</v>
      </c>
      <c r="D1171" s="25">
        <v>0</v>
      </c>
      <c r="E1171" s="19">
        <f t="shared" si="54"/>
        <v>0</v>
      </c>
      <c r="F1171" s="24">
        <v>28.73</v>
      </c>
      <c r="G1171" s="19">
        <f t="shared" si="55"/>
        <v>29.002935000000001</v>
      </c>
      <c r="H1171" s="11">
        <f t="shared" si="56"/>
        <v>0</v>
      </c>
      <c r="J1171" s="26"/>
    </row>
    <row r="1172" spans="1:10" outlineLevel="1">
      <c r="A1172" s="7"/>
      <c r="B1172" s="23">
        <v>42638</v>
      </c>
      <c r="C1172" s="22">
        <v>0.14583333333333334</v>
      </c>
      <c r="D1172" s="25">
        <v>0</v>
      </c>
      <c r="E1172" s="19">
        <f t="shared" si="54"/>
        <v>0</v>
      </c>
      <c r="F1172" s="24">
        <v>29.55</v>
      </c>
      <c r="G1172" s="19">
        <f t="shared" si="55"/>
        <v>29.830725000000001</v>
      </c>
      <c r="H1172" s="11">
        <f t="shared" si="56"/>
        <v>0</v>
      </c>
      <c r="J1172" s="26"/>
    </row>
    <row r="1173" spans="1:10" outlineLevel="1">
      <c r="A1173" s="7"/>
      <c r="B1173" s="23">
        <v>42638</v>
      </c>
      <c r="C1173" s="22">
        <v>0.16666666666666666</v>
      </c>
      <c r="D1173" s="25">
        <v>0</v>
      </c>
      <c r="E1173" s="19">
        <f t="shared" si="54"/>
        <v>0</v>
      </c>
      <c r="F1173" s="24">
        <v>30.72</v>
      </c>
      <c r="G1173" s="19">
        <f t="shared" si="55"/>
        <v>31.011839999999999</v>
      </c>
      <c r="H1173" s="11">
        <f t="shared" si="56"/>
        <v>0</v>
      </c>
      <c r="J1173" s="26"/>
    </row>
    <row r="1174" spans="1:10" outlineLevel="1">
      <c r="A1174" s="7"/>
      <c r="B1174" s="23">
        <v>42638</v>
      </c>
      <c r="C1174" s="22">
        <v>0.1875</v>
      </c>
      <c r="D1174" s="25">
        <v>0</v>
      </c>
      <c r="E1174" s="19">
        <f t="shared" si="54"/>
        <v>0</v>
      </c>
      <c r="F1174" s="24">
        <v>25.56</v>
      </c>
      <c r="G1174" s="19">
        <f t="shared" si="55"/>
        <v>25.802820000000001</v>
      </c>
      <c r="H1174" s="11">
        <f t="shared" si="56"/>
        <v>0</v>
      </c>
      <c r="J1174" s="26"/>
    </row>
    <row r="1175" spans="1:10" outlineLevel="1">
      <c r="A1175" s="7"/>
      <c r="B1175" s="23">
        <v>42638</v>
      </c>
      <c r="C1175" s="22">
        <v>0.20833333333333334</v>
      </c>
      <c r="D1175" s="25">
        <v>0</v>
      </c>
      <c r="E1175" s="19">
        <f t="shared" si="54"/>
        <v>0</v>
      </c>
      <c r="F1175" s="24">
        <v>27.51</v>
      </c>
      <c r="G1175" s="19">
        <f t="shared" si="55"/>
        <v>27.771345000000004</v>
      </c>
      <c r="H1175" s="11">
        <f t="shared" si="56"/>
        <v>0</v>
      </c>
      <c r="J1175" s="26"/>
    </row>
    <row r="1176" spans="1:10" outlineLevel="1">
      <c r="A1176" s="7"/>
      <c r="B1176" s="23">
        <v>42638</v>
      </c>
      <c r="C1176" s="22">
        <v>0.22916666666666666</v>
      </c>
      <c r="D1176" s="25">
        <v>0</v>
      </c>
      <c r="E1176" s="19">
        <f t="shared" si="54"/>
        <v>0</v>
      </c>
      <c r="F1176" s="24">
        <v>28.43</v>
      </c>
      <c r="G1176" s="19">
        <f t="shared" si="55"/>
        <v>28.700085000000001</v>
      </c>
      <c r="H1176" s="11">
        <f t="shared" si="56"/>
        <v>0</v>
      </c>
      <c r="J1176" s="26"/>
    </row>
    <row r="1177" spans="1:10" outlineLevel="1">
      <c r="A1177" s="7"/>
      <c r="B1177" s="23">
        <v>42638</v>
      </c>
      <c r="C1177" s="22">
        <v>0.25</v>
      </c>
      <c r="D1177" s="25">
        <v>2.0210000000000002E-3</v>
      </c>
      <c r="E1177" s="19">
        <f t="shared" si="54"/>
        <v>2.0203937000000003E-3</v>
      </c>
      <c r="F1177" s="24">
        <v>28.8</v>
      </c>
      <c r="G1177" s="19">
        <f t="shared" si="55"/>
        <v>29.073600000000003</v>
      </c>
      <c r="H1177" s="11">
        <f t="shared" si="56"/>
        <v>0.31705310992368008</v>
      </c>
      <c r="J1177" s="26"/>
    </row>
    <row r="1178" spans="1:10" outlineLevel="1">
      <c r="A1178" s="7"/>
      <c r="B1178" s="23">
        <v>42638</v>
      </c>
      <c r="C1178" s="22">
        <v>0.27083333333333331</v>
      </c>
      <c r="D1178" s="25">
        <v>0.181922</v>
      </c>
      <c r="E1178" s="19">
        <f t="shared" si="54"/>
        <v>0.18186742340000001</v>
      </c>
      <c r="F1178" s="24">
        <v>31.84</v>
      </c>
      <c r="G1178" s="19">
        <f t="shared" si="55"/>
        <v>32.142479999999999</v>
      </c>
      <c r="H1178" s="11">
        <f t="shared" si="56"/>
        <v>27.981670733113969</v>
      </c>
      <c r="J1178" s="26"/>
    </row>
    <row r="1179" spans="1:10" outlineLevel="1">
      <c r="A1179" s="7"/>
      <c r="B1179" s="23">
        <v>42638</v>
      </c>
      <c r="C1179" s="22">
        <v>0.29166666666666669</v>
      </c>
      <c r="D1179" s="25">
        <v>0.44616300000000003</v>
      </c>
      <c r="E1179" s="19">
        <f t="shared" si="54"/>
        <v>0.44602915110000002</v>
      </c>
      <c r="F1179" s="24">
        <v>33.96</v>
      </c>
      <c r="G1179" s="19">
        <f t="shared" si="55"/>
        <v>34.282620000000001</v>
      </c>
      <c r="H1179" s="11">
        <f t="shared" si="56"/>
        <v>67.670374208516122</v>
      </c>
      <c r="J1179" s="26"/>
    </row>
    <row r="1180" spans="1:10" outlineLevel="1">
      <c r="A1180" s="7"/>
      <c r="B1180" s="23">
        <v>42638</v>
      </c>
      <c r="C1180" s="22">
        <v>0.3125</v>
      </c>
      <c r="D1180" s="25">
        <v>0.8689960000000001</v>
      </c>
      <c r="E1180" s="19">
        <f t="shared" si="54"/>
        <v>0.86873530120000009</v>
      </c>
      <c r="F1180" s="24">
        <v>37.630000000000003</v>
      </c>
      <c r="G1180" s="19">
        <f t="shared" si="55"/>
        <v>37.987485000000007</v>
      </c>
      <c r="H1180" s="11">
        <f t="shared" si="56"/>
        <v>128.58369679989454</v>
      </c>
      <c r="J1180" s="26"/>
    </row>
    <row r="1181" spans="1:10" outlineLevel="1">
      <c r="A1181" s="7"/>
      <c r="B1181" s="23">
        <v>42638</v>
      </c>
      <c r="C1181" s="22">
        <v>0.33333333333333331</v>
      </c>
      <c r="D1181" s="25">
        <v>2.1133470000000001</v>
      </c>
      <c r="E1181" s="19">
        <f t="shared" si="54"/>
        <v>2.1127129958999999</v>
      </c>
      <c r="F1181" s="24">
        <v>42.07</v>
      </c>
      <c r="G1181" s="19">
        <f t="shared" si="55"/>
        <v>42.469665000000006</v>
      </c>
      <c r="H1181" s="11">
        <f t="shared" si="56"/>
        <v>303.23840406038056</v>
      </c>
      <c r="J1181" s="26"/>
    </row>
    <row r="1182" spans="1:10" outlineLevel="1">
      <c r="A1182" s="7"/>
      <c r="B1182" s="23">
        <v>42638</v>
      </c>
      <c r="C1182" s="22">
        <v>0.35416666666666669</v>
      </c>
      <c r="D1182" s="25">
        <v>5.6528200000000002</v>
      </c>
      <c r="E1182" s="19">
        <f t="shared" si="54"/>
        <v>5.6511241540000006</v>
      </c>
      <c r="F1182" s="24">
        <v>36.93</v>
      </c>
      <c r="G1182" s="19">
        <f t="shared" si="55"/>
        <v>37.280835000000003</v>
      </c>
      <c r="H1182" s="11">
        <f t="shared" si="56"/>
        <v>840.43046549421149</v>
      </c>
      <c r="J1182" s="26"/>
    </row>
    <row r="1183" spans="1:10" outlineLevel="1">
      <c r="A1183" s="7"/>
      <c r="B1183" s="23">
        <v>42638</v>
      </c>
      <c r="C1183" s="22">
        <v>0.375</v>
      </c>
      <c r="D1183" s="25">
        <v>6.9501989999999996</v>
      </c>
      <c r="E1183" s="19">
        <f t="shared" si="54"/>
        <v>6.9481139402999998</v>
      </c>
      <c r="F1183" s="24">
        <v>36.96</v>
      </c>
      <c r="G1183" s="19">
        <f t="shared" si="55"/>
        <v>37.311120000000003</v>
      </c>
      <c r="H1183" s="11">
        <f t="shared" si="56"/>
        <v>1033.1072798955938</v>
      </c>
      <c r="J1183" s="26"/>
    </row>
    <row r="1184" spans="1:10" outlineLevel="1">
      <c r="A1184" s="7"/>
      <c r="B1184" s="23">
        <v>42638</v>
      </c>
      <c r="C1184" s="22">
        <v>0.39583333333333331</v>
      </c>
      <c r="D1184" s="25">
        <v>8.494572999999999</v>
      </c>
      <c r="E1184" s="19">
        <f t="shared" si="54"/>
        <v>8.4920246280999994</v>
      </c>
      <c r="F1184" s="24">
        <v>41.37</v>
      </c>
      <c r="G1184" s="19">
        <f t="shared" si="55"/>
        <v>41.763015000000003</v>
      </c>
      <c r="H1184" s="11">
        <f t="shared" si="56"/>
        <v>1224.8640289028901</v>
      </c>
      <c r="J1184" s="26"/>
    </row>
    <row r="1185" spans="1:10" outlineLevel="1">
      <c r="A1185" s="7"/>
      <c r="B1185" s="23">
        <v>42638</v>
      </c>
      <c r="C1185" s="22">
        <v>0.41666666666666669</v>
      </c>
      <c r="D1185" s="25">
        <v>8.9232990000000001</v>
      </c>
      <c r="E1185" s="19">
        <f t="shared" si="54"/>
        <v>8.9206220103000007</v>
      </c>
      <c r="F1185" s="24">
        <v>32.369999999999997</v>
      </c>
      <c r="G1185" s="19">
        <f t="shared" si="55"/>
        <v>32.677515</v>
      </c>
      <c r="H1185" s="11">
        <f t="shared" si="56"/>
        <v>1367.7319343648917</v>
      </c>
      <c r="J1185" s="26"/>
    </row>
    <row r="1186" spans="1:10" outlineLevel="1">
      <c r="A1186" s="7"/>
      <c r="B1186" s="23">
        <v>42638</v>
      </c>
      <c r="C1186" s="22">
        <v>0.4375</v>
      </c>
      <c r="D1186" s="25">
        <v>9.4658879999999996</v>
      </c>
      <c r="E1186" s="19">
        <f t="shared" si="54"/>
        <v>9.4630482336000004</v>
      </c>
      <c r="F1186" s="24">
        <v>30.37</v>
      </c>
      <c r="G1186" s="19">
        <f t="shared" si="55"/>
        <v>30.658515000000001</v>
      </c>
      <c r="H1186" s="11">
        <f t="shared" si="56"/>
        <v>1470.0039652340511</v>
      </c>
      <c r="J1186" s="26"/>
    </row>
    <row r="1187" spans="1:10" outlineLevel="1">
      <c r="A1187" s="7"/>
      <c r="B1187" s="23">
        <v>42638</v>
      </c>
      <c r="C1187" s="22">
        <v>0.45833333333333331</v>
      </c>
      <c r="D1187" s="25">
        <v>7.2029139999999998</v>
      </c>
      <c r="E1187" s="19">
        <f t="shared" si="54"/>
        <v>7.2007531258000004</v>
      </c>
      <c r="F1187" s="24">
        <v>30.55</v>
      </c>
      <c r="G1187" s="19">
        <f t="shared" si="55"/>
        <v>30.840225000000004</v>
      </c>
      <c r="H1187" s="11">
        <f t="shared" si="56"/>
        <v>1117.2672348296746</v>
      </c>
      <c r="J1187" s="26"/>
    </row>
    <row r="1188" spans="1:10" outlineLevel="1">
      <c r="A1188" s="7"/>
      <c r="B1188" s="23">
        <v>42638</v>
      </c>
      <c r="C1188" s="22">
        <v>0.47916666666666669</v>
      </c>
      <c r="D1188" s="25">
        <v>5.5302679999999995</v>
      </c>
      <c r="E1188" s="19">
        <f t="shared" si="54"/>
        <v>5.5286089195999999</v>
      </c>
      <c r="F1188" s="24">
        <v>30.64</v>
      </c>
      <c r="G1188" s="19">
        <f t="shared" si="55"/>
        <v>30.931080000000001</v>
      </c>
      <c r="H1188" s="11">
        <f t="shared" si="56"/>
        <v>857.31541426473882</v>
      </c>
      <c r="J1188" s="26"/>
    </row>
    <row r="1189" spans="1:10" outlineLevel="1">
      <c r="A1189" s="7"/>
      <c r="B1189" s="23">
        <v>42638</v>
      </c>
      <c r="C1189" s="22">
        <v>0.5</v>
      </c>
      <c r="D1189" s="25">
        <v>4.957897</v>
      </c>
      <c r="E1189" s="19">
        <f t="shared" si="54"/>
        <v>4.9564096309000005</v>
      </c>
      <c r="F1189" s="24">
        <v>30.64</v>
      </c>
      <c r="G1189" s="19">
        <f t="shared" si="55"/>
        <v>30.931080000000001</v>
      </c>
      <c r="H1189" s="11">
        <f t="shared" si="56"/>
        <v>768.58508854126171</v>
      </c>
      <c r="J1189" s="26"/>
    </row>
    <row r="1190" spans="1:10" outlineLevel="1">
      <c r="A1190" s="7"/>
      <c r="B1190" s="23">
        <v>42638</v>
      </c>
      <c r="C1190" s="22">
        <v>0.52083333333333337</v>
      </c>
      <c r="D1190" s="25">
        <v>4.7123629999999999</v>
      </c>
      <c r="E1190" s="19">
        <f t="shared" si="54"/>
        <v>4.7109492911000004</v>
      </c>
      <c r="F1190" s="24">
        <v>32.409999999999997</v>
      </c>
      <c r="G1190" s="19">
        <f t="shared" si="55"/>
        <v>32.717894999999999</v>
      </c>
      <c r="H1190" s="11">
        <f t="shared" si="56"/>
        <v>722.1042238880658</v>
      </c>
      <c r="J1190" s="26"/>
    </row>
    <row r="1191" spans="1:10" outlineLevel="1">
      <c r="A1191" s="7"/>
      <c r="B1191" s="23">
        <v>42638</v>
      </c>
      <c r="C1191" s="22">
        <v>0.54166666666666663</v>
      </c>
      <c r="D1191" s="25">
        <v>4.0659529999999995</v>
      </c>
      <c r="E1191" s="19">
        <f t="shared" si="54"/>
        <v>4.0647332140999994</v>
      </c>
      <c r="F1191" s="24">
        <v>31.08</v>
      </c>
      <c r="G1191" s="19">
        <f t="shared" si="55"/>
        <v>31.375260000000001</v>
      </c>
      <c r="H1191" s="11">
        <f t="shared" si="56"/>
        <v>628.50831639957676</v>
      </c>
      <c r="J1191" s="26"/>
    </row>
    <row r="1192" spans="1:10" outlineLevel="1">
      <c r="A1192" s="7"/>
      <c r="B1192" s="23">
        <v>42638</v>
      </c>
      <c r="C1192" s="22">
        <v>0.5625</v>
      </c>
      <c r="D1192" s="25">
        <v>1.9248859999999999</v>
      </c>
      <c r="E1192" s="19">
        <f t="shared" si="54"/>
        <v>1.9243085341999999</v>
      </c>
      <c r="F1192" s="24">
        <v>30.91</v>
      </c>
      <c r="G1192" s="19">
        <f t="shared" si="55"/>
        <v>31.203645000000002</v>
      </c>
      <c r="H1192" s="11">
        <f t="shared" si="56"/>
        <v>297.87594698955286</v>
      </c>
      <c r="J1192" s="26"/>
    </row>
    <row r="1193" spans="1:10" outlineLevel="1">
      <c r="A1193" s="7"/>
      <c r="B1193" s="23">
        <v>42638</v>
      </c>
      <c r="C1193" s="22">
        <v>0.58333333333333337</v>
      </c>
      <c r="D1193" s="25">
        <v>3.7782079999999998</v>
      </c>
      <c r="E1193" s="19">
        <f t="shared" si="54"/>
        <v>3.7770745375999999</v>
      </c>
      <c r="F1193" s="24">
        <v>30.6</v>
      </c>
      <c r="G1193" s="19">
        <f t="shared" si="55"/>
        <v>30.890700000000002</v>
      </c>
      <c r="H1193" s="11">
        <f t="shared" si="56"/>
        <v>585.85938757495967</v>
      </c>
      <c r="J1193" s="26"/>
    </row>
    <row r="1194" spans="1:10" outlineLevel="1">
      <c r="A1194" s="7"/>
      <c r="B1194" s="23">
        <v>42638</v>
      </c>
      <c r="C1194" s="22">
        <v>0.60416666666666663</v>
      </c>
      <c r="D1194" s="25">
        <v>5.7297820000000002</v>
      </c>
      <c r="E1194" s="19">
        <f t="shared" si="54"/>
        <v>5.7280630654000007</v>
      </c>
      <c r="F1194" s="24">
        <v>30.78</v>
      </c>
      <c r="G1194" s="19">
        <f t="shared" si="55"/>
        <v>31.072410000000001</v>
      </c>
      <c r="H1194" s="11">
        <f t="shared" si="56"/>
        <v>887.43500609043451</v>
      </c>
      <c r="J1194" s="26"/>
    </row>
    <row r="1195" spans="1:10" outlineLevel="1">
      <c r="A1195" s="7"/>
      <c r="B1195" s="23">
        <v>42638</v>
      </c>
      <c r="C1195" s="22">
        <v>0.625</v>
      </c>
      <c r="D1195" s="25">
        <v>3.304411</v>
      </c>
      <c r="E1195" s="19">
        <f t="shared" si="54"/>
        <v>3.3034196766999999</v>
      </c>
      <c r="F1195" s="24">
        <v>30.91</v>
      </c>
      <c r="G1195" s="19">
        <f t="shared" si="55"/>
        <v>31.203645000000002</v>
      </c>
      <c r="H1195" s="11">
        <f t="shared" si="56"/>
        <v>511.35732498843845</v>
      </c>
      <c r="J1195" s="26"/>
    </row>
    <row r="1196" spans="1:10" outlineLevel="1">
      <c r="A1196" s="7"/>
      <c r="B1196" s="23">
        <v>42638</v>
      </c>
      <c r="C1196" s="22">
        <v>0.64583333333333337</v>
      </c>
      <c r="D1196" s="25">
        <v>3.5062900000000004</v>
      </c>
      <c r="E1196" s="19">
        <f t="shared" si="54"/>
        <v>3.5052381130000003</v>
      </c>
      <c r="F1196" s="24">
        <v>32.200000000000003</v>
      </c>
      <c r="G1196" s="19">
        <f t="shared" si="55"/>
        <v>32.505900000000004</v>
      </c>
      <c r="H1196" s="11">
        <f t="shared" si="56"/>
        <v>538.03336944063335</v>
      </c>
      <c r="J1196" s="26"/>
    </row>
    <row r="1197" spans="1:10" outlineLevel="1">
      <c r="A1197" s="7"/>
      <c r="B1197" s="23">
        <v>42638</v>
      </c>
      <c r="C1197" s="22">
        <v>0.66666666666666663</v>
      </c>
      <c r="D1197" s="25">
        <v>1.1184859999999999</v>
      </c>
      <c r="E1197" s="19">
        <f t="shared" si="54"/>
        <v>1.1181504541999998</v>
      </c>
      <c r="F1197" s="24">
        <v>31.41</v>
      </c>
      <c r="G1197" s="19">
        <f t="shared" si="55"/>
        <v>31.708395000000003</v>
      </c>
      <c r="H1197" s="11">
        <f t="shared" si="56"/>
        <v>172.52122820999696</v>
      </c>
      <c r="J1197" s="26"/>
    </row>
    <row r="1198" spans="1:10" outlineLevel="1">
      <c r="A1198" s="7"/>
      <c r="B1198" s="23">
        <v>42638</v>
      </c>
      <c r="C1198" s="22">
        <v>0.6875</v>
      </c>
      <c r="D1198" s="25">
        <v>1.7187060000000001</v>
      </c>
      <c r="E1198" s="19">
        <f t="shared" si="54"/>
        <v>1.7181903882</v>
      </c>
      <c r="F1198" s="24">
        <v>32.94</v>
      </c>
      <c r="G1198" s="19">
        <f t="shared" si="55"/>
        <v>33.252929999999999</v>
      </c>
      <c r="H1198" s="11">
        <f t="shared" si="56"/>
        <v>262.44854749971262</v>
      </c>
      <c r="J1198" s="26"/>
    </row>
    <row r="1199" spans="1:10" outlineLevel="1">
      <c r="A1199" s="7"/>
      <c r="B1199" s="23">
        <v>42638</v>
      </c>
      <c r="C1199" s="22">
        <v>0.70833333333333337</v>
      </c>
      <c r="D1199" s="25">
        <v>1.63056</v>
      </c>
      <c r="E1199" s="19">
        <f t="shared" si="54"/>
        <v>1.6300708320000001</v>
      </c>
      <c r="F1199" s="24">
        <v>47.89</v>
      </c>
      <c r="G1199" s="19">
        <f t="shared" si="55"/>
        <v>48.344955000000006</v>
      </c>
      <c r="H1199" s="11">
        <f t="shared" si="56"/>
        <v>224.38747373214747</v>
      </c>
      <c r="J1199" s="26"/>
    </row>
    <row r="1200" spans="1:10" outlineLevel="1">
      <c r="A1200" s="7"/>
      <c r="B1200" s="23">
        <v>42638</v>
      </c>
      <c r="C1200" s="22">
        <v>0.72916666666666663</v>
      </c>
      <c r="D1200" s="25">
        <v>0.58821799999999991</v>
      </c>
      <c r="E1200" s="19">
        <f t="shared" si="54"/>
        <v>0.58804153459999997</v>
      </c>
      <c r="F1200" s="24">
        <v>34.1</v>
      </c>
      <c r="G1200" s="19">
        <f t="shared" si="55"/>
        <v>34.423950000000005</v>
      </c>
      <c r="H1200" s="11">
        <f t="shared" si="56"/>
        <v>89.133013050606337</v>
      </c>
      <c r="J1200" s="26"/>
    </row>
    <row r="1201" spans="1:10" outlineLevel="1">
      <c r="A1201" s="7"/>
      <c r="B1201" s="23">
        <v>42638</v>
      </c>
      <c r="C1201" s="22">
        <v>0.75</v>
      </c>
      <c r="D1201" s="25">
        <v>7.0616999999999999E-2</v>
      </c>
      <c r="E1201" s="19">
        <f t="shared" si="54"/>
        <v>7.0595814899999998E-2</v>
      </c>
      <c r="F1201" s="24">
        <v>47.11</v>
      </c>
      <c r="G1201" s="19">
        <f t="shared" si="55"/>
        <v>47.557545000000005</v>
      </c>
      <c r="H1201" s="11">
        <f t="shared" si="56"/>
        <v>9.7734579274815783</v>
      </c>
      <c r="J1201" s="26"/>
    </row>
    <row r="1202" spans="1:10" outlineLevel="1">
      <c r="A1202" s="7"/>
      <c r="B1202" s="23">
        <v>42638</v>
      </c>
      <c r="C1202" s="22">
        <v>0.77083333333333337</v>
      </c>
      <c r="D1202" s="25">
        <v>0</v>
      </c>
      <c r="E1202" s="19">
        <f t="shared" si="54"/>
        <v>0</v>
      </c>
      <c r="F1202" s="24">
        <v>72.91</v>
      </c>
      <c r="G1202" s="19">
        <f t="shared" si="55"/>
        <v>73.602644999999995</v>
      </c>
      <c r="H1202" s="11">
        <f t="shared" si="56"/>
        <v>0</v>
      </c>
      <c r="J1202" s="26"/>
    </row>
    <row r="1203" spans="1:10" outlineLevel="1">
      <c r="A1203" s="7"/>
      <c r="B1203" s="23">
        <v>42638</v>
      </c>
      <c r="C1203" s="22">
        <v>0.79166666666666663</v>
      </c>
      <c r="D1203" s="25">
        <v>0</v>
      </c>
      <c r="E1203" s="19">
        <f t="shared" si="54"/>
        <v>0</v>
      </c>
      <c r="F1203" s="24">
        <v>85.31</v>
      </c>
      <c r="G1203" s="19">
        <f t="shared" si="55"/>
        <v>86.120445000000004</v>
      </c>
      <c r="H1203" s="11">
        <f t="shared" si="56"/>
        <v>0</v>
      </c>
      <c r="J1203" s="26"/>
    </row>
    <row r="1204" spans="1:10" outlineLevel="1">
      <c r="A1204" s="7"/>
      <c r="B1204" s="23">
        <v>42638</v>
      </c>
      <c r="C1204" s="22">
        <v>0.8125</v>
      </c>
      <c r="D1204" s="25">
        <v>0</v>
      </c>
      <c r="E1204" s="19">
        <f t="shared" si="54"/>
        <v>0</v>
      </c>
      <c r="F1204" s="24">
        <v>59.09</v>
      </c>
      <c r="G1204" s="19">
        <f t="shared" si="55"/>
        <v>59.651355000000009</v>
      </c>
      <c r="H1204" s="11">
        <f t="shared" si="56"/>
        <v>0</v>
      </c>
      <c r="J1204" s="26"/>
    </row>
    <row r="1205" spans="1:10" outlineLevel="1">
      <c r="A1205" s="7"/>
      <c r="B1205" s="23">
        <v>42638</v>
      </c>
      <c r="C1205" s="22">
        <v>0.83333333333333337</v>
      </c>
      <c r="D1205" s="25">
        <v>0</v>
      </c>
      <c r="E1205" s="19">
        <f t="shared" si="54"/>
        <v>0</v>
      </c>
      <c r="F1205" s="24">
        <v>51.73</v>
      </c>
      <c r="G1205" s="19">
        <f t="shared" si="55"/>
        <v>52.221435</v>
      </c>
      <c r="H1205" s="11">
        <f t="shared" si="56"/>
        <v>0</v>
      </c>
      <c r="J1205" s="26"/>
    </row>
    <row r="1206" spans="1:10" outlineLevel="1">
      <c r="A1206" s="7"/>
      <c r="B1206" s="23">
        <v>42638</v>
      </c>
      <c r="C1206" s="22">
        <v>0.85416666666666663</v>
      </c>
      <c r="D1206" s="25">
        <v>0</v>
      </c>
      <c r="E1206" s="19">
        <f t="shared" si="54"/>
        <v>0</v>
      </c>
      <c r="F1206" s="24">
        <v>52.38</v>
      </c>
      <c r="G1206" s="19">
        <f t="shared" si="55"/>
        <v>52.877610000000004</v>
      </c>
      <c r="H1206" s="11">
        <f t="shared" si="56"/>
        <v>0</v>
      </c>
      <c r="J1206" s="26"/>
    </row>
    <row r="1207" spans="1:10" outlineLevel="1">
      <c r="A1207" s="7"/>
      <c r="B1207" s="23">
        <v>42638</v>
      </c>
      <c r="C1207" s="22">
        <v>0.875</v>
      </c>
      <c r="D1207" s="25">
        <v>0</v>
      </c>
      <c r="E1207" s="19">
        <f t="shared" si="54"/>
        <v>0</v>
      </c>
      <c r="F1207" s="24">
        <v>47.87</v>
      </c>
      <c r="G1207" s="19">
        <f t="shared" si="55"/>
        <v>48.324764999999999</v>
      </c>
      <c r="H1207" s="11">
        <f t="shared" si="56"/>
        <v>0</v>
      </c>
      <c r="J1207" s="26"/>
    </row>
    <row r="1208" spans="1:10" outlineLevel="1">
      <c r="A1208" s="7"/>
      <c r="B1208" s="23">
        <v>42638</v>
      </c>
      <c r="C1208" s="22">
        <v>0.89583333333333337</v>
      </c>
      <c r="D1208" s="25">
        <v>0</v>
      </c>
      <c r="E1208" s="19">
        <f t="shared" si="54"/>
        <v>0</v>
      </c>
      <c r="F1208" s="24">
        <v>46.32</v>
      </c>
      <c r="G1208" s="19">
        <f t="shared" si="55"/>
        <v>46.760040000000004</v>
      </c>
      <c r="H1208" s="11">
        <f t="shared" si="56"/>
        <v>0</v>
      </c>
      <c r="J1208" s="26"/>
    </row>
    <row r="1209" spans="1:10" outlineLevel="1">
      <c r="A1209" s="7"/>
      <c r="B1209" s="23">
        <v>42638</v>
      </c>
      <c r="C1209" s="22">
        <v>0.91666666666666663</v>
      </c>
      <c r="D1209" s="25">
        <v>0</v>
      </c>
      <c r="E1209" s="19">
        <f t="shared" si="54"/>
        <v>0</v>
      </c>
      <c r="F1209" s="24">
        <v>37.76</v>
      </c>
      <c r="G1209" s="19">
        <f t="shared" si="55"/>
        <v>38.118720000000003</v>
      </c>
      <c r="H1209" s="11">
        <f t="shared" si="56"/>
        <v>0</v>
      </c>
      <c r="J1209" s="26"/>
    </row>
    <row r="1210" spans="1:10" outlineLevel="1">
      <c r="A1210" s="7"/>
      <c r="B1210" s="23">
        <v>42638</v>
      </c>
      <c r="C1210" s="22">
        <v>0.9375</v>
      </c>
      <c r="D1210" s="25">
        <v>0</v>
      </c>
      <c r="E1210" s="19">
        <f t="shared" si="54"/>
        <v>0</v>
      </c>
      <c r="F1210" s="24">
        <v>50.27</v>
      </c>
      <c r="G1210" s="19">
        <f t="shared" si="55"/>
        <v>50.747565000000009</v>
      </c>
      <c r="H1210" s="11">
        <f t="shared" si="56"/>
        <v>0</v>
      </c>
      <c r="J1210" s="26"/>
    </row>
    <row r="1211" spans="1:10" outlineLevel="1">
      <c r="A1211" s="7"/>
      <c r="B1211" s="23">
        <v>42638</v>
      </c>
      <c r="C1211" s="22">
        <v>0.95833333333333337</v>
      </c>
      <c r="D1211" s="25">
        <v>0</v>
      </c>
      <c r="E1211" s="19">
        <f t="shared" si="54"/>
        <v>0</v>
      </c>
      <c r="F1211" s="24">
        <v>44.47</v>
      </c>
      <c r="G1211" s="19">
        <f t="shared" si="55"/>
        <v>44.892465000000001</v>
      </c>
      <c r="H1211" s="11">
        <f t="shared" si="56"/>
        <v>0</v>
      </c>
      <c r="J1211" s="26"/>
    </row>
    <row r="1212" spans="1:10" outlineLevel="1">
      <c r="A1212" s="7"/>
      <c r="B1212" s="23">
        <v>42638</v>
      </c>
      <c r="C1212" s="22">
        <v>0.97916666666666663</v>
      </c>
      <c r="D1212" s="25">
        <v>0</v>
      </c>
      <c r="E1212" s="19">
        <f t="shared" si="54"/>
        <v>0</v>
      </c>
      <c r="F1212" s="24">
        <v>35.130000000000003</v>
      </c>
      <c r="G1212" s="19">
        <f t="shared" si="55"/>
        <v>35.463735000000007</v>
      </c>
      <c r="H1212" s="11">
        <f t="shared" si="56"/>
        <v>0</v>
      </c>
      <c r="J1212" s="26"/>
    </row>
    <row r="1213" spans="1:10" outlineLevel="1">
      <c r="A1213" s="7"/>
      <c r="B1213" s="23">
        <v>42638</v>
      </c>
      <c r="C1213" s="22">
        <v>0.99998842592592585</v>
      </c>
      <c r="D1213" s="25">
        <v>0</v>
      </c>
      <c r="E1213" s="19">
        <f t="shared" si="54"/>
        <v>0</v>
      </c>
      <c r="F1213" s="24">
        <v>39.03</v>
      </c>
      <c r="G1213" s="19">
        <f t="shared" si="55"/>
        <v>39.400785000000006</v>
      </c>
      <c r="H1213" s="11">
        <f t="shared" si="56"/>
        <v>0</v>
      </c>
      <c r="J1213" s="26"/>
    </row>
    <row r="1214" spans="1:10" outlineLevel="1">
      <c r="A1214" s="7"/>
      <c r="B1214" s="23">
        <v>42639</v>
      </c>
      <c r="C1214" s="22">
        <v>2.0833333333333332E-2</v>
      </c>
      <c r="D1214" s="25">
        <v>0</v>
      </c>
      <c r="E1214" s="19">
        <f t="shared" si="54"/>
        <v>0</v>
      </c>
      <c r="F1214" s="24">
        <v>30.67</v>
      </c>
      <c r="G1214" s="19">
        <f t="shared" si="55"/>
        <v>30.961365000000004</v>
      </c>
      <c r="H1214" s="11">
        <f t="shared" si="56"/>
        <v>0</v>
      </c>
      <c r="J1214" s="26"/>
    </row>
    <row r="1215" spans="1:10" outlineLevel="1">
      <c r="A1215" s="7"/>
      <c r="B1215" s="23">
        <v>42639</v>
      </c>
      <c r="C1215" s="22">
        <v>4.1666666666666664E-2</v>
      </c>
      <c r="D1215" s="25">
        <v>0</v>
      </c>
      <c r="E1215" s="19">
        <f t="shared" si="54"/>
        <v>0</v>
      </c>
      <c r="F1215" s="24">
        <v>32.25</v>
      </c>
      <c r="G1215" s="19">
        <f t="shared" si="55"/>
        <v>32.556375000000003</v>
      </c>
      <c r="H1215" s="11">
        <f t="shared" si="56"/>
        <v>0</v>
      </c>
      <c r="J1215" s="26"/>
    </row>
    <row r="1216" spans="1:10" outlineLevel="1">
      <c r="A1216" s="7"/>
      <c r="B1216" s="23">
        <v>42639</v>
      </c>
      <c r="C1216" s="22">
        <v>6.25E-2</v>
      </c>
      <c r="D1216" s="25">
        <v>0</v>
      </c>
      <c r="E1216" s="19">
        <f t="shared" si="54"/>
        <v>0</v>
      </c>
      <c r="F1216" s="24">
        <v>29.83</v>
      </c>
      <c r="G1216" s="19">
        <f t="shared" si="55"/>
        <v>30.113385000000001</v>
      </c>
      <c r="H1216" s="11">
        <f t="shared" si="56"/>
        <v>0</v>
      </c>
      <c r="J1216" s="26"/>
    </row>
    <row r="1217" spans="1:10" outlineLevel="1">
      <c r="A1217" s="7"/>
      <c r="B1217" s="23">
        <v>42639</v>
      </c>
      <c r="C1217" s="22">
        <v>8.3333333333333329E-2</v>
      </c>
      <c r="D1217" s="25">
        <v>0</v>
      </c>
      <c r="E1217" s="19">
        <f t="shared" si="54"/>
        <v>0</v>
      </c>
      <c r="F1217" s="24">
        <v>29.96</v>
      </c>
      <c r="G1217" s="19">
        <f t="shared" si="55"/>
        <v>30.244620000000001</v>
      </c>
      <c r="H1217" s="11">
        <f t="shared" si="56"/>
        <v>0</v>
      </c>
      <c r="J1217" s="26"/>
    </row>
    <row r="1218" spans="1:10" outlineLevel="1">
      <c r="A1218" s="7"/>
      <c r="B1218" s="23">
        <v>42639</v>
      </c>
      <c r="C1218" s="22">
        <v>0.10416666666666667</v>
      </c>
      <c r="D1218" s="25">
        <v>0</v>
      </c>
      <c r="E1218" s="19">
        <f t="shared" si="54"/>
        <v>0</v>
      </c>
      <c r="F1218" s="24">
        <v>29.75</v>
      </c>
      <c r="G1218" s="19">
        <f t="shared" si="55"/>
        <v>30.032625000000003</v>
      </c>
      <c r="H1218" s="11">
        <f t="shared" si="56"/>
        <v>0</v>
      </c>
      <c r="J1218" s="26"/>
    </row>
    <row r="1219" spans="1:10" outlineLevel="1">
      <c r="A1219" s="7"/>
      <c r="B1219" s="23">
        <v>42639</v>
      </c>
      <c r="C1219" s="22">
        <v>0.125</v>
      </c>
      <c r="D1219" s="25">
        <v>0</v>
      </c>
      <c r="E1219" s="19">
        <f t="shared" si="54"/>
        <v>0</v>
      </c>
      <c r="F1219" s="24">
        <v>29.47</v>
      </c>
      <c r="G1219" s="19">
        <f t="shared" si="55"/>
        <v>29.749965</v>
      </c>
      <c r="H1219" s="11">
        <f t="shared" si="56"/>
        <v>0</v>
      </c>
      <c r="J1219" s="26"/>
    </row>
    <row r="1220" spans="1:10" outlineLevel="1">
      <c r="A1220" s="7"/>
      <c r="B1220" s="23">
        <v>42639</v>
      </c>
      <c r="C1220" s="22">
        <v>0.14583333333333334</v>
      </c>
      <c r="D1220" s="25">
        <v>0</v>
      </c>
      <c r="E1220" s="19">
        <f t="shared" si="54"/>
        <v>0</v>
      </c>
      <c r="F1220" s="24">
        <v>28.28</v>
      </c>
      <c r="G1220" s="19">
        <f t="shared" si="55"/>
        <v>28.548660000000002</v>
      </c>
      <c r="H1220" s="11">
        <f t="shared" si="56"/>
        <v>0</v>
      </c>
      <c r="J1220" s="26"/>
    </row>
    <row r="1221" spans="1:10" outlineLevel="1">
      <c r="A1221" s="7"/>
      <c r="B1221" s="23">
        <v>42639</v>
      </c>
      <c r="C1221" s="22">
        <v>0.16666666666666666</v>
      </c>
      <c r="D1221" s="25">
        <v>0</v>
      </c>
      <c r="E1221" s="19">
        <f t="shared" si="54"/>
        <v>0</v>
      </c>
      <c r="F1221" s="24">
        <v>27.62</v>
      </c>
      <c r="G1221" s="19">
        <f t="shared" si="55"/>
        <v>27.882390000000004</v>
      </c>
      <c r="H1221" s="11">
        <f t="shared" si="56"/>
        <v>0</v>
      </c>
      <c r="J1221" s="26"/>
    </row>
    <row r="1222" spans="1:10" outlineLevel="1">
      <c r="A1222" s="7"/>
      <c r="B1222" s="23">
        <v>42639</v>
      </c>
      <c r="C1222" s="22">
        <v>0.1875</v>
      </c>
      <c r="D1222" s="25">
        <v>0</v>
      </c>
      <c r="E1222" s="19">
        <f t="shared" si="54"/>
        <v>0</v>
      </c>
      <c r="F1222" s="24">
        <v>35.659999999999997</v>
      </c>
      <c r="G1222" s="19">
        <f t="shared" si="55"/>
        <v>35.99877</v>
      </c>
      <c r="H1222" s="11">
        <f t="shared" si="56"/>
        <v>0</v>
      </c>
      <c r="J1222" s="26"/>
    </row>
    <row r="1223" spans="1:10" outlineLevel="1">
      <c r="A1223" s="7"/>
      <c r="B1223" s="23">
        <v>42639</v>
      </c>
      <c r="C1223" s="22">
        <v>0.20833333333333334</v>
      </c>
      <c r="D1223" s="25">
        <v>0</v>
      </c>
      <c r="E1223" s="19">
        <f t="shared" si="54"/>
        <v>0</v>
      </c>
      <c r="F1223" s="24">
        <v>47.05</v>
      </c>
      <c r="G1223" s="19">
        <f t="shared" si="55"/>
        <v>47.496974999999999</v>
      </c>
      <c r="H1223" s="11">
        <f t="shared" si="56"/>
        <v>0</v>
      </c>
      <c r="J1223" s="26"/>
    </row>
    <row r="1224" spans="1:10" outlineLevel="1">
      <c r="A1224" s="7"/>
      <c r="B1224" s="23">
        <v>42639</v>
      </c>
      <c r="C1224" s="22">
        <v>0.22916666666666666</v>
      </c>
      <c r="D1224" s="25">
        <v>0</v>
      </c>
      <c r="E1224" s="19">
        <f t="shared" si="54"/>
        <v>0</v>
      </c>
      <c r="F1224" s="24">
        <v>32.03</v>
      </c>
      <c r="G1224" s="19">
        <f t="shared" si="55"/>
        <v>32.334285000000001</v>
      </c>
      <c r="H1224" s="11">
        <f t="shared" si="56"/>
        <v>0</v>
      </c>
      <c r="J1224" s="26"/>
    </row>
    <row r="1225" spans="1:10" outlineLevel="1">
      <c r="A1225" s="7"/>
      <c r="B1225" s="23">
        <v>42639</v>
      </c>
      <c r="C1225" s="22">
        <v>0.25</v>
      </c>
      <c r="D1225" s="25">
        <v>1.5826E-2</v>
      </c>
      <c r="E1225" s="19">
        <f t="shared" si="54"/>
        <v>1.58212522E-2</v>
      </c>
      <c r="F1225" s="24">
        <v>34.200000000000003</v>
      </c>
      <c r="G1225" s="19">
        <f t="shared" si="55"/>
        <v>34.524900000000002</v>
      </c>
      <c r="H1225" s="11">
        <f t="shared" si="56"/>
        <v>2.39652575912022</v>
      </c>
      <c r="J1225" s="26"/>
    </row>
    <row r="1226" spans="1:10" outlineLevel="1">
      <c r="A1226" s="7"/>
      <c r="B1226" s="23">
        <v>42639</v>
      </c>
      <c r="C1226" s="22">
        <v>0.27083333333333331</v>
      </c>
      <c r="D1226" s="25">
        <v>0.79841899999999999</v>
      </c>
      <c r="E1226" s="19">
        <f t="shared" si="54"/>
        <v>0.79817947430000002</v>
      </c>
      <c r="F1226" s="24">
        <v>41.73</v>
      </c>
      <c r="G1226" s="19">
        <f t="shared" si="55"/>
        <v>42.126435000000001</v>
      </c>
      <c r="H1226" s="11">
        <f t="shared" si="56"/>
        <v>114.83692647736687</v>
      </c>
      <c r="J1226" s="26"/>
    </row>
    <row r="1227" spans="1:10" outlineLevel="1">
      <c r="A1227" s="7"/>
      <c r="B1227" s="23">
        <v>42639</v>
      </c>
      <c r="C1227" s="22">
        <v>0.29166666666666669</v>
      </c>
      <c r="D1227" s="25">
        <v>1.3365150000000001</v>
      </c>
      <c r="E1227" s="19">
        <f t="shared" si="54"/>
        <v>1.3361140455000002</v>
      </c>
      <c r="F1227" s="24">
        <v>51.25</v>
      </c>
      <c r="G1227" s="19">
        <f t="shared" si="55"/>
        <v>51.736875000000005</v>
      </c>
      <c r="H1227" s="11">
        <f t="shared" si="56"/>
        <v>179.39084710522224</v>
      </c>
      <c r="J1227" s="26"/>
    </row>
    <row r="1228" spans="1:10" outlineLevel="1">
      <c r="A1228" s="7"/>
      <c r="B1228" s="23">
        <v>42639</v>
      </c>
      <c r="C1228" s="22">
        <v>0.3125</v>
      </c>
      <c r="D1228" s="25">
        <v>2.86246</v>
      </c>
      <c r="E1228" s="19">
        <f t="shared" si="54"/>
        <v>2.8616012620000002</v>
      </c>
      <c r="F1228" s="24">
        <v>37.1</v>
      </c>
      <c r="G1228" s="19">
        <f t="shared" si="55"/>
        <v>37.452450000000006</v>
      </c>
      <c r="H1228" s="11">
        <f t="shared" si="56"/>
        <v>425.08385654700811</v>
      </c>
      <c r="J1228" s="26"/>
    </row>
    <row r="1229" spans="1:10" outlineLevel="1">
      <c r="A1229" s="7"/>
      <c r="B1229" s="23">
        <v>42639</v>
      </c>
      <c r="C1229" s="22">
        <v>0.33333333333333331</v>
      </c>
      <c r="D1229" s="25">
        <v>2.9258960000000003</v>
      </c>
      <c r="E1229" s="19">
        <f t="shared" si="54"/>
        <v>2.9250182312000002</v>
      </c>
      <c r="F1229" s="24">
        <v>51.16</v>
      </c>
      <c r="G1229" s="19">
        <f t="shared" si="55"/>
        <v>51.64602</v>
      </c>
      <c r="H1229" s="11">
        <f t="shared" si="56"/>
        <v>392.9878409342802</v>
      </c>
      <c r="J1229" s="26"/>
    </row>
    <row r="1230" spans="1:10" outlineLevel="1">
      <c r="A1230" s="7"/>
      <c r="B1230" s="23">
        <v>42639</v>
      </c>
      <c r="C1230" s="22">
        <v>0.35416666666666669</v>
      </c>
      <c r="D1230" s="25">
        <v>6.3054009999999998</v>
      </c>
      <c r="E1230" s="19">
        <f t="shared" ref="E1230:E1293" si="57">IF($B$11="Electricity",$D1230*$B$7,$D1230*$B$8)</f>
        <v>6.3035093797000004</v>
      </c>
      <c r="F1230" s="24">
        <v>51.09</v>
      </c>
      <c r="G1230" s="19">
        <f t="shared" ref="G1230:G1293" si="58">$F1230*$B$8</f>
        <v>51.575355000000009</v>
      </c>
      <c r="H1230" s="11">
        <f t="shared" ref="H1230:H1293" si="59">E1230*($B$6-G1230)</f>
        <v>847.34701062034276</v>
      </c>
      <c r="J1230" s="26"/>
    </row>
    <row r="1231" spans="1:10" outlineLevel="1">
      <c r="A1231" s="7"/>
      <c r="B1231" s="23">
        <v>42639</v>
      </c>
      <c r="C1231" s="22">
        <v>0.375</v>
      </c>
      <c r="D1231" s="25">
        <v>6.8493680000000001</v>
      </c>
      <c r="E1231" s="19">
        <f t="shared" si="57"/>
        <v>6.8473131896000003</v>
      </c>
      <c r="F1231" s="24">
        <v>52.87</v>
      </c>
      <c r="G1231" s="19">
        <f t="shared" si="58"/>
        <v>53.372264999999999</v>
      </c>
      <c r="H1231" s="11">
        <f t="shared" si="59"/>
        <v>908.14363917227365</v>
      </c>
      <c r="J1231" s="26"/>
    </row>
    <row r="1232" spans="1:10" outlineLevel="1">
      <c r="A1232" s="7"/>
      <c r="B1232" s="23">
        <v>42639</v>
      </c>
      <c r="C1232" s="22">
        <v>0.39583333333333331</v>
      </c>
      <c r="D1232" s="25">
        <v>6.6094039999999996</v>
      </c>
      <c r="E1232" s="19">
        <f t="shared" si="57"/>
        <v>6.6074211788000001</v>
      </c>
      <c r="F1232" s="24">
        <v>51.78</v>
      </c>
      <c r="G1232" s="19">
        <f t="shared" si="58"/>
        <v>52.271910000000005</v>
      </c>
      <c r="H1232" s="11">
        <f t="shared" si="59"/>
        <v>883.59781406647255</v>
      </c>
      <c r="J1232" s="26"/>
    </row>
    <row r="1233" spans="1:10" outlineLevel="1">
      <c r="A1233" s="7"/>
      <c r="B1233" s="23">
        <v>42639</v>
      </c>
      <c r="C1233" s="22">
        <v>0.41666666666666669</v>
      </c>
      <c r="D1233" s="25">
        <v>8.1319079999999992</v>
      </c>
      <c r="E1233" s="19">
        <f t="shared" si="57"/>
        <v>8.1294684275999991</v>
      </c>
      <c r="F1233" s="24">
        <v>34.840000000000003</v>
      </c>
      <c r="G1233" s="19">
        <f t="shared" si="58"/>
        <v>35.170980000000007</v>
      </c>
      <c r="H1233" s="11">
        <f t="shared" si="59"/>
        <v>1226.1597560558487</v>
      </c>
      <c r="J1233" s="26"/>
    </row>
    <row r="1234" spans="1:10" outlineLevel="1">
      <c r="A1234" s="7"/>
      <c r="B1234" s="23">
        <v>42639</v>
      </c>
      <c r="C1234" s="22">
        <v>0.4375</v>
      </c>
      <c r="D1234" s="25">
        <v>9.9021819999999998</v>
      </c>
      <c r="E1234" s="19">
        <f t="shared" si="57"/>
        <v>9.8992113453999995</v>
      </c>
      <c r="F1234" s="24">
        <v>38.69</v>
      </c>
      <c r="G1234" s="19">
        <f t="shared" si="58"/>
        <v>39.057555000000001</v>
      </c>
      <c r="H1234" s="11">
        <f t="shared" si="59"/>
        <v>1454.6143186648153</v>
      </c>
      <c r="J1234" s="26"/>
    </row>
    <row r="1235" spans="1:10" outlineLevel="1">
      <c r="A1235" s="7"/>
      <c r="B1235" s="23">
        <v>42639</v>
      </c>
      <c r="C1235" s="22">
        <v>0.45833333333333331</v>
      </c>
      <c r="D1235" s="25">
        <v>9.8752579999999988</v>
      </c>
      <c r="E1235" s="19">
        <f t="shared" si="57"/>
        <v>9.8722954225999988</v>
      </c>
      <c r="F1235" s="24">
        <v>36.18</v>
      </c>
      <c r="G1235" s="19">
        <f t="shared" si="58"/>
        <v>36.523710000000001</v>
      </c>
      <c r="H1235" s="11">
        <f t="shared" si="59"/>
        <v>1475.67409355423</v>
      </c>
      <c r="J1235" s="26"/>
    </row>
    <row r="1236" spans="1:10" outlineLevel="1">
      <c r="A1236" s="7"/>
      <c r="B1236" s="23">
        <v>42639</v>
      </c>
      <c r="C1236" s="22">
        <v>0.47916666666666669</v>
      </c>
      <c r="D1236" s="25">
        <v>7.6658090000000003</v>
      </c>
      <c r="E1236" s="19">
        <f t="shared" si="57"/>
        <v>7.6635092573000003</v>
      </c>
      <c r="F1236" s="24">
        <v>33.020000000000003</v>
      </c>
      <c r="G1236" s="19">
        <f t="shared" si="58"/>
        <v>33.333690000000004</v>
      </c>
      <c r="H1236" s="11">
        <f t="shared" si="59"/>
        <v>1169.9596799628316</v>
      </c>
      <c r="J1236" s="26"/>
    </row>
    <row r="1237" spans="1:10" outlineLevel="1">
      <c r="A1237" s="7"/>
      <c r="B1237" s="23">
        <v>42639</v>
      </c>
      <c r="C1237" s="22">
        <v>0.5</v>
      </c>
      <c r="D1237" s="25">
        <v>7.3987720000000001</v>
      </c>
      <c r="E1237" s="19">
        <f t="shared" si="57"/>
        <v>7.3965523684000001</v>
      </c>
      <c r="F1237" s="24">
        <v>44.68</v>
      </c>
      <c r="G1237" s="19">
        <f t="shared" si="58"/>
        <v>45.104460000000003</v>
      </c>
      <c r="H1237" s="11">
        <f t="shared" si="59"/>
        <v>1042.1412400839968</v>
      </c>
      <c r="J1237" s="26"/>
    </row>
    <row r="1238" spans="1:10" outlineLevel="1">
      <c r="A1238" s="7"/>
      <c r="B1238" s="23">
        <v>42639</v>
      </c>
      <c r="C1238" s="22">
        <v>0.52083333333333337</v>
      </c>
      <c r="D1238" s="25">
        <v>7.5503970000000002</v>
      </c>
      <c r="E1238" s="19">
        <f t="shared" si="57"/>
        <v>7.5481318809000006</v>
      </c>
      <c r="F1238" s="24">
        <v>37.14</v>
      </c>
      <c r="G1238" s="19">
        <f t="shared" si="58"/>
        <v>37.492830000000005</v>
      </c>
      <c r="H1238" s="11">
        <f t="shared" si="59"/>
        <v>1120.9517044192362</v>
      </c>
      <c r="J1238" s="26"/>
    </row>
    <row r="1239" spans="1:10" outlineLevel="1">
      <c r="A1239" s="7"/>
      <c r="B1239" s="23">
        <v>42639</v>
      </c>
      <c r="C1239" s="22">
        <v>0.54166666666666663</v>
      </c>
      <c r="D1239" s="25">
        <v>5.6576139999999997</v>
      </c>
      <c r="E1239" s="19">
        <f t="shared" si="57"/>
        <v>5.6559167158000001</v>
      </c>
      <c r="F1239" s="24">
        <v>38.08</v>
      </c>
      <c r="G1239" s="19">
        <f t="shared" si="58"/>
        <v>38.441760000000002</v>
      </c>
      <c r="H1239" s="11">
        <f t="shared" si="59"/>
        <v>834.57711617002826</v>
      </c>
      <c r="J1239" s="26"/>
    </row>
    <row r="1240" spans="1:10" outlineLevel="1">
      <c r="A1240" s="7"/>
      <c r="B1240" s="23">
        <v>42639</v>
      </c>
      <c r="C1240" s="22">
        <v>0.5625</v>
      </c>
      <c r="D1240" s="25">
        <v>5.6487540000000003</v>
      </c>
      <c r="E1240" s="19">
        <f t="shared" si="57"/>
        <v>5.6470593738000003</v>
      </c>
      <c r="F1240" s="24">
        <v>46.7</v>
      </c>
      <c r="G1240" s="19">
        <f t="shared" si="58"/>
        <v>47.143650000000008</v>
      </c>
      <c r="H1240" s="11">
        <f t="shared" si="59"/>
        <v>784.1300528791536</v>
      </c>
      <c r="J1240" s="26"/>
    </row>
    <row r="1241" spans="1:10" outlineLevel="1">
      <c r="A1241" s="7"/>
      <c r="B1241" s="23">
        <v>42639</v>
      </c>
      <c r="C1241" s="22">
        <v>0.58333333333333337</v>
      </c>
      <c r="D1241" s="25">
        <v>5.6553579999999997</v>
      </c>
      <c r="E1241" s="19">
        <f t="shared" si="57"/>
        <v>5.6536613926000001</v>
      </c>
      <c r="F1241" s="24">
        <v>40.619999999999997</v>
      </c>
      <c r="G1241" s="19">
        <f t="shared" si="58"/>
        <v>41.005890000000001</v>
      </c>
      <c r="H1241" s="11">
        <f t="shared" si="59"/>
        <v>819.74760186139758</v>
      </c>
      <c r="J1241" s="26"/>
    </row>
    <row r="1242" spans="1:10" outlineLevel="1">
      <c r="A1242" s="7"/>
      <c r="B1242" s="23">
        <v>42639</v>
      </c>
      <c r="C1242" s="22">
        <v>0.60416666666666663</v>
      </c>
      <c r="D1242" s="25">
        <v>8.6099630000000005</v>
      </c>
      <c r="E1242" s="19">
        <f t="shared" si="57"/>
        <v>8.6073800111000001</v>
      </c>
      <c r="F1242" s="24">
        <v>49.96</v>
      </c>
      <c r="G1242" s="19">
        <f t="shared" si="58"/>
        <v>50.434620000000002</v>
      </c>
      <c r="H1242" s="11">
        <f t="shared" si="59"/>
        <v>1166.8627420091757</v>
      </c>
      <c r="J1242" s="26"/>
    </row>
    <row r="1243" spans="1:10" outlineLevel="1">
      <c r="A1243" s="7"/>
      <c r="B1243" s="23">
        <v>42639</v>
      </c>
      <c r="C1243" s="22">
        <v>0.625</v>
      </c>
      <c r="D1243" s="25">
        <v>5.6910970000000001</v>
      </c>
      <c r="E1243" s="19">
        <f t="shared" si="57"/>
        <v>5.6893896709000007</v>
      </c>
      <c r="F1243" s="24">
        <v>48.2</v>
      </c>
      <c r="G1243" s="19">
        <f t="shared" si="58"/>
        <v>48.657900000000005</v>
      </c>
      <c r="H1243" s="11">
        <f t="shared" si="59"/>
        <v>781.3927251197149</v>
      </c>
      <c r="J1243" s="26"/>
    </row>
    <row r="1244" spans="1:10" outlineLevel="1">
      <c r="A1244" s="7"/>
      <c r="B1244" s="23">
        <v>42639</v>
      </c>
      <c r="C1244" s="22">
        <v>0.64583333333333337</v>
      </c>
      <c r="D1244" s="25">
        <v>2.1901380000000001</v>
      </c>
      <c r="E1244" s="19">
        <f t="shared" si="57"/>
        <v>2.1894809586000004</v>
      </c>
      <c r="F1244" s="24">
        <v>47.56</v>
      </c>
      <c r="G1244" s="19">
        <f t="shared" si="58"/>
        <v>48.011820000000007</v>
      </c>
      <c r="H1244" s="11">
        <f t="shared" si="59"/>
        <v>302.12249262186941</v>
      </c>
      <c r="J1244" s="26"/>
    </row>
    <row r="1245" spans="1:10" outlineLevel="1">
      <c r="A1245" s="7"/>
      <c r="B1245" s="23">
        <v>42639</v>
      </c>
      <c r="C1245" s="22">
        <v>0.66666666666666663</v>
      </c>
      <c r="D1245" s="25">
        <v>1.312624</v>
      </c>
      <c r="E1245" s="19">
        <f t="shared" si="57"/>
        <v>1.3122302128000001</v>
      </c>
      <c r="F1245" s="24">
        <v>42.77</v>
      </c>
      <c r="G1245" s="19">
        <f t="shared" si="58"/>
        <v>43.176315000000002</v>
      </c>
      <c r="H1245" s="11">
        <f t="shared" si="59"/>
        <v>187.4175545604302</v>
      </c>
      <c r="J1245" s="26"/>
    </row>
    <row r="1246" spans="1:10" outlineLevel="1">
      <c r="A1246" s="7"/>
      <c r="B1246" s="23">
        <v>42639</v>
      </c>
      <c r="C1246" s="22">
        <v>0.6875</v>
      </c>
      <c r="D1246" s="25">
        <v>0.57817600000000002</v>
      </c>
      <c r="E1246" s="19">
        <f t="shared" si="57"/>
        <v>0.57800254719999999</v>
      </c>
      <c r="F1246" s="24">
        <v>49.7</v>
      </c>
      <c r="G1246" s="19">
        <f t="shared" si="58"/>
        <v>50.172150000000009</v>
      </c>
      <c r="H1246" s="11">
        <f t="shared" si="59"/>
        <v>78.508843280699509</v>
      </c>
      <c r="J1246" s="26"/>
    </row>
    <row r="1247" spans="1:10" outlineLevel="1">
      <c r="A1247" s="7"/>
      <c r="B1247" s="23">
        <v>42639</v>
      </c>
      <c r="C1247" s="22">
        <v>0.70833333333333337</v>
      </c>
      <c r="D1247" s="25">
        <v>0.63378599999999996</v>
      </c>
      <c r="E1247" s="19">
        <f t="shared" si="57"/>
        <v>0.63359586420000003</v>
      </c>
      <c r="F1247" s="24">
        <v>75.02</v>
      </c>
      <c r="G1247" s="19">
        <f t="shared" si="58"/>
        <v>75.732690000000005</v>
      </c>
      <c r="H1247" s="11">
        <f t="shared" si="59"/>
        <v>69.864911572459306</v>
      </c>
      <c r="J1247" s="26"/>
    </row>
    <row r="1248" spans="1:10" outlineLevel="1">
      <c r="A1248" s="7"/>
      <c r="B1248" s="23">
        <v>42639</v>
      </c>
      <c r="C1248" s="22">
        <v>0.72916666666666663</v>
      </c>
      <c r="D1248" s="25">
        <v>0.38580099999999995</v>
      </c>
      <c r="E1248" s="19">
        <f t="shared" si="57"/>
        <v>0.38568525969999995</v>
      </c>
      <c r="F1248" s="24">
        <v>50.71</v>
      </c>
      <c r="G1248" s="19">
        <f t="shared" si="58"/>
        <v>51.191745000000004</v>
      </c>
      <c r="H1248" s="11">
        <f t="shared" si="59"/>
        <v>51.993556839378819</v>
      </c>
      <c r="J1248" s="26"/>
    </row>
    <row r="1249" spans="1:10" outlineLevel="1">
      <c r="A1249" s="7"/>
      <c r="B1249" s="23">
        <v>42639</v>
      </c>
      <c r="C1249" s="22">
        <v>0.75</v>
      </c>
      <c r="D1249" s="25">
        <v>8.9798000000000017E-2</v>
      </c>
      <c r="E1249" s="19">
        <f t="shared" si="57"/>
        <v>8.9771060600000022E-2</v>
      </c>
      <c r="F1249" s="24">
        <v>52.07</v>
      </c>
      <c r="G1249" s="19">
        <f t="shared" si="58"/>
        <v>52.564665000000005</v>
      </c>
      <c r="H1249" s="11">
        <f t="shared" si="59"/>
        <v>11.978631544466305</v>
      </c>
      <c r="J1249" s="26"/>
    </row>
    <row r="1250" spans="1:10" outlineLevel="1">
      <c r="A1250" s="7"/>
      <c r="B1250" s="23">
        <v>42639</v>
      </c>
      <c r="C1250" s="22">
        <v>0.77083333333333337</v>
      </c>
      <c r="D1250" s="25">
        <v>0</v>
      </c>
      <c r="E1250" s="19">
        <f t="shared" si="57"/>
        <v>0</v>
      </c>
      <c r="F1250" s="24">
        <v>75</v>
      </c>
      <c r="G1250" s="19">
        <f t="shared" si="58"/>
        <v>75.712500000000006</v>
      </c>
      <c r="H1250" s="11">
        <f t="shared" si="59"/>
        <v>0</v>
      </c>
      <c r="J1250" s="26"/>
    </row>
    <row r="1251" spans="1:10" outlineLevel="1">
      <c r="A1251" s="7"/>
      <c r="B1251" s="23">
        <v>42639</v>
      </c>
      <c r="C1251" s="22">
        <v>0.79166666666666663</v>
      </c>
      <c r="D1251" s="25">
        <v>0</v>
      </c>
      <c r="E1251" s="19">
        <f t="shared" si="57"/>
        <v>0</v>
      </c>
      <c r="F1251" s="24">
        <v>82.68</v>
      </c>
      <c r="G1251" s="19">
        <f t="shared" si="58"/>
        <v>83.465460000000007</v>
      </c>
      <c r="H1251" s="11">
        <f t="shared" si="59"/>
        <v>0</v>
      </c>
      <c r="J1251" s="26"/>
    </row>
    <row r="1252" spans="1:10" outlineLevel="1">
      <c r="A1252" s="7"/>
      <c r="B1252" s="23">
        <v>42639</v>
      </c>
      <c r="C1252" s="22">
        <v>0.8125</v>
      </c>
      <c r="D1252" s="25">
        <v>0</v>
      </c>
      <c r="E1252" s="19">
        <f t="shared" si="57"/>
        <v>0</v>
      </c>
      <c r="F1252" s="24">
        <v>54.36</v>
      </c>
      <c r="G1252" s="19">
        <f t="shared" si="58"/>
        <v>54.876420000000003</v>
      </c>
      <c r="H1252" s="11">
        <f t="shared" si="59"/>
        <v>0</v>
      </c>
      <c r="J1252" s="26"/>
    </row>
    <row r="1253" spans="1:10" outlineLevel="1">
      <c r="A1253" s="7"/>
      <c r="B1253" s="23">
        <v>42639</v>
      </c>
      <c r="C1253" s="22">
        <v>0.83333333333333337</v>
      </c>
      <c r="D1253" s="25">
        <v>0</v>
      </c>
      <c r="E1253" s="19">
        <f t="shared" si="57"/>
        <v>0</v>
      </c>
      <c r="F1253" s="24">
        <v>53.91</v>
      </c>
      <c r="G1253" s="19">
        <f t="shared" si="58"/>
        <v>54.422145</v>
      </c>
      <c r="H1253" s="11">
        <f t="shared" si="59"/>
        <v>0</v>
      </c>
      <c r="J1253" s="26"/>
    </row>
    <row r="1254" spans="1:10" outlineLevel="1">
      <c r="A1254" s="7"/>
      <c r="B1254" s="23">
        <v>42639</v>
      </c>
      <c r="C1254" s="22">
        <v>0.85416666666666663</v>
      </c>
      <c r="D1254" s="25">
        <v>0</v>
      </c>
      <c r="E1254" s="19">
        <f t="shared" si="57"/>
        <v>0</v>
      </c>
      <c r="F1254" s="24">
        <v>59.04</v>
      </c>
      <c r="G1254" s="19">
        <f t="shared" si="58"/>
        <v>59.600880000000004</v>
      </c>
      <c r="H1254" s="11">
        <f t="shared" si="59"/>
        <v>0</v>
      </c>
      <c r="J1254" s="26"/>
    </row>
    <row r="1255" spans="1:10" outlineLevel="1">
      <c r="A1255" s="7"/>
      <c r="B1255" s="23">
        <v>42639</v>
      </c>
      <c r="C1255" s="22">
        <v>0.875</v>
      </c>
      <c r="D1255" s="25">
        <v>0</v>
      </c>
      <c r="E1255" s="19">
        <f t="shared" si="57"/>
        <v>0</v>
      </c>
      <c r="F1255" s="24">
        <v>58.6</v>
      </c>
      <c r="G1255" s="19">
        <f t="shared" si="58"/>
        <v>59.156700000000008</v>
      </c>
      <c r="H1255" s="11">
        <f t="shared" si="59"/>
        <v>0</v>
      </c>
      <c r="J1255" s="26"/>
    </row>
    <row r="1256" spans="1:10" outlineLevel="1">
      <c r="A1256" s="7"/>
      <c r="B1256" s="23">
        <v>42639</v>
      </c>
      <c r="C1256" s="22">
        <v>0.89583333333333337</v>
      </c>
      <c r="D1256" s="25">
        <v>0</v>
      </c>
      <c r="E1256" s="19">
        <f t="shared" si="57"/>
        <v>0</v>
      </c>
      <c r="F1256" s="24">
        <v>56.83</v>
      </c>
      <c r="G1256" s="19">
        <f t="shared" si="58"/>
        <v>57.369885000000004</v>
      </c>
      <c r="H1256" s="11">
        <f t="shared" si="59"/>
        <v>0</v>
      </c>
      <c r="J1256" s="26"/>
    </row>
    <row r="1257" spans="1:10" outlineLevel="1">
      <c r="A1257" s="7"/>
      <c r="B1257" s="23">
        <v>42639</v>
      </c>
      <c r="C1257" s="22">
        <v>0.91666666666666663</v>
      </c>
      <c r="D1257" s="25">
        <v>0</v>
      </c>
      <c r="E1257" s="19">
        <f t="shared" si="57"/>
        <v>0</v>
      </c>
      <c r="F1257" s="24">
        <v>46.68</v>
      </c>
      <c r="G1257" s="19">
        <f t="shared" si="58"/>
        <v>47.123460000000001</v>
      </c>
      <c r="H1257" s="11">
        <f t="shared" si="59"/>
        <v>0</v>
      </c>
      <c r="J1257" s="26"/>
    </row>
    <row r="1258" spans="1:10" outlineLevel="1">
      <c r="A1258" s="7"/>
      <c r="B1258" s="23">
        <v>42639</v>
      </c>
      <c r="C1258" s="22">
        <v>0.9375</v>
      </c>
      <c r="D1258" s="25">
        <v>0</v>
      </c>
      <c r="E1258" s="19">
        <f t="shared" si="57"/>
        <v>0</v>
      </c>
      <c r="F1258" s="24">
        <v>59.41</v>
      </c>
      <c r="G1258" s="19">
        <f t="shared" si="58"/>
        <v>59.974395000000001</v>
      </c>
      <c r="H1258" s="11">
        <f t="shared" si="59"/>
        <v>0</v>
      </c>
      <c r="J1258" s="26"/>
    </row>
    <row r="1259" spans="1:10" outlineLevel="1">
      <c r="A1259" s="7"/>
      <c r="B1259" s="23">
        <v>42639</v>
      </c>
      <c r="C1259" s="22">
        <v>0.95833333333333337</v>
      </c>
      <c r="D1259" s="25">
        <v>0</v>
      </c>
      <c r="E1259" s="19">
        <f t="shared" si="57"/>
        <v>0</v>
      </c>
      <c r="F1259" s="24">
        <v>51.98</v>
      </c>
      <c r="G1259" s="19">
        <f t="shared" si="58"/>
        <v>52.47381</v>
      </c>
      <c r="H1259" s="11">
        <f t="shared" si="59"/>
        <v>0</v>
      </c>
      <c r="J1259" s="26"/>
    </row>
    <row r="1260" spans="1:10" outlineLevel="1">
      <c r="A1260" s="7"/>
      <c r="B1260" s="23">
        <v>42639</v>
      </c>
      <c r="C1260" s="22">
        <v>0.97916666666666663</v>
      </c>
      <c r="D1260" s="25">
        <v>0</v>
      </c>
      <c r="E1260" s="19">
        <f t="shared" si="57"/>
        <v>0</v>
      </c>
      <c r="F1260" s="24">
        <v>59.7</v>
      </c>
      <c r="G1260" s="19">
        <f t="shared" si="58"/>
        <v>60.267150000000008</v>
      </c>
      <c r="H1260" s="11">
        <f t="shared" si="59"/>
        <v>0</v>
      </c>
      <c r="J1260" s="26"/>
    </row>
    <row r="1261" spans="1:10" outlineLevel="1">
      <c r="A1261" s="7"/>
      <c r="B1261" s="23">
        <v>42639</v>
      </c>
      <c r="C1261" s="22">
        <v>0.99998842592592585</v>
      </c>
      <c r="D1261" s="25">
        <v>0</v>
      </c>
      <c r="E1261" s="19">
        <f t="shared" si="57"/>
        <v>0</v>
      </c>
      <c r="F1261" s="24">
        <v>48.34</v>
      </c>
      <c r="G1261" s="19">
        <f t="shared" si="58"/>
        <v>48.799230000000009</v>
      </c>
      <c r="H1261" s="11">
        <f t="shared" si="59"/>
        <v>0</v>
      </c>
      <c r="J1261" s="26"/>
    </row>
    <row r="1262" spans="1:10" outlineLevel="1">
      <c r="A1262" s="7"/>
      <c r="B1262" s="23">
        <v>42640</v>
      </c>
      <c r="C1262" s="22">
        <v>2.0833333333333332E-2</v>
      </c>
      <c r="D1262" s="25">
        <v>0</v>
      </c>
      <c r="E1262" s="19">
        <f t="shared" si="57"/>
        <v>0</v>
      </c>
      <c r="F1262" s="24">
        <v>44.86</v>
      </c>
      <c r="G1262" s="19">
        <f t="shared" si="58"/>
        <v>45.286170000000006</v>
      </c>
      <c r="H1262" s="11">
        <f t="shared" si="59"/>
        <v>0</v>
      </c>
      <c r="J1262" s="26"/>
    </row>
    <row r="1263" spans="1:10" outlineLevel="1">
      <c r="A1263" s="7"/>
      <c r="B1263" s="23">
        <v>42640</v>
      </c>
      <c r="C1263" s="22">
        <v>4.1666666666666664E-2</v>
      </c>
      <c r="D1263" s="25">
        <v>0</v>
      </c>
      <c r="E1263" s="19">
        <f t="shared" si="57"/>
        <v>0</v>
      </c>
      <c r="F1263" s="24">
        <v>46.09</v>
      </c>
      <c r="G1263" s="19">
        <f t="shared" si="58"/>
        <v>46.52785500000001</v>
      </c>
      <c r="H1263" s="11">
        <f t="shared" si="59"/>
        <v>0</v>
      </c>
      <c r="J1263" s="26"/>
    </row>
    <row r="1264" spans="1:10" outlineLevel="1">
      <c r="A1264" s="7"/>
      <c r="B1264" s="23">
        <v>42640</v>
      </c>
      <c r="C1264" s="22">
        <v>6.25E-2</v>
      </c>
      <c r="D1264" s="25">
        <v>0</v>
      </c>
      <c r="E1264" s="19">
        <f t="shared" si="57"/>
        <v>0</v>
      </c>
      <c r="F1264" s="24">
        <v>51.43</v>
      </c>
      <c r="G1264" s="19">
        <f t="shared" si="58"/>
        <v>51.918585</v>
      </c>
      <c r="H1264" s="11">
        <f t="shared" si="59"/>
        <v>0</v>
      </c>
      <c r="J1264" s="26"/>
    </row>
    <row r="1265" spans="1:10" outlineLevel="1">
      <c r="A1265" s="7"/>
      <c r="B1265" s="23">
        <v>42640</v>
      </c>
      <c r="C1265" s="22">
        <v>8.3333333333333329E-2</v>
      </c>
      <c r="D1265" s="25">
        <v>0</v>
      </c>
      <c r="E1265" s="19">
        <f t="shared" si="57"/>
        <v>0</v>
      </c>
      <c r="F1265" s="24">
        <v>40.119999999999997</v>
      </c>
      <c r="G1265" s="19">
        <f t="shared" si="58"/>
        <v>40.501139999999999</v>
      </c>
      <c r="H1265" s="11">
        <f t="shared" si="59"/>
        <v>0</v>
      </c>
      <c r="J1265" s="26"/>
    </row>
    <row r="1266" spans="1:10" outlineLevel="1">
      <c r="A1266" s="7"/>
      <c r="B1266" s="23">
        <v>42640</v>
      </c>
      <c r="C1266" s="22">
        <v>0.10416666666666667</v>
      </c>
      <c r="D1266" s="25">
        <v>0</v>
      </c>
      <c r="E1266" s="19">
        <f t="shared" si="57"/>
        <v>0</v>
      </c>
      <c r="F1266" s="24">
        <v>46.16</v>
      </c>
      <c r="G1266" s="19">
        <f t="shared" si="58"/>
        <v>46.598520000000001</v>
      </c>
      <c r="H1266" s="11">
        <f t="shared" si="59"/>
        <v>0</v>
      </c>
      <c r="J1266" s="26"/>
    </row>
    <row r="1267" spans="1:10" outlineLevel="1">
      <c r="A1267" s="7"/>
      <c r="B1267" s="23">
        <v>42640</v>
      </c>
      <c r="C1267" s="22">
        <v>0.125</v>
      </c>
      <c r="D1267" s="25">
        <v>0</v>
      </c>
      <c r="E1267" s="19">
        <f t="shared" si="57"/>
        <v>0</v>
      </c>
      <c r="F1267" s="24">
        <v>32.299999999999997</v>
      </c>
      <c r="G1267" s="19">
        <f t="shared" si="58"/>
        <v>32.606850000000001</v>
      </c>
      <c r="H1267" s="11">
        <f t="shared" si="59"/>
        <v>0</v>
      </c>
      <c r="J1267" s="26"/>
    </row>
    <row r="1268" spans="1:10" outlineLevel="1">
      <c r="A1268" s="7"/>
      <c r="B1268" s="23">
        <v>42640</v>
      </c>
      <c r="C1268" s="22">
        <v>0.14583333333333334</v>
      </c>
      <c r="D1268" s="25">
        <v>0</v>
      </c>
      <c r="E1268" s="19">
        <f t="shared" si="57"/>
        <v>0</v>
      </c>
      <c r="F1268" s="24">
        <v>35.520000000000003</v>
      </c>
      <c r="G1268" s="19">
        <f t="shared" si="58"/>
        <v>35.857440000000004</v>
      </c>
      <c r="H1268" s="11">
        <f t="shared" si="59"/>
        <v>0</v>
      </c>
      <c r="J1268" s="26"/>
    </row>
    <row r="1269" spans="1:10" outlineLevel="1">
      <c r="A1269" s="7"/>
      <c r="B1269" s="23">
        <v>42640</v>
      </c>
      <c r="C1269" s="22">
        <v>0.16666666666666666</v>
      </c>
      <c r="D1269" s="25">
        <v>0</v>
      </c>
      <c r="E1269" s="19">
        <f t="shared" si="57"/>
        <v>0</v>
      </c>
      <c r="F1269" s="24">
        <v>37.36</v>
      </c>
      <c r="G1269" s="19">
        <f t="shared" si="58"/>
        <v>37.714919999999999</v>
      </c>
      <c r="H1269" s="11">
        <f t="shared" si="59"/>
        <v>0</v>
      </c>
      <c r="J1269" s="26"/>
    </row>
    <row r="1270" spans="1:10" outlineLevel="1">
      <c r="A1270" s="7"/>
      <c r="B1270" s="23">
        <v>42640</v>
      </c>
      <c r="C1270" s="22">
        <v>0.1875</v>
      </c>
      <c r="D1270" s="25">
        <v>0</v>
      </c>
      <c r="E1270" s="19">
        <f t="shared" si="57"/>
        <v>0</v>
      </c>
      <c r="F1270" s="24">
        <v>39</v>
      </c>
      <c r="G1270" s="19">
        <f t="shared" si="58"/>
        <v>39.3705</v>
      </c>
      <c r="H1270" s="11">
        <f t="shared" si="59"/>
        <v>0</v>
      </c>
      <c r="J1270" s="26"/>
    </row>
    <row r="1271" spans="1:10" outlineLevel="1">
      <c r="A1271" s="7"/>
      <c r="B1271" s="23">
        <v>42640</v>
      </c>
      <c r="C1271" s="22">
        <v>0.20833333333333334</v>
      </c>
      <c r="D1271" s="25">
        <v>0</v>
      </c>
      <c r="E1271" s="19">
        <f t="shared" si="57"/>
        <v>0</v>
      </c>
      <c r="F1271" s="24">
        <v>38.39</v>
      </c>
      <c r="G1271" s="19">
        <f t="shared" si="58"/>
        <v>38.754705000000001</v>
      </c>
      <c r="H1271" s="11">
        <f t="shared" si="59"/>
        <v>0</v>
      </c>
      <c r="J1271" s="26"/>
    </row>
    <row r="1272" spans="1:10" outlineLevel="1">
      <c r="A1272" s="7"/>
      <c r="B1272" s="23">
        <v>42640</v>
      </c>
      <c r="C1272" s="22">
        <v>0.22916666666666666</v>
      </c>
      <c r="D1272" s="25">
        <v>0</v>
      </c>
      <c r="E1272" s="19">
        <f t="shared" si="57"/>
        <v>0</v>
      </c>
      <c r="F1272" s="24">
        <v>35.36</v>
      </c>
      <c r="G1272" s="19">
        <f t="shared" si="58"/>
        <v>35.695920000000001</v>
      </c>
      <c r="H1272" s="11">
        <f t="shared" si="59"/>
        <v>0</v>
      </c>
      <c r="J1272" s="26"/>
    </row>
    <row r="1273" spans="1:10" outlineLevel="1">
      <c r="A1273" s="7"/>
      <c r="B1273" s="23">
        <v>42640</v>
      </c>
      <c r="C1273" s="22">
        <v>0.25</v>
      </c>
      <c r="D1273" s="25">
        <v>0</v>
      </c>
      <c r="E1273" s="19">
        <f t="shared" si="57"/>
        <v>0</v>
      </c>
      <c r="F1273" s="24">
        <v>38.65</v>
      </c>
      <c r="G1273" s="19">
        <f t="shared" si="58"/>
        <v>39.017175000000002</v>
      </c>
      <c r="H1273" s="11">
        <f t="shared" si="59"/>
        <v>0</v>
      </c>
      <c r="J1273" s="26"/>
    </row>
    <row r="1274" spans="1:10" outlineLevel="1">
      <c r="A1274" s="7"/>
      <c r="B1274" s="23">
        <v>42640</v>
      </c>
      <c r="C1274" s="22">
        <v>0.27083333333333331</v>
      </c>
      <c r="D1274" s="25">
        <v>5.6447000000000004E-2</v>
      </c>
      <c r="E1274" s="19">
        <f t="shared" si="57"/>
        <v>5.6430065900000007E-2</v>
      </c>
      <c r="F1274" s="24">
        <v>58.89</v>
      </c>
      <c r="G1274" s="19">
        <f t="shared" si="58"/>
        <v>59.449455000000007</v>
      </c>
      <c r="H1274" s="11">
        <f t="shared" si="59"/>
        <v>7.1412555940309161</v>
      </c>
      <c r="J1274" s="26"/>
    </row>
    <row r="1275" spans="1:10" outlineLevel="1">
      <c r="A1275" s="7"/>
      <c r="B1275" s="23">
        <v>42640</v>
      </c>
      <c r="C1275" s="22">
        <v>0.29166666666666669</v>
      </c>
      <c r="D1275" s="25">
        <v>0.10212</v>
      </c>
      <c r="E1275" s="19">
        <f t="shared" si="57"/>
        <v>0.102089364</v>
      </c>
      <c r="F1275" s="24">
        <v>64.5</v>
      </c>
      <c r="G1275" s="19">
        <f t="shared" si="58"/>
        <v>65.112750000000005</v>
      </c>
      <c r="H1275" s="11">
        <f t="shared" si="59"/>
        <v>12.341302468208999</v>
      </c>
      <c r="J1275" s="26"/>
    </row>
    <row r="1276" spans="1:10" outlineLevel="1">
      <c r="A1276" s="7"/>
      <c r="B1276" s="23">
        <v>42640</v>
      </c>
      <c r="C1276" s="22">
        <v>0.3125</v>
      </c>
      <c r="D1276" s="25">
        <v>0.55656499999999998</v>
      </c>
      <c r="E1276" s="19">
        <f t="shared" si="57"/>
        <v>0.55639803050000003</v>
      </c>
      <c r="F1276" s="24">
        <v>43.31</v>
      </c>
      <c r="G1276" s="19">
        <f t="shared" si="58"/>
        <v>43.721445000000003</v>
      </c>
      <c r="H1276" s="11">
        <f t="shared" si="59"/>
        <v>79.163507784385928</v>
      </c>
      <c r="J1276" s="26"/>
    </row>
    <row r="1277" spans="1:10" outlineLevel="1">
      <c r="A1277" s="7"/>
      <c r="B1277" s="23">
        <v>42640</v>
      </c>
      <c r="C1277" s="22">
        <v>0.33333333333333331</v>
      </c>
      <c r="D1277" s="25">
        <v>3.0218690000000001</v>
      </c>
      <c r="E1277" s="19">
        <f t="shared" si="57"/>
        <v>3.0209624393000003</v>
      </c>
      <c r="F1277" s="24">
        <v>60.42</v>
      </c>
      <c r="G1277" s="19">
        <f t="shared" si="58"/>
        <v>60.993990000000004</v>
      </c>
      <c r="H1277" s="11">
        <f t="shared" si="59"/>
        <v>377.63846089676025</v>
      </c>
      <c r="J1277" s="26"/>
    </row>
    <row r="1278" spans="1:10" outlineLevel="1">
      <c r="A1278" s="7"/>
      <c r="B1278" s="23">
        <v>42640</v>
      </c>
      <c r="C1278" s="22">
        <v>0.35416666666666669</v>
      </c>
      <c r="D1278" s="25">
        <v>6.3225189999999998</v>
      </c>
      <c r="E1278" s="19">
        <f t="shared" si="57"/>
        <v>6.3206222443</v>
      </c>
      <c r="F1278" s="24">
        <v>45.82</v>
      </c>
      <c r="G1278" s="19">
        <f t="shared" si="58"/>
        <v>46.255290000000002</v>
      </c>
      <c r="H1278" s="11">
        <f t="shared" si="59"/>
        <v>883.27352254925268</v>
      </c>
      <c r="J1278" s="26"/>
    </row>
    <row r="1279" spans="1:10" outlineLevel="1">
      <c r="A1279" s="7"/>
      <c r="B1279" s="23">
        <v>42640</v>
      </c>
      <c r="C1279" s="22">
        <v>0.375</v>
      </c>
      <c r="D1279" s="25">
        <v>6.7256320000000001</v>
      </c>
      <c r="E1279" s="19">
        <f t="shared" si="57"/>
        <v>6.7236143104000003</v>
      </c>
      <c r="F1279" s="24">
        <v>42.61</v>
      </c>
      <c r="G1279" s="19">
        <f t="shared" si="58"/>
        <v>43.014794999999999</v>
      </c>
      <c r="H1279" s="11">
        <f t="shared" si="59"/>
        <v>961.37737051347779</v>
      </c>
      <c r="J1279" s="26"/>
    </row>
    <row r="1280" spans="1:10" outlineLevel="1">
      <c r="A1280" s="7"/>
      <c r="B1280" s="23">
        <v>42640</v>
      </c>
      <c r="C1280" s="22">
        <v>0.39583333333333331</v>
      </c>
      <c r="D1280" s="25">
        <v>7.9974230000000013</v>
      </c>
      <c r="E1280" s="19">
        <f t="shared" si="57"/>
        <v>7.9950237731000016</v>
      </c>
      <c r="F1280" s="24">
        <v>39.78</v>
      </c>
      <c r="G1280" s="19">
        <f t="shared" si="58"/>
        <v>40.157910000000001</v>
      </c>
      <c r="H1280" s="11">
        <f t="shared" si="59"/>
        <v>1166.0109766685898</v>
      </c>
      <c r="J1280" s="26"/>
    </row>
    <row r="1281" spans="1:10" outlineLevel="1">
      <c r="A1281" s="7"/>
      <c r="B1281" s="23">
        <v>42640</v>
      </c>
      <c r="C1281" s="22">
        <v>0.41666666666666669</v>
      </c>
      <c r="D1281" s="25">
        <v>8.6628000000000007</v>
      </c>
      <c r="E1281" s="19">
        <f t="shared" si="57"/>
        <v>8.6602011600000015</v>
      </c>
      <c r="F1281" s="24">
        <v>33.17</v>
      </c>
      <c r="G1281" s="19">
        <f t="shared" si="58"/>
        <v>33.485115</v>
      </c>
      <c r="H1281" s="11">
        <f t="shared" si="59"/>
        <v>1320.8095839942669</v>
      </c>
      <c r="J1281" s="26"/>
    </row>
    <row r="1282" spans="1:10" outlineLevel="1">
      <c r="A1282" s="7"/>
      <c r="B1282" s="23">
        <v>42640</v>
      </c>
      <c r="C1282" s="22">
        <v>0.4375</v>
      </c>
      <c r="D1282" s="25">
        <v>5.7577800000000003</v>
      </c>
      <c r="E1282" s="19">
        <f t="shared" si="57"/>
        <v>5.7560526660000004</v>
      </c>
      <c r="F1282" s="24">
        <v>43.05</v>
      </c>
      <c r="G1282" s="19">
        <f t="shared" si="58"/>
        <v>43.458975000000002</v>
      </c>
      <c r="H1282" s="11">
        <f t="shared" si="59"/>
        <v>820.47364696562261</v>
      </c>
      <c r="J1282" s="26"/>
    </row>
    <row r="1283" spans="1:10" outlineLevel="1">
      <c r="A1283" s="7"/>
      <c r="B1283" s="23">
        <v>42640</v>
      </c>
      <c r="C1283" s="22">
        <v>0.45833333333333331</v>
      </c>
      <c r="D1283" s="25">
        <v>8.2717910000000003</v>
      </c>
      <c r="E1283" s="19">
        <f t="shared" si="57"/>
        <v>8.2693094627000008</v>
      </c>
      <c r="F1283" s="24">
        <v>48.27</v>
      </c>
      <c r="G1283" s="19">
        <f t="shared" si="58"/>
        <v>48.728565000000003</v>
      </c>
      <c r="H1283" s="11">
        <f t="shared" si="59"/>
        <v>1135.1399764039081</v>
      </c>
      <c r="J1283" s="26"/>
    </row>
    <row r="1284" spans="1:10" outlineLevel="1">
      <c r="A1284" s="7"/>
      <c r="B1284" s="23">
        <v>42640</v>
      </c>
      <c r="C1284" s="22">
        <v>0.47916666666666669</v>
      </c>
      <c r="D1284" s="25">
        <v>7.7770700000000001</v>
      </c>
      <c r="E1284" s="19">
        <f t="shared" si="57"/>
        <v>7.7747368790000007</v>
      </c>
      <c r="F1284" s="24">
        <v>48.52</v>
      </c>
      <c r="G1284" s="19">
        <f t="shared" si="58"/>
        <v>48.980940000000004</v>
      </c>
      <c r="H1284" s="11">
        <f t="shared" si="59"/>
        <v>1065.2871389079137</v>
      </c>
      <c r="J1284" s="26"/>
    </row>
    <row r="1285" spans="1:10" outlineLevel="1">
      <c r="A1285" s="7"/>
      <c r="B1285" s="23">
        <v>42640</v>
      </c>
      <c r="C1285" s="22">
        <v>0.5</v>
      </c>
      <c r="D1285" s="25">
        <v>9.4426629999999996</v>
      </c>
      <c r="E1285" s="19">
        <f t="shared" si="57"/>
        <v>9.4398302010999995</v>
      </c>
      <c r="F1285" s="24">
        <v>47.88</v>
      </c>
      <c r="G1285" s="19">
        <f t="shared" si="58"/>
        <v>48.334860000000006</v>
      </c>
      <c r="H1285" s="11">
        <f t="shared" si="59"/>
        <v>1299.5355462106597</v>
      </c>
      <c r="J1285" s="26"/>
    </row>
    <row r="1286" spans="1:10" outlineLevel="1">
      <c r="A1286" s="7"/>
      <c r="B1286" s="23">
        <v>42640</v>
      </c>
      <c r="C1286" s="22">
        <v>0.52083333333333337</v>
      </c>
      <c r="D1286" s="25">
        <v>7.2655769999999995</v>
      </c>
      <c r="E1286" s="19">
        <f t="shared" si="57"/>
        <v>7.2633973268999998</v>
      </c>
      <c r="F1286" s="24">
        <v>49.16</v>
      </c>
      <c r="G1286" s="19">
        <f t="shared" si="58"/>
        <v>49.627020000000002</v>
      </c>
      <c r="H1286" s="11">
        <f t="shared" si="59"/>
        <v>990.53113839338698</v>
      </c>
      <c r="J1286" s="26"/>
    </row>
    <row r="1287" spans="1:10" outlineLevel="1">
      <c r="A1287" s="7"/>
      <c r="B1287" s="23">
        <v>42640</v>
      </c>
      <c r="C1287" s="22">
        <v>0.54166666666666663</v>
      </c>
      <c r="D1287" s="25">
        <v>6.255878</v>
      </c>
      <c r="E1287" s="19">
        <f t="shared" si="57"/>
        <v>6.2540012366000006</v>
      </c>
      <c r="F1287" s="24">
        <v>41.42</v>
      </c>
      <c r="G1287" s="19">
        <f t="shared" si="58"/>
        <v>41.813490000000002</v>
      </c>
      <c r="H1287" s="11">
        <f t="shared" si="59"/>
        <v>901.7426118410383</v>
      </c>
      <c r="J1287" s="26"/>
    </row>
    <row r="1288" spans="1:10" outlineLevel="1">
      <c r="A1288" s="7"/>
      <c r="B1288" s="23">
        <v>42640</v>
      </c>
      <c r="C1288" s="22">
        <v>0.5625</v>
      </c>
      <c r="D1288" s="25">
        <v>3.3852010000000003</v>
      </c>
      <c r="E1288" s="19">
        <f t="shared" si="57"/>
        <v>3.3841854397000004</v>
      </c>
      <c r="F1288" s="24">
        <v>41.42</v>
      </c>
      <c r="G1288" s="19">
        <f t="shared" si="58"/>
        <v>41.813490000000002</v>
      </c>
      <c r="H1288" s="11">
        <f t="shared" si="59"/>
        <v>487.95388774315848</v>
      </c>
      <c r="J1288" s="26"/>
    </row>
    <row r="1289" spans="1:10" outlineLevel="1">
      <c r="A1289" s="7"/>
      <c r="B1289" s="23">
        <v>42640</v>
      </c>
      <c r="C1289" s="22">
        <v>0.58333333333333337</v>
      </c>
      <c r="D1289" s="25">
        <v>5.1127669999999998</v>
      </c>
      <c r="E1289" s="19">
        <f t="shared" si="57"/>
        <v>5.1112331699000002</v>
      </c>
      <c r="F1289" s="24">
        <v>42.35</v>
      </c>
      <c r="G1289" s="19">
        <f t="shared" si="58"/>
        <v>42.752325000000006</v>
      </c>
      <c r="H1289" s="11">
        <f t="shared" si="59"/>
        <v>732.17226797105491</v>
      </c>
      <c r="J1289" s="26"/>
    </row>
    <row r="1290" spans="1:10" outlineLevel="1">
      <c r="A1290" s="7"/>
      <c r="B1290" s="23">
        <v>42640</v>
      </c>
      <c r="C1290" s="22">
        <v>0.60416666666666663</v>
      </c>
      <c r="D1290" s="25">
        <v>6.9931420000000006</v>
      </c>
      <c r="E1290" s="19">
        <f t="shared" si="57"/>
        <v>6.9910440574000008</v>
      </c>
      <c r="F1290" s="24">
        <v>42.37</v>
      </c>
      <c r="G1290" s="19">
        <f t="shared" si="58"/>
        <v>42.772514999999999</v>
      </c>
      <c r="H1290" s="11">
        <f t="shared" si="59"/>
        <v>1001.3096578655977</v>
      </c>
      <c r="J1290" s="26"/>
    </row>
    <row r="1291" spans="1:10" outlineLevel="1">
      <c r="A1291" s="7"/>
      <c r="B1291" s="23">
        <v>42640</v>
      </c>
      <c r="C1291" s="22">
        <v>0.625</v>
      </c>
      <c r="D1291" s="25">
        <v>4.7228150000000007</v>
      </c>
      <c r="E1291" s="19">
        <f t="shared" si="57"/>
        <v>4.7213981555000011</v>
      </c>
      <c r="F1291" s="24">
        <v>46.93</v>
      </c>
      <c r="G1291" s="19">
        <f t="shared" si="58"/>
        <v>47.375835000000002</v>
      </c>
      <c r="H1291" s="11">
        <f t="shared" si="59"/>
        <v>654.49987693872788</v>
      </c>
      <c r="J1291" s="26"/>
    </row>
    <row r="1292" spans="1:10" outlineLevel="1">
      <c r="A1292" s="7"/>
      <c r="B1292" s="23">
        <v>42640</v>
      </c>
      <c r="C1292" s="22">
        <v>0.64583333333333337</v>
      </c>
      <c r="D1292" s="25">
        <v>4.3374190000000006</v>
      </c>
      <c r="E1292" s="19">
        <f t="shared" si="57"/>
        <v>4.3361177743000008</v>
      </c>
      <c r="F1292" s="24">
        <v>43.72</v>
      </c>
      <c r="G1292" s="19">
        <f t="shared" si="58"/>
        <v>44.135339999999999</v>
      </c>
      <c r="H1292" s="11">
        <f t="shared" si="59"/>
        <v>615.14187377102644</v>
      </c>
      <c r="J1292" s="26"/>
    </row>
    <row r="1293" spans="1:10" outlineLevel="1">
      <c r="A1293" s="7"/>
      <c r="B1293" s="23">
        <v>42640</v>
      </c>
      <c r="C1293" s="22">
        <v>0.66666666666666663</v>
      </c>
      <c r="D1293" s="25">
        <v>4.5851889999999997</v>
      </c>
      <c r="E1293" s="19">
        <f t="shared" si="57"/>
        <v>4.5838134432999995</v>
      </c>
      <c r="F1293" s="24">
        <v>48.13</v>
      </c>
      <c r="G1293" s="19">
        <f t="shared" si="58"/>
        <v>48.587235000000007</v>
      </c>
      <c r="H1293" s="11">
        <f t="shared" si="59"/>
        <v>629.87447948802355</v>
      </c>
      <c r="J1293" s="26"/>
    </row>
    <row r="1294" spans="1:10" outlineLevel="1">
      <c r="A1294" s="7"/>
      <c r="B1294" s="23">
        <v>42640</v>
      </c>
      <c r="C1294" s="22">
        <v>0.6875</v>
      </c>
      <c r="D1294" s="25">
        <v>4.4352619999999998</v>
      </c>
      <c r="E1294" s="19">
        <f t="shared" ref="E1294:E1357" si="60">IF($B$11="Electricity",$D1294*$B$7,$D1294*$B$8)</f>
        <v>4.4339314213999996</v>
      </c>
      <c r="F1294" s="24">
        <v>48.43</v>
      </c>
      <c r="G1294" s="19">
        <f t="shared" ref="G1294:G1357" si="61">$F1294*$B$8</f>
        <v>48.890085000000006</v>
      </c>
      <c r="H1294" s="11">
        <f t="shared" ref="H1294:H1357" si="62">E1294*($B$6-G1294)</f>
        <v>607.93596030398317</v>
      </c>
      <c r="J1294" s="26"/>
    </row>
    <row r="1295" spans="1:10" outlineLevel="1">
      <c r="A1295" s="7"/>
      <c r="B1295" s="23">
        <v>42640</v>
      </c>
      <c r="C1295" s="22">
        <v>0.70833333333333337</v>
      </c>
      <c r="D1295" s="25">
        <v>2.2769909999999998</v>
      </c>
      <c r="E1295" s="19">
        <f t="shared" si="60"/>
        <v>2.2763079026999997</v>
      </c>
      <c r="F1295" s="24">
        <v>50.04</v>
      </c>
      <c r="G1295" s="19">
        <f t="shared" si="61"/>
        <v>50.51538</v>
      </c>
      <c r="H1295" s="11">
        <f t="shared" si="62"/>
        <v>308.40471120030645</v>
      </c>
      <c r="J1295" s="26"/>
    </row>
    <row r="1296" spans="1:10" outlineLevel="1">
      <c r="A1296" s="7"/>
      <c r="B1296" s="23">
        <v>42640</v>
      </c>
      <c r="C1296" s="22">
        <v>0.72916666666666663</v>
      </c>
      <c r="D1296" s="25">
        <v>0.36412500000000003</v>
      </c>
      <c r="E1296" s="19">
        <f t="shared" si="60"/>
        <v>0.36401576250000006</v>
      </c>
      <c r="F1296" s="24">
        <v>47.3</v>
      </c>
      <c r="G1296" s="19">
        <f t="shared" si="61"/>
        <v>47.74935</v>
      </c>
      <c r="H1296" s="11">
        <f t="shared" si="62"/>
        <v>50.325415775870638</v>
      </c>
      <c r="J1296" s="26"/>
    </row>
    <row r="1297" spans="1:10" outlineLevel="1">
      <c r="A1297" s="7"/>
      <c r="B1297" s="23">
        <v>42640</v>
      </c>
      <c r="C1297" s="22">
        <v>0.75</v>
      </c>
      <c r="D1297" s="25">
        <v>6.5886E-2</v>
      </c>
      <c r="E1297" s="19">
        <f t="shared" si="60"/>
        <v>6.5866234199999998E-2</v>
      </c>
      <c r="F1297" s="24">
        <v>52.81</v>
      </c>
      <c r="G1297" s="19">
        <f t="shared" si="61"/>
        <v>53.311695000000007</v>
      </c>
      <c r="H1297" s="11">
        <f t="shared" si="62"/>
        <v>8.7396789727310296</v>
      </c>
      <c r="J1297" s="26"/>
    </row>
    <row r="1298" spans="1:10" outlineLevel="1">
      <c r="A1298" s="7"/>
      <c r="B1298" s="23">
        <v>42640</v>
      </c>
      <c r="C1298" s="22">
        <v>0.77083333333333337</v>
      </c>
      <c r="D1298" s="25">
        <v>0</v>
      </c>
      <c r="E1298" s="19">
        <f t="shared" si="60"/>
        <v>0</v>
      </c>
      <c r="F1298" s="24">
        <v>68.099999999999994</v>
      </c>
      <c r="G1298" s="19">
        <f t="shared" si="61"/>
        <v>68.746949999999998</v>
      </c>
      <c r="H1298" s="11">
        <f t="shared" si="62"/>
        <v>0</v>
      </c>
      <c r="J1298" s="26"/>
    </row>
    <row r="1299" spans="1:10" outlineLevel="1">
      <c r="A1299" s="7"/>
      <c r="B1299" s="23">
        <v>42640</v>
      </c>
      <c r="C1299" s="22">
        <v>0.79166666666666663</v>
      </c>
      <c r="D1299" s="25">
        <v>0</v>
      </c>
      <c r="E1299" s="19">
        <f t="shared" si="60"/>
        <v>0</v>
      </c>
      <c r="F1299" s="24">
        <v>139.71</v>
      </c>
      <c r="G1299" s="19">
        <f t="shared" si="61"/>
        <v>141.03724500000001</v>
      </c>
      <c r="H1299" s="11">
        <f t="shared" si="62"/>
        <v>0</v>
      </c>
      <c r="J1299" s="26"/>
    </row>
    <row r="1300" spans="1:10" outlineLevel="1">
      <c r="A1300" s="7"/>
      <c r="B1300" s="23">
        <v>42640</v>
      </c>
      <c r="C1300" s="22">
        <v>0.8125</v>
      </c>
      <c r="D1300" s="25">
        <v>0</v>
      </c>
      <c r="E1300" s="19">
        <f t="shared" si="60"/>
        <v>0</v>
      </c>
      <c r="F1300" s="24">
        <v>72.180000000000007</v>
      </c>
      <c r="G1300" s="19">
        <f t="shared" si="61"/>
        <v>72.865710000000007</v>
      </c>
      <c r="H1300" s="11">
        <f t="shared" si="62"/>
        <v>0</v>
      </c>
      <c r="J1300" s="26"/>
    </row>
    <row r="1301" spans="1:10" outlineLevel="1">
      <c r="A1301" s="7"/>
      <c r="B1301" s="23">
        <v>42640</v>
      </c>
      <c r="C1301" s="22">
        <v>0.83333333333333337</v>
      </c>
      <c r="D1301" s="25">
        <v>0</v>
      </c>
      <c r="E1301" s="19">
        <f t="shared" si="60"/>
        <v>0</v>
      </c>
      <c r="F1301" s="24">
        <v>62.23</v>
      </c>
      <c r="G1301" s="19">
        <f t="shared" si="61"/>
        <v>62.821185</v>
      </c>
      <c r="H1301" s="11">
        <f t="shared" si="62"/>
        <v>0</v>
      </c>
      <c r="J1301" s="26"/>
    </row>
    <row r="1302" spans="1:10" outlineLevel="1">
      <c r="A1302" s="7"/>
      <c r="B1302" s="23">
        <v>42640</v>
      </c>
      <c r="C1302" s="22">
        <v>0.85416666666666663</v>
      </c>
      <c r="D1302" s="25">
        <v>0</v>
      </c>
      <c r="E1302" s="19">
        <f t="shared" si="60"/>
        <v>0</v>
      </c>
      <c r="F1302" s="24">
        <v>64.989999999999995</v>
      </c>
      <c r="G1302" s="19">
        <f t="shared" si="61"/>
        <v>65.607405</v>
      </c>
      <c r="H1302" s="11">
        <f t="shared" si="62"/>
        <v>0</v>
      </c>
      <c r="J1302" s="26"/>
    </row>
    <row r="1303" spans="1:10" outlineLevel="1">
      <c r="A1303" s="7"/>
      <c r="B1303" s="23">
        <v>42640</v>
      </c>
      <c r="C1303" s="22">
        <v>0.875</v>
      </c>
      <c r="D1303" s="25">
        <v>0</v>
      </c>
      <c r="E1303" s="19">
        <f t="shared" si="60"/>
        <v>0</v>
      </c>
      <c r="F1303" s="24">
        <v>60.15</v>
      </c>
      <c r="G1303" s="19">
        <f t="shared" si="61"/>
        <v>60.721425000000004</v>
      </c>
      <c r="H1303" s="11">
        <f t="shared" si="62"/>
        <v>0</v>
      </c>
      <c r="J1303" s="26"/>
    </row>
    <row r="1304" spans="1:10" outlineLevel="1">
      <c r="A1304" s="7"/>
      <c r="B1304" s="23">
        <v>42640</v>
      </c>
      <c r="C1304" s="22">
        <v>0.89583333333333337</v>
      </c>
      <c r="D1304" s="25">
        <v>0</v>
      </c>
      <c r="E1304" s="19">
        <f t="shared" si="60"/>
        <v>0</v>
      </c>
      <c r="F1304" s="24">
        <v>47.76</v>
      </c>
      <c r="G1304" s="19">
        <f t="shared" si="61"/>
        <v>48.213720000000002</v>
      </c>
      <c r="H1304" s="11">
        <f t="shared" si="62"/>
        <v>0</v>
      </c>
      <c r="J1304" s="26"/>
    </row>
    <row r="1305" spans="1:10" outlineLevel="1">
      <c r="A1305" s="7"/>
      <c r="B1305" s="23">
        <v>42640</v>
      </c>
      <c r="C1305" s="22">
        <v>0.91666666666666663</v>
      </c>
      <c r="D1305" s="25">
        <v>0</v>
      </c>
      <c r="E1305" s="19">
        <f t="shared" si="60"/>
        <v>0</v>
      </c>
      <c r="F1305" s="24">
        <v>41.99</v>
      </c>
      <c r="G1305" s="19">
        <f t="shared" si="61"/>
        <v>42.388905000000001</v>
      </c>
      <c r="H1305" s="11">
        <f t="shared" si="62"/>
        <v>0</v>
      </c>
      <c r="J1305" s="26"/>
    </row>
    <row r="1306" spans="1:10" outlineLevel="1">
      <c r="A1306" s="7"/>
      <c r="B1306" s="23">
        <v>42640</v>
      </c>
      <c r="C1306" s="22">
        <v>0.9375</v>
      </c>
      <c r="D1306" s="25">
        <v>0</v>
      </c>
      <c r="E1306" s="19">
        <f t="shared" si="60"/>
        <v>0</v>
      </c>
      <c r="F1306" s="24">
        <v>52.68</v>
      </c>
      <c r="G1306" s="19">
        <f t="shared" si="61"/>
        <v>53.180460000000004</v>
      </c>
      <c r="H1306" s="11">
        <f t="shared" si="62"/>
        <v>0</v>
      </c>
      <c r="J1306" s="26"/>
    </row>
    <row r="1307" spans="1:10" outlineLevel="1">
      <c r="A1307" s="7"/>
      <c r="B1307" s="23">
        <v>42640</v>
      </c>
      <c r="C1307" s="22">
        <v>0.95833333333333337</v>
      </c>
      <c r="D1307" s="25">
        <v>0</v>
      </c>
      <c r="E1307" s="19">
        <f t="shared" si="60"/>
        <v>0</v>
      </c>
      <c r="F1307" s="24">
        <v>52.75</v>
      </c>
      <c r="G1307" s="19">
        <f t="shared" si="61"/>
        <v>53.251125000000002</v>
      </c>
      <c r="H1307" s="11">
        <f t="shared" si="62"/>
        <v>0</v>
      </c>
      <c r="J1307" s="26"/>
    </row>
    <row r="1308" spans="1:10" outlineLevel="1">
      <c r="A1308" s="7"/>
      <c r="B1308" s="23">
        <v>42640</v>
      </c>
      <c r="C1308" s="22">
        <v>0.97916666666666663</v>
      </c>
      <c r="D1308" s="25">
        <v>0</v>
      </c>
      <c r="E1308" s="19">
        <f t="shared" si="60"/>
        <v>0</v>
      </c>
      <c r="F1308" s="24">
        <v>64.73</v>
      </c>
      <c r="G1308" s="19">
        <f t="shared" si="61"/>
        <v>65.344935000000007</v>
      </c>
      <c r="H1308" s="11">
        <f t="shared" si="62"/>
        <v>0</v>
      </c>
      <c r="J1308" s="26"/>
    </row>
    <row r="1309" spans="1:10" outlineLevel="1">
      <c r="A1309" s="7"/>
      <c r="B1309" s="23">
        <v>42640</v>
      </c>
      <c r="C1309" s="22">
        <v>0.99998842592592585</v>
      </c>
      <c r="D1309" s="25">
        <v>0</v>
      </c>
      <c r="E1309" s="19">
        <f t="shared" si="60"/>
        <v>0</v>
      </c>
      <c r="F1309" s="24">
        <v>49.81</v>
      </c>
      <c r="G1309" s="19">
        <f t="shared" si="61"/>
        <v>50.283195000000006</v>
      </c>
      <c r="H1309" s="11">
        <f t="shared" si="62"/>
        <v>0</v>
      </c>
      <c r="J1309" s="26"/>
    </row>
    <row r="1310" spans="1:10" outlineLevel="1">
      <c r="A1310" s="7"/>
      <c r="B1310" s="23">
        <v>42641</v>
      </c>
      <c r="C1310" s="22">
        <v>2.0833333333333332E-2</v>
      </c>
      <c r="D1310" s="25">
        <v>0</v>
      </c>
      <c r="E1310" s="19">
        <f t="shared" si="60"/>
        <v>0</v>
      </c>
      <c r="F1310" s="24">
        <v>56.78</v>
      </c>
      <c r="G1310" s="19">
        <f t="shared" si="61"/>
        <v>57.319410000000005</v>
      </c>
      <c r="H1310" s="11">
        <f t="shared" si="62"/>
        <v>0</v>
      </c>
      <c r="J1310" s="26"/>
    </row>
    <row r="1311" spans="1:10" outlineLevel="1">
      <c r="A1311" s="7"/>
      <c r="B1311" s="23">
        <v>42641</v>
      </c>
      <c r="C1311" s="22">
        <v>4.1666666666666664E-2</v>
      </c>
      <c r="D1311" s="25">
        <v>0</v>
      </c>
      <c r="E1311" s="19">
        <f t="shared" si="60"/>
        <v>0</v>
      </c>
      <c r="F1311" s="24">
        <v>51.11</v>
      </c>
      <c r="G1311" s="19">
        <f t="shared" si="61"/>
        <v>51.595545000000001</v>
      </c>
      <c r="H1311" s="11">
        <f t="shared" si="62"/>
        <v>0</v>
      </c>
      <c r="J1311" s="26"/>
    </row>
    <row r="1312" spans="1:10" outlineLevel="1">
      <c r="A1312" s="7"/>
      <c r="B1312" s="23">
        <v>42641</v>
      </c>
      <c r="C1312" s="22">
        <v>6.25E-2</v>
      </c>
      <c r="D1312" s="25">
        <v>0</v>
      </c>
      <c r="E1312" s="19">
        <f t="shared" si="60"/>
        <v>0</v>
      </c>
      <c r="F1312" s="24">
        <v>45.23</v>
      </c>
      <c r="G1312" s="19">
        <f t="shared" si="61"/>
        <v>45.659685000000003</v>
      </c>
      <c r="H1312" s="11">
        <f t="shared" si="62"/>
        <v>0</v>
      </c>
      <c r="J1312" s="26"/>
    </row>
    <row r="1313" spans="1:10" outlineLevel="1">
      <c r="A1313" s="7"/>
      <c r="B1313" s="23">
        <v>42641</v>
      </c>
      <c r="C1313" s="22">
        <v>8.3333333333333329E-2</v>
      </c>
      <c r="D1313" s="25">
        <v>0</v>
      </c>
      <c r="E1313" s="19">
        <f t="shared" si="60"/>
        <v>0</v>
      </c>
      <c r="F1313" s="24">
        <v>40.03</v>
      </c>
      <c r="G1313" s="19">
        <f t="shared" si="61"/>
        <v>40.410285000000002</v>
      </c>
      <c r="H1313" s="11">
        <f t="shared" si="62"/>
        <v>0</v>
      </c>
      <c r="J1313" s="26"/>
    </row>
    <row r="1314" spans="1:10" outlineLevel="1">
      <c r="A1314" s="7"/>
      <c r="B1314" s="23">
        <v>42641</v>
      </c>
      <c r="C1314" s="22">
        <v>0.10416666666666667</v>
      </c>
      <c r="D1314" s="25">
        <v>0</v>
      </c>
      <c r="E1314" s="19">
        <f t="shared" si="60"/>
        <v>0</v>
      </c>
      <c r="F1314" s="24">
        <v>40.19</v>
      </c>
      <c r="G1314" s="19">
        <f t="shared" si="61"/>
        <v>40.571804999999998</v>
      </c>
      <c r="H1314" s="11">
        <f t="shared" si="62"/>
        <v>0</v>
      </c>
      <c r="J1314" s="26"/>
    </row>
    <row r="1315" spans="1:10" outlineLevel="1">
      <c r="A1315" s="7"/>
      <c r="B1315" s="23">
        <v>42641</v>
      </c>
      <c r="C1315" s="22">
        <v>0.125</v>
      </c>
      <c r="D1315" s="25">
        <v>0</v>
      </c>
      <c r="E1315" s="19">
        <f t="shared" si="60"/>
        <v>0</v>
      </c>
      <c r="F1315" s="24">
        <v>43.37</v>
      </c>
      <c r="G1315" s="19">
        <f t="shared" si="61"/>
        <v>43.782015000000001</v>
      </c>
      <c r="H1315" s="11">
        <f t="shared" si="62"/>
        <v>0</v>
      </c>
      <c r="J1315" s="26"/>
    </row>
    <row r="1316" spans="1:10" outlineLevel="1">
      <c r="A1316" s="7"/>
      <c r="B1316" s="23">
        <v>42641</v>
      </c>
      <c r="C1316" s="22">
        <v>0.14583333333333334</v>
      </c>
      <c r="D1316" s="25">
        <v>0</v>
      </c>
      <c r="E1316" s="19">
        <f t="shared" si="60"/>
        <v>0</v>
      </c>
      <c r="F1316" s="24">
        <v>44.15</v>
      </c>
      <c r="G1316" s="19">
        <f t="shared" si="61"/>
        <v>44.569425000000003</v>
      </c>
      <c r="H1316" s="11">
        <f t="shared" si="62"/>
        <v>0</v>
      </c>
      <c r="J1316" s="26"/>
    </row>
    <row r="1317" spans="1:10" outlineLevel="1">
      <c r="A1317" s="7"/>
      <c r="B1317" s="23">
        <v>42641</v>
      </c>
      <c r="C1317" s="22">
        <v>0.16666666666666666</v>
      </c>
      <c r="D1317" s="25">
        <v>0</v>
      </c>
      <c r="E1317" s="19">
        <f t="shared" si="60"/>
        <v>0</v>
      </c>
      <c r="F1317" s="24">
        <v>36.96</v>
      </c>
      <c r="G1317" s="19">
        <f t="shared" si="61"/>
        <v>37.311120000000003</v>
      </c>
      <c r="H1317" s="11">
        <f t="shared" si="62"/>
        <v>0</v>
      </c>
      <c r="J1317" s="26"/>
    </row>
    <row r="1318" spans="1:10" outlineLevel="1">
      <c r="A1318" s="7"/>
      <c r="B1318" s="23">
        <v>42641</v>
      </c>
      <c r="C1318" s="22">
        <v>0.1875</v>
      </c>
      <c r="D1318" s="25">
        <v>0</v>
      </c>
      <c r="E1318" s="19">
        <f t="shared" si="60"/>
        <v>0</v>
      </c>
      <c r="F1318" s="24">
        <v>39.33</v>
      </c>
      <c r="G1318" s="19">
        <f t="shared" si="61"/>
        <v>39.703634999999998</v>
      </c>
      <c r="H1318" s="11">
        <f t="shared" si="62"/>
        <v>0</v>
      </c>
      <c r="J1318" s="26"/>
    </row>
    <row r="1319" spans="1:10" outlineLevel="1">
      <c r="A1319" s="7"/>
      <c r="B1319" s="23">
        <v>42641</v>
      </c>
      <c r="C1319" s="22">
        <v>0.20833333333333334</v>
      </c>
      <c r="D1319" s="25">
        <v>0</v>
      </c>
      <c r="E1319" s="19">
        <f t="shared" si="60"/>
        <v>0</v>
      </c>
      <c r="F1319" s="24">
        <v>36.950000000000003</v>
      </c>
      <c r="G1319" s="19">
        <f t="shared" si="61"/>
        <v>37.301025000000003</v>
      </c>
      <c r="H1319" s="11">
        <f t="shared" si="62"/>
        <v>0</v>
      </c>
      <c r="J1319" s="26"/>
    </row>
    <row r="1320" spans="1:10" outlineLevel="1">
      <c r="A1320" s="7"/>
      <c r="B1320" s="23">
        <v>42641</v>
      </c>
      <c r="C1320" s="22">
        <v>0.22916666666666666</v>
      </c>
      <c r="D1320" s="25">
        <v>0</v>
      </c>
      <c r="E1320" s="19">
        <f t="shared" si="60"/>
        <v>0</v>
      </c>
      <c r="F1320" s="24">
        <v>48.46</v>
      </c>
      <c r="G1320" s="19">
        <f t="shared" si="61"/>
        <v>48.920370000000005</v>
      </c>
      <c r="H1320" s="11">
        <f t="shared" si="62"/>
        <v>0</v>
      </c>
      <c r="J1320" s="26"/>
    </row>
    <row r="1321" spans="1:10" outlineLevel="1">
      <c r="A1321" s="7"/>
      <c r="B1321" s="23">
        <v>42641</v>
      </c>
      <c r="C1321" s="22">
        <v>0.25</v>
      </c>
      <c r="D1321" s="25">
        <v>2.3051000000000002E-2</v>
      </c>
      <c r="E1321" s="19">
        <f t="shared" si="60"/>
        <v>2.3044084700000002E-2</v>
      </c>
      <c r="F1321" s="24">
        <v>47.06</v>
      </c>
      <c r="G1321" s="19">
        <f t="shared" si="61"/>
        <v>47.507070000000006</v>
      </c>
      <c r="H1321" s="11">
        <f t="shared" si="62"/>
        <v>3.1914428092711713</v>
      </c>
      <c r="J1321" s="26"/>
    </row>
    <row r="1322" spans="1:10" outlineLevel="1">
      <c r="A1322" s="7"/>
      <c r="B1322" s="23">
        <v>42641</v>
      </c>
      <c r="C1322" s="22">
        <v>0.27083333333333331</v>
      </c>
      <c r="D1322" s="25">
        <v>0.76384200000000002</v>
      </c>
      <c r="E1322" s="19">
        <f t="shared" si="60"/>
        <v>0.76361284740000002</v>
      </c>
      <c r="F1322" s="24">
        <v>58.21</v>
      </c>
      <c r="G1322" s="19">
        <f t="shared" si="61"/>
        <v>58.762995000000004</v>
      </c>
      <c r="H1322" s="11">
        <f t="shared" si="62"/>
        <v>97.159811682698034</v>
      </c>
      <c r="J1322" s="26"/>
    </row>
    <row r="1323" spans="1:10" outlineLevel="1">
      <c r="A1323" s="7"/>
      <c r="B1323" s="23">
        <v>42641</v>
      </c>
      <c r="C1323" s="22">
        <v>0.29166666666666669</v>
      </c>
      <c r="D1323" s="25">
        <v>2.0635649999999996</v>
      </c>
      <c r="E1323" s="19">
        <f t="shared" si="60"/>
        <v>2.0629459304999997</v>
      </c>
      <c r="F1323" s="24">
        <v>58.16</v>
      </c>
      <c r="G1323" s="19">
        <f t="shared" si="61"/>
        <v>58.712519999999998</v>
      </c>
      <c r="H1323" s="11">
        <f t="shared" si="62"/>
        <v>262.58718886960014</v>
      </c>
      <c r="J1323" s="26"/>
    </row>
    <row r="1324" spans="1:10" outlineLevel="1">
      <c r="A1324" s="7"/>
      <c r="B1324" s="23">
        <v>42641</v>
      </c>
      <c r="C1324" s="22">
        <v>0.3125</v>
      </c>
      <c r="D1324" s="25">
        <v>3.8078190000000003</v>
      </c>
      <c r="E1324" s="19">
        <f t="shared" si="60"/>
        <v>3.8066766543000004</v>
      </c>
      <c r="F1324" s="24">
        <v>39.94</v>
      </c>
      <c r="G1324" s="19">
        <f t="shared" si="61"/>
        <v>40.319429999999997</v>
      </c>
      <c r="H1324" s="11">
        <f t="shared" si="62"/>
        <v>554.55882480411697</v>
      </c>
      <c r="J1324" s="26"/>
    </row>
    <row r="1325" spans="1:10" outlineLevel="1">
      <c r="A1325" s="7"/>
      <c r="B1325" s="23">
        <v>42641</v>
      </c>
      <c r="C1325" s="22">
        <v>0.33333333333333331</v>
      </c>
      <c r="D1325" s="25">
        <v>5.40991</v>
      </c>
      <c r="E1325" s="19">
        <f t="shared" si="60"/>
        <v>5.4082870270000001</v>
      </c>
      <c r="F1325" s="24">
        <v>48.65</v>
      </c>
      <c r="G1325" s="19">
        <f t="shared" si="61"/>
        <v>49.112175000000001</v>
      </c>
      <c r="H1325" s="11">
        <f t="shared" si="62"/>
        <v>740.32864810174624</v>
      </c>
      <c r="J1325" s="26"/>
    </row>
    <row r="1326" spans="1:10" outlineLevel="1">
      <c r="A1326" s="7"/>
      <c r="B1326" s="23">
        <v>42641</v>
      </c>
      <c r="C1326" s="22">
        <v>0.35416666666666669</v>
      </c>
      <c r="D1326" s="25">
        <v>6.6778499999999994</v>
      </c>
      <c r="E1326" s="19">
        <f t="shared" si="60"/>
        <v>6.675846645</v>
      </c>
      <c r="F1326" s="24">
        <v>40.299999999999997</v>
      </c>
      <c r="G1326" s="19">
        <f t="shared" si="61"/>
        <v>40.682850000000002</v>
      </c>
      <c r="H1326" s="11">
        <f t="shared" si="62"/>
        <v>970.11500828846169</v>
      </c>
      <c r="J1326" s="26"/>
    </row>
    <row r="1327" spans="1:10" outlineLevel="1">
      <c r="A1327" s="7"/>
      <c r="B1327" s="23">
        <v>42641</v>
      </c>
      <c r="C1327" s="22">
        <v>0.375</v>
      </c>
      <c r="D1327" s="25">
        <v>7.6929470000000002</v>
      </c>
      <c r="E1327" s="19">
        <f t="shared" si="60"/>
        <v>7.6906391159000007</v>
      </c>
      <c r="F1327" s="24">
        <v>41.81</v>
      </c>
      <c r="G1327" s="19">
        <f t="shared" si="61"/>
        <v>42.207195000000006</v>
      </c>
      <c r="H1327" s="11">
        <f t="shared" si="62"/>
        <v>1105.8585707179811</v>
      </c>
      <c r="J1327" s="26"/>
    </row>
    <row r="1328" spans="1:10" outlineLevel="1">
      <c r="A1328" s="7"/>
      <c r="B1328" s="23">
        <v>42641</v>
      </c>
      <c r="C1328" s="22">
        <v>0.39583333333333331</v>
      </c>
      <c r="D1328" s="25">
        <v>8.516292</v>
      </c>
      <c r="E1328" s="19">
        <f t="shared" si="60"/>
        <v>8.5137371123999994</v>
      </c>
      <c r="F1328" s="24">
        <v>38.96</v>
      </c>
      <c r="G1328" s="19">
        <f t="shared" si="61"/>
        <v>39.330120000000001</v>
      </c>
      <c r="H1328" s="11">
        <f t="shared" si="62"/>
        <v>1248.7088006272545</v>
      </c>
      <c r="J1328" s="26"/>
    </row>
    <row r="1329" spans="1:10" outlineLevel="1">
      <c r="A1329" s="7"/>
      <c r="B1329" s="23">
        <v>42641</v>
      </c>
      <c r="C1329" s="22">
        <v>0.41666666666666669</v>
      </c>
      <c r="D1329" s="25">
        <v>9.1739500000000014</v>
      </c>
      <c r="E1329" s="19">
        <f t="shared" si="60"/>
        <v>9.1711978150000011</v>
      </c>
      <c r="F1329" s="24">
        <v>30.51</v>
      </c>
      <c r="G1329" s="19">
        <f t="shared" si="61"/>
        <v>30.799845000000005</v>
      </c>
      <c r="H1329" s="11">
        <f t="shared" si="62"/>
        <v>1423.3713224236615</v>
      </c>
      <c r="J1329" s="26"/>
    </row>
    <row r="1330" spans="1:10" outlineLevel="1">
      <c r="A1330" s="7"/>
      <c r="B1330" s="23">
        <v>42641</v>
      </c>
      <c r="C1330" s="22">
        <v>0.4375</v>
      </c>
      <c r="D1330" s="25">
        <v>9.7102579999999996</v>
      </c>
      <c r="E1330" s="19">
        <f t="shared" si="60"/>
        <v>9.7073449226000008</v>
      </c>
      <c r="F1330" s="24">
        <v>29.71</v>
      </c>
      <c r="G1330" s="19">
        <f t="shared" si="61"/>
        <v>29.992245000000004</v>
      </c>
      <c r="H1330" s="11">
        <f t="shared" si="62"/>
        <v>1514.4210883854748</v>
      </c>
      <c r="J1330" s="26"/>
    </row>
    <row r="1331" spans="1:10" outlineLevel="1">
      <c r="A1331" s="7"/>
      <c r="B1331" s="23">
        <v>42641</v>
      </c>
      <c r="C1331" s="22">
        <v>0.45833333333333331</v>
      </c>
      <c r="D1331" s="25">
        <v>9.9293849999999999</v>
      </c>
      <c r="E1331" s="19">
        <f t="shared" si="60"/>
        <v>9.9264061845000011</v>
      </c>
      <c r="F1331" s="24">
        <v>30.18</v>
      </c>
      <c r="G1331" s="19">
        <f t="shared" si="61"/>
        <v>30.466710000000003</v>
      </c>
      <c r="H1331" s="11">
        <f t="shared" si="62"/>
        <v>1543.886611751632</v>
      </c>
      <c r="J1331" s="26"/>
    </row>
    <row r="1332" spans="1:10" outlineLevel="1">
      <c r="A1332" s="7"/>
      <c r="B1332" s="23">
        <v>42641</v>
      </c>
      <c r="C1332" s="22">
        <v>0.47916666666666669</v>
      </c>
      <c r="D1332" s="25">
        <v>9.9358360000000019</v>
      </c>
      <c r="E1332" s="19">
        <f t="shared" si="60"/>
        <v>9.9328552492000028</v>
      </c>
      <c r="F1332" s="24">
        <v>31.18</v>
      </c>
      <c r="G1332" s="19">
        <f t="shared" si="61"/>
        <v>31.476210000000002</v>
      </c>
      <c r="H1332" s="11">
        <f t="shared" si="62"/>
        <v>1534.8624386277788</v>
      </c>
      <c r="J1332" s="26"/>
    </row>
    <row r="1333" spans="1:10" outlineLevel="1">
      <c r="A1333" s="7"/>
      <c r="B1333" s="23">
        <v>42641</v>
      </c>
      <c r="C1333" s="22">
        <v>0.5</v>
      </c>
      <c r="D1333" s="25">
        <v>9.9348470000000013</v>
      </c>
      <c r="E1333" s="19">
        <f t="shared" si="60"/>
        <v>9.931866545900002</v>
      </c>
      <c r="F1333" s="24">
        <v>38.49</v>
      </c>
      <c r="G1333" s="19">
        <f t="shared" si="61"/>
        <v>38.855655000000006</v>
      </c>
      <c r="H1333" s="11">
        <f t="shared" si="62"/>
        <v>1461.4179975238681</v>
      </c>
      <c r="J1333" s="26"/>
    </row>
    <row r="1334" spans="1:10" outlineLevel="1">
      <c r="A1334" s="7"/>
      <c r="B1334" s="23">
        <v>42641</v>
      </c>
      <c r="C1334" s="22">
        <v>0.52083333333333337</v>
      </c>
      <c r="D1334" s="25">
        <v>9.9314280000000004</v>
      </c>
      <c r="E1334" s="19">
        <f t="shared" si="60"/>
        <v>9.9284485716000006</v>
      </c>
      <c r="F1334" s="24">
        <v>33.78</v>
      </c>
      <c r="G1334" s="19">
        <f t="shared" si="61"/>
        <v>34.100910000000006</v>
      </c>
      <c r="H1334" s="11">
        <f t="shared" si="62"/>
        <v>1508.1223031378399</v>
      </c>
      <c r="J1334" s="26"/>
    </row>
    <row r="1335" spans="1:10" outlineLevel="1">
      <c r="A1335" s="7"/>
      <c r="B1335" s="23">
        <v>42641</v>
      </c>
      <c r="C1335" s="22">
        <v>0.54166666666666663</v>
      </c>
      <c r="D1335" s="25">
        <v>9.9315350000000002</v>
      </c>
      <c r="E1335" s="19">
        <f t="shared" si="60"/>
        <v>9.9285555395000014</v>
      </c>
      <c r="F1335" s="24">
        <v>30.97</v>
      </c>
      <c r="G1335" s="19">
        <f t="shared" si="61"/>
        <v>31.264215</v>
      </c>
      <c r="H1335" s="11">
        <f t="shared" si="62"/>
        <v>1536.3028353206312</v>
      </c>
      <c r="J1335" s="26"/>
    </row>
    <row r="1336" spans="1:10" outlineLevel="1">
      <c r="A1336" s="7"/>
      <c r="B1336" s="23">
        <v>42641</v>
      </c>
      <c r="C1336" s="22">
        <v>0.5625</v>
      </c>
      <c r="D1336" s="25">
        <v>9.7335259999999995</v>
      </c>
      <c r="E1336" s="19">
        <f t="shared" si="60"/>
        <v>9.7306059422000004</v>
      </c>
      <c r="F1336" s="24">
        <v>32.909999999999997</v>
      </c>
      <c r="G1336" s="19">
        <f t="shared" si="61"/>
        <v>33.222645</v>
      </c>
      <c r="H1336" s="11">
        <f t="shared" si="62"/>
        <v>1486.6162383965989</v>
      </c>
      <c r="J1336" s="26"/>
    </row>
    <row r="1337" spans="1:10" outlineLevel="1">
      <c r="A1337" s="7"/>
      <c r="B1337" s="23">
        <v>42641</v>
      </c>
      <c r="C1337" s="22">
        <v>0.58333333333333337</v>
      </c>
      <c r="D1337" s="25">
        <v>9.2211929999999995</v>
      </c>
      <c r="E1337" s="19">
        <f t="shared" si="60"/>
        <v>9.218426642099999</v>
      </c>
      <c r="F1337" s="24">
        <v>31.67</v>
      </c>
      <c r="G1337" s="19">
        <f t="shared" si="61"/>
        <v>31.970865000000003</v>
      </c>
      <c r="H1337" s="11">
        <f t="shared" si="62"/>
        <v>1419.9062817436175</v>
      </c>
      <c r="J1337" s="26"/>
    </row>
    <row r="1338" spans="1:10" outlineLevel="1">
      <c r="A1338" s="7"/>
      <c r="B1338" s="23">
        <v>42641</v>
      </c>
      <c r="C1338" s="22">
        <v>0.60416666666666663</v>
      </c>
      <c r="D1338" s="25">
        <v>8.5899649999999994</v>
      </c>
      <c r="E1338" s="19">
        <f t="shared" si="60"/>
        <v>8.5873880104999998</v>
      </c>
      <c r="F1338" s="24">
        <v>32.22</v>
      </c>
      <c r="G1338" s="19">
        <f t="shared" si="61"/>
        <v>32.526090000000003</v>
      </c>
      <c r="H1338" s="11">
        <f t="shared" si="62"/>
        <v>1317.940014658556</v>
      </c>
      <c r="J1338" s="26"/>
    </row>
    <row r="1339" spans="1:10" outlineLevel="1">
      <c r="A1339" s="7"/>
      <c r="B1339" s="23">
        <v>42641</v>
      </c>
      <c r="C1339" s="22">
        <v>0.625</v>
      </c>
      <c r="D1339" s="25">
        <v>7.7644909999999996</v>
      </c>
      <c r="E1339" s="19">
        <f t="shared" si="60"/>
        <v>7.7621616526999997</v>
      </c>
      <c r="F1339" s="24">
        <v>38.869999999999997</v>
      </c>
      <c r="G1339" s="19">
        <f t="shared" si="61"/>
        <v>39.239265000000003</v>
      </c>
      <c r="H1339" s="11">
        <f t="shared" si="62"/>
        <v>1139.1805493390668</v>
      </c>
      <c r="J1339" s="26"/>
    </row>
    <row r="1340" spans="1:10" outlineLevel="1">
      <c r="A1340" s="7"/>
      <c r="B1340" s="23">
        <v>42641</v>
      </c>
      <c r="C1340" s="22">
        <v>0.64583333333333337</v>
      </c>
      <c r="D1340" s="25">
        <v>6.5861359999999998</v>
      </c>
      <c r="E1340" s="19">
        <f t="shared" si="60"/>
        <v>6.5841601591999996</v>
      </c>
      <c r="F1340" s="24">
        <v>42.42</v>
      </c>
      <c r="G1340" s="19">
        <f t="shared" si="61"/>
        <v>42.822990000000004</v>
      </c>
      <c r="H1340" s="11">
        <f t="shared" si="62"/>
        <v>942.70036495537988</v>
      </c>
      <c r="J1340" s="26"/>
    </row>
    <row r="1341" spans="1:10" outlineLevel="1">
      <c r="A1341" s="7"/>
      <c r="B1341" s="23">
        <v>42641</v>
      </c>
      <c r="C1341" s="22">
        <v>0.66666666666666663</v>
      </c>
      <c r="D1341" s="25">
        <v>5.1148749999999996</v>
      </c>
      <c r="E1341" s="19">
        <f t="shared" si="60"/>
        <v>5.1133405375000001</v>
      </c>
      <c r="F1341" s="24">
        <v>47.5</v>
      </c>
      <c r="G1341" s="19">
        <f t="shared" si="61"/>
        <v>47.951250000000002</v>
      </c>
      <c r="H1341" s="11">
        <f t="shared" si="62"/>
        <v>705.89026952620304</v>
      </c>
      <c r="J1341" s="26"/>
    </row>
    <row r="1342" spans="1:10" outlineLevel="1">
      <c r="A1342" s="7"/>
      <c r="B1342" s="23">
        <v>42641</v>
      </c>
      <c r="C1342" s="22">
        <v>0.6875</v>
      </c>
      <c r="D1342" s="25">
        <v>3.378943</v>
      </c>
      <c r="E1342" s="19">
        <f t="shared" si="60"/>
        <v>3.3779293171</v>
      </c>
      <c r="F1342" s="24">
        <v>42.37</v>
      </c>
      <c r="G1342" s="19">
        <f t="shared" si="61"/>
        <v>42.772514999999999</v>
      </c>
      <c r="H1342" s="11">
        <f t="shared" si="62"/>
        <v>483.81232059600052</v>
      </c>
      <c r="J1342" s="26"/>
    </row>
    <row r="1343" spans="1:10" outlineLevel="1">
      <c r="A1343" s="7"/>
      <c r="B1343" s="23">
        <v>42641</v>
      </c>
      <c r="C1343" s="22">
        <v>0.70833333333333337</v>
      </c>
      <c r="D1343" s="25">
        <v>1.71591</v>
      </c>
      <c r="E1343" s="19">
        <f t="shared" si="60"/>
        <v>1.7153952270000001</v>
      </c>
      <c r="F1343" s="24">
        <v>58.87</v>
      </c>
      <c r="G1343" s="19">
        <f t="shared" si="61"/>
        <v>59.429265000000001</v>
      </c>
      <c r="H1343" s="11">
        <f t="shared" si="62"/>
        <v>217.11883469688186</v>
      </c>
      <c r="J1343" s="26"/>
    </row>
    <row r="1344" spans="1:10" outlineLevel="1">
      <c r="A1344" s="7"/>
      <c r="B1344" s="23">
        <v>42641</v>
      </c>
      <c r="C1344" s="22">
        <v>0.72916666666666663</v>
      </c>
      <c r="D1344" s="25">
        <v>0.63993499999999992</v>
      </c>
      <c r="E1344" s="19">
        <f t="shared" si="60"/>
        <v>0.6397430194999999</v>
      </c>
      <c r="F1344" s="24">
        <v>39.130000000000003</v>
      </c>
      <c r="G1344" s="19">
        <f t="shared" si="61"/>
        <v>39.501735000000004</v>
      </c>
      <c r="H1344" s="11">
        <f t="shared" si="62"/>
        <v>93.721242402611153</v>
      </c>
      <c r="J1344" s="26"/>
    </row>
    <row r="1345" spans="1:10" outlineLevel="1">
      <c r="A1345" s="7"/>
      <c r="B1345" s="23">
        <v>42641</v>
      </c>
      <c r="C1345" s="22">
        <v>0.75</v>
      </c>
      <c r="D1345" s="25">
        <v>9.5024999999999998E-2</v>
      </c>
      <c r="E1345" s="19">
        <f t="shared" si="60"/>
        <v>9.4996492500000002E-2</v>
      </c>
      <c r="F1345" s="24">
        <v>38.99</v>
      </c>
      <c r="G1345" s="19">
        <f t="shared" si="61"/>
        <v>39.360405000000007</v>
      </c>
      <c r="H1345" s="11">
        <f t="shared" si="62"/>
        <v>13.930247186620536</v>
      </c>
      <c r="J1345" s="26"/>
    </row>
    <row r="1346" spans="1:10" outlineLevel="1">
      <c r="A1346" s="7"/>
      <c r="B1346" s="23">
        <v>42641</v>
      </c>
      <c r="C1346" s="22">
        <v>0.77083333333333337</v>
      </c>
      <c r="D1346" s="25">
        <v>0</v>
      </c>
      <c r="E1346" s="19">
        <f t="shared" si="60"/>
        <v>0</v>
      </c>
      <c r="F1346" s="24">
        <v>54</v>
      </c>
      <c r="G1346" s="19">
        <f t="shared" si="61"/>
        <v>54.513000000000005</v>
      </c>
      <c r="H1346" s="11">
        <f t="shared" si="62"/>
        <v>0</v>
      </c>
      <c r="J1346" s="26"/>
    </row>
    <row r="1347" spans="1:10" outlineLevel="1">
      <c r="A1347" s="7"/>
      <c r="B1347" s="23">
        <v>42641</v>
      </c>
      <c r="C1347" s="22">
        <v>0.79166666666666663</v>
      </c>
      <c r="D1347" s="25">
        <v>0</v>
      </c>
      <c r="E1347" s="19">
        <f t="shared" si="60"/>
        <v>0</v>
      </c>
      <c r="F1347" s="24">
        <v>59.03</v>
      </c>
      <c r="G1347" s="19">
        <f t="shared" si="61"/>
        <v>59.590785000000004</v>
      </c>
      <c r="H1347" s="11">
        <f t="shared" si="62"/>
        <v>0</v>
      </c>
      <c r="J1347" s="26"/>
    </row>
    <row r="1348" spans="1:10" outlineLevel="1">
      <c r="A1348" s="7"/>
      <c r="B1348" s="23">
        <v>42641</v>
      </c>
      <c r="C1348" s="22">
        <v>0.8125</v>
      </c>
      <c r="D1348" s="25">
        <v>0</v>
      </c>
      <c r="E1348" s="19">
        <f t="shared" si="60"/>
        <v>0</v>
      </c>
      <c r="F1348" s="24">
        <v>41.82</v>
      </c>
      <c r="G1348" s="19">
        <f t="shared" si="61"/>
        <v>42.217290000000006</v>
      </c>
      <c r="H1348" s="11">
        <f t="shared" si="62"/>
        <v>0</v>
      </c>
      <c r="J1348" s="26"/>
    </row>
    <row r="1349" spans="1:10" outlineLevel="1">
      <c r="A1349" s="7"/>
      <c r="B1349" s="23">
        <v>42641</v>
      </c>
      <c r="C1349" s="22">
        <v>0.83333333333333337</v>
      </c>
      <c r="D1349" s="25">
        <v>0</v>
      </c>
      <c r="E1349" s="19">
        <f t="shared" si="60"/>
        <v>0</v>
      </c>
      <c r="F1349" s="24">
        <v>45.14</v>
      </c>
      <c r="G1349" s="19">
        <f t="shared" si="61"/>
        <v>45.568830000000005</v>
      </c>
      <c r="H1349" s="11">
        <f t="shared" si="62"/>
        <v>0</v>
      </c>
      <c r="J1349" s="26"/>
    </row>
    <row r="1350" spans="1:10" outlineLevel="1">
      <c r="A1350" s="7"/>
      <c r="B1350" s="23">
        <v>42641</v>
      </c>
      <c r="C1350" s="22">
        <v>0.85416666666666663</v>
      </c>
      <c r="D1350" s="25">
        <v>0</v>
      </c>
      <c r="E1350" s="19">
        <f t="shared" si="60"/>
        <v>0</v>
      </c>
      <c r="F1350" s="24">
        <v>42.38</v>
      </c>
      <c r="G1350" s="19">
        <f t="shared" si="61"/>
        <v>42.782610000000005</v>
      </c>
      <c r="H1350" s="11">
        <f t="shared" si="62"/>
        <v>0</v>
      </c>
      <c r="J1350" s="26"/>
    </row>
    <row r="1351" spans="1:10" outlineLevel="1">
      <c r="A1351" s="7"/>
      <c r="B1351" s="23">
        <v>42641</v>
      </c>
      <c r="C1351" s="22">
        <v>0.875</v>
      </c>
      <c r="D1351" s="25">
        <v>0</v>
      </c>
      <c r="E1351" s="19">
        <f t="shared" si="60"/>
        <v>0</v>
      </c>
      <c r="F1351" s="24">
        <v>35.81</v>
      </c>
      <c r="G1351" s="19">
        <f t="shared" si="61"/>
        <v>36.150195000000004</v>
      </c>
      <c r="H1351" s="11">
        <f t="shared" si="62"/>
        <v>0</v>
      </c>
      <c r="J1351" s="26"/>
    </row>
    <row r="1352" spans="1:10" outlineLevel="1">
      <c r="A1352" s="7"/>
      <c r="B1352" s="23">
        <v>42641</v>
      </c>
      <c r="C1352" s="22">
        <v>0.89583333333333337</v>
      </c>
      <c r="D1352" s="25">
        <v>0</v>
      </c>
      <c r="E1352" s="19">
        <f t="shared" si="60"/>
        <v>0</v>
      </c>
      <c r="F1352" s="24">
        <v>40.159999999999997</v>
      </c>
      <c r="G1352" s="19">
        <f t="shared" si="61"/>
        <v>40.541519999999998</v>
      </c>
      <c r="H1352" s="11">
        <f t="shared" si="62"/>
        <v>0</v>
      </c>
      <c r="J1352" s="26"/>
    </row>
    <row r="1353" spans="1:10" outlineLevel="1">
      <c r="A1353" s="7"/>
      <c r="B1353" s="23">
        <v>42641</v>
      </c>
      <c r="C1353" s="22">
        <v>0.91666666666666663</v>
      </c>
      <c r="D1353" s="25">
        <v>0</v>
      </c>
      <c r="E1353" s="19">
        <f t="shared" si="60"/>
        <v>0</v>
      </c>
      <c r="F1353" s="24">
        <v>33.67</v>
      </c>
      <c r="G1353" s="19">
        <f t="shared" si="61"/>
        <v>33.989865000000002</v>
      </c>
      <c r="H1353" s="11">
        <f t="shared" si="62"/>
        <v>0</v>
      </c>
      <c r="J1353" s="26"/>
    </row>
    <row r="1354" spans="1:10" outlineLevel="1">
      <c r="A1354" s="7"/>
      <c r="B1354" s="23">
        <v>42641</v>
      </c>
      <c r="C1354" s="22">
        <v>0.9375</v>
      </c>
      <c r="D1354" s="25">
        <v>0</v>
      </c>
      <c r="E1354" s="19">
        <f t="shared" si="60"/>
        <v>0</v>
      </c>
      <c r="F1354" s="24">
        <v>95.6</v>
      </c>
      <c r="G1354" s="19">
        <f t="shared" si="61"/>
        <v>96.508200000000002</v>
      </c>
      <c r="H1354" s="11">
        <f t="shared" si="62"/>
        <v>0</v>
      </c>
      <c r="J1354" s="26"/>
    </row>
    <row r="1355" spans="1:10" outlineLevel="1">
      <c r="A1355" s="7"/>
      <c r="B1355" s="23">
        <v>42641</v>
      </c>
      <c r="C1355" s="22">
        <v>0.95833333333333337</v>
      </c>
      <c r="D1355" s="25">
        <v>0</v>
      </c>
      <c r="E1355" s="19">
        <f t="shared" si="60"/>
        <v>0</v>
      </c>
      <c r="F1355" s="24">
        <v>50.89</v>
      </c>
      <c r="G1355" s="19">
        <f t="shared" si="61"/>
        <v>51.373455000000007</v>
      </c>
      <c r="H1355" s="11">
        <f t="shared" si="62"/>
        <v>0</v>
      </c>
      <c r="J1355" s="26"/>
    </row>
    <row r="1356" spans="1:10" outlineLevel="1">
      <c r="A1356" s="7"/>
      <c r="B1356" s="23">
        <v>42641</v>
      </c>
      <c r="C1356" s="22">
        <v>0.97916666666666663</v>
      </c>
      <c r="D1356" s="25">
        <v>0</v>
      </c>
      <c r="E1356" s="19">
        <f t="shared" si="60"/>
        <v>0</v>
      </c>
      <c r="F1356" s="24">
        <v>53.64</v>
      </c>
      <c r="G1356" s="19">
        <f t="shared" si="61"/>
        <v>54.149580000000007</v>
      </c>
      <c r="H1356" s="11">
        <f t="shared" si="62"/>
        <v>0</v>
      </c>
      <c r="J1356" s="26"/>
    </row>
    <row r="1357" spans="1:10" outlineLevel="1">
      <c r="A1357" s="7"/>
      <c r="B1357" s="23">
        <v>42641</v>
      </c>
      <c r="C1357" s="22">
        <v>0.99998842592592585</v>
      </c>
      <c r="D1357" s="25">
        <v>0</v>
      </c>
      <c r="E1357" s="19">
        <f t="shared" si="60"/>
        <v>0</v>
      </c>
      <c r="F1357" s="24">
        <v>43.53</v>
      </c>
      <c r="G1357" s="19">
        <f t="shared" si="61"/>
        <v>43.943535000000004</v>
      </c>
      <c r="H1357" s="11">
        <f t="shared" si="62"/>
        <v>0</v>
      </c>
      <c r="J1357" s="26"/>
    </row>
    <row r="1358" spans="1:10">
      <c r="A1358" s="7"/>
      <c r="B1358" s="23">
        <v>42642</v>
      </c>
      <c r="C1358" s="22">
        <v>2.0833333333333332E-2</v>
      </c>
      <c r="D1358" s="25">
        <v>0</v>
      </c>
      <c r="E1358" s="19">
        <f t="shared" ref="E1358:E1421" si="63">IF($B$11="Electricity",$D1358*$B$7,$D1358*$B$8)</f>
        <v>0</v>
      </c>
      <c r="F1358" s="24">
        <v>32.07</v>
      </c>
      <c r="G1358" s="19">
        <f t="shared" ref="G1358:G1421" si="64">$F1358*$B$8</f>
        <v>32.374665</v>
      </c>
      <c r="H1358" s="11">
        <f t="shared" ref="H1358:H1421" si="65">E1358*($B$6-G1358)</f>
        <v>0</v>
      </c>
      <c r="I1358" s="19"/>
    </row>
    <row r="1359" spans="1:10">
      <c r="A1359" s="7"/>
      <c r="B1359" s="23">
        <v>42642</v>
      </c>
      <c r="C1359" s="22">
        <v>4.1666666666666664E-2</v>
      </c>
      <c r="D1359" s="25">
        <v>0</v>
      </c>
      <c r="E1359" s="19">
        <f t="shared" si="63"/>
        <v>0</v>
      </c>
      <c r="F1359" s="24">
        <v>30.5</v>
      </c>
      <c r="G1359" s="19">
        <f t="shared" si="64"/>
        <v>30.789750000000002</v>
      </c>
      <c r="H1359" s="11">
        <f t="shared" si="65"/>
        <v>0</v>
      </c>
    </row>
    <row r="1360" spans="1:10">
      <c r="A1360" s="7"/>
      <c r="B1360" s="23">
        <v>42642</v>
      </c>
      <c r="C1360" s="22">
        <v>6.25E-2</v>
      </c>
      <c r="D1360" s="25">
        <v>0</v>
      </c>
      <c r="E1360" s="19">
        <f t="shared" si="63"/>
        <v>0</v>
      </c>
      <c r="F1360" s="24">
        <v>30.23</v>
      </c>
      <c r="G1360" s="19">
        <f t="shared" si="64"/>
        <v>30.517185000000001</v>
      </c>
      <c r="H1360" s="11">
        <f t="shared" si="65"/>
        <v>0</v>
      </c>
    </row>
    <row r="1361" spans="1:8">
      <c r="A1361" s="7"/>
      <c r="B1361" s="23">
        <v>42642</v>
      </c>
      <c r="C1361" s="22">
        <v>8.3333333333333329E-2</v>
      </c>
      <c r="D1361" s="25">
        <v>0</v>
      </c>
      <c r="E1361" s="19">
        <f t="shared" si="63"/>
        <v>0</v>
      </c>
      <c r="F1361" s="24">
        <v>30.1</v>
      </c>
      <c r="G1361" s="19">
        <f t="shared" si="64"/>
        <v>30.385950000000005</v>
      </c>
      <c r="H1361" s="11">
        <f t="shared" si="65"/>
        <v>0</v>
      </c>
    </row>
    <row r="1362" spans="1:8">
      <c r="A1362" s="7"/>
      <c r="B1362" s="23">
        <v>42642</v>
      </c>
      <c r="C1362" s="22">
        <v>0.10416666666666667</v>
      </c>
      <c r="D1362" s="25">
        <v>0</v>
      </c>
      <c r="E1362" s="19">
        <f t="shared" si="63"/>
        <v>0</v>
      </c>
      <c r="F1362" s="24">
        <v>28.07</v>
      </c>
      <c r="G1362" s="19">
        <f t="shared" si="64"/>
        <v>28.336665000000004</v>
      </c>
      <c r="H1362" s="11">
        <f t="shared" si="65"/>
        <v>0</v>
      </c>
    </row>
    <row r="1363" spans="1:8">
      <c r="A1363" s="7"/>
      <c r="B1363" s="23">
        <v>42642</v>
      </c>
      <c r="C1363" s="22">
        <v>0.125</v>
      </c>
      <c r="D1363" s="25">
        <v>0</v>
      </c>
      <c r="E1363" s="19">
        <f t="shared" si="63"/>
        <v>0</v>
      </c>
      <c r="F1363" s="24">
        <v>25.96</v>
      </c>
      <c r="G1363" s="19">
        <f t="shared" si="64"/>
        <v>26.206620000000001</v>
      </c>
      <c r="H1363" s="11">
        <f t="shared" si="65"/>
        <v>0</v>
      </c>
    </row>
    <row r="1364" spans="1:8">
      <c r="A1364" s="7"/>
      <c r="B1364" s="23">
        <v>42642</v>
      </c>
      <c r="C1364" s="22">
        <v>0.14583333333333334</v>
      </c>
      <c r="D1364" s="25">
        <v>0</v>
      </c>
      <c r="E1364" s="19">
        <f t="shared" si="63"/>
        <v>0</v>
      </c>
      <c r="F1364" s="24">
        <v>25.96</v>
      </c>
      <c r="G1364" s="19">
        <f t="shared" si="64"/>
        <v>26.206620000000001</v>
      </c>
      <c r="H1364" s="11">
        <f t="shared" si="65"/>
        <v>0</v>
      </c>
    </row>
    <row r="1365" spans="1:8">
      <c r="A1365" s="7"/>
      <c r="B1365" s="23">
        <v>42642</v>
      </c>
      <c r="C1365" s="22">
        <v>0.16666666666666666</v>
      </c>
      <c r="D1365" s="25">
        <v>0</v>
      </c>
      <c r="E1365" s="19">
        <f t="shared" si="63"/>
        <v>0</v>
      </c>
      <c r="F1365" s="24">
        <v>24.76</v>
      </c>
      <c r="G1365" s="19">
        <f t="shared" si="64"/>
        <v>24.995220000000003</v>
      </c>
      <c r="H1365" s="11">
        <f t="shared" si="65"/>
        <v>0</v>
      </c>
    </row>
    <row r="1366" spans="1:8">
      <c r="A1366" s="7"/>
      <c r="B1366" s="23">
        <v>42642</v>
      </c>
      <c r="C1366" s="22">
        <v>0.1875</v>
      </c>
      <c r="D1366" s="25">
        <v>0</v>
      </c>
      <c r="E1366" s="19">
        <f t="shared" si="63"/>
        <v>0</v>
      </c>
      <c r="F1366" s="24">
        <v>26.5</v>
      </c>
      <c r="G1366" s="19">
        <f t="shared" si="64"/>
        <v>26.751750000000001</v>
      </c>
      <c r="H1366" s="11">
        <f t="shared" si="65"/>
        <v>0</v>
      </c>
    </row>
    <row r="1367" spans="1:8">
      <c r="A1367" s="7"/>
      <c r="B1367" s="23">
        <v>42642</v>
      </c>
      <c r="C1367" s="22">
        <v>0.20833333333333334</v>
      </c>
      <c r="D1367" s="25">
        <v>0</v>
      </c>
      <c r="E1367" s="19">
        <f t="shared" si="63"/>
        <v>0</v>
      </c>
      <c r="F1367" s="24">
        <v>29.62</v>
      </c>
      <c r="G1367" s="19">
        <f t="shared" si="64"/>
        <v>29.901390000000003</v>
      </c>
      <c r="H1367" s="11">
        <f t="shared" si="65"/>
        <v>0</v>
      </c>
    </row>
    <row r="1368" spans="1:8">
      <c r="A1368" s="7"/>
      <c r="B1368" s="23">
        <v>42642</v>
      </c>
      <c r="C1368" s="22">
        <v>0.22916666666666666</v>
      </c>
      <c r="D1368" s="25">
        <v>0</v>
      </c>
      <c r="E1368" s="19">
        <f t="shared" si="63"/>
        <v>0</v>
      </c>
      <c r="F1368" s="24">
        <v>28.79</v>
      </c>
      <c r="G1368" s="19">
        <f t="shared" si="64"/>
        <v>29.063504999999999</v>
      </c>
      <c r="H1368" s="11">
        <f t="shared" si="65"/>
        <v>0</v>
      </c>
    </row>
    <row r="1369" spans="1:8">
      <c r="A1369" s="7"/>
      <c r="B1369" s="23">
        <v>42642</v>
      </c>
      <c r="C1369" s="22">
        <v>0.25</v>
      </c>
      <c r="D1369" s="25">
        <v>0</v>
      </c>
      <c r="E1369" s="19">
        <f t="shared" si="63"/>
        <v>0</v>
      </c>
      <c r="F1369" s="24">
        <v>28.73</v>
      </c>
      <c r="G1369" s="19">
        <f t="shared" si="64"/>
        <v>29.002935000000001</v>
      </c>
      <c r="H1369" s="11">
        <f t="shared" si="65"/>
        <v>0</v>
      </c>
    </row>
    <row r="1370" spans="1:8">
      <c r="A1370" s="7"/>
      <c r="B1370" s="23">
        <v>42642</v>
      </c>
      <c r="C1370" s="22">
        <v>0.27083333333333331</v>
      </c>
      <c r="D1370" s="25">
        <v>0</v>
      </c>
      <c r="E1370" s="19">
        <f t="shared" si="63"/>
        <v>0</v>
      </c>
      <c r="F1370" s="24">
        <v>35.49</v>
      </c>
      <c r="G1370" s="19">
        <f t="shared" si="64"/>
        <v>35.827155000000005</v>
      </c>
      <c r="H1370" s="11">
        <f t="shared" si="65"/>
        <v>0</v>
      </c>
    </row>
    <row r="1371" spans="1:8">
      <c r="A1371" s="7"/>
      <c r="B1371" s="23">
        <v>42642</v>
      </c>
      <c r="C1371" s="22">
        <v>0.29166666666666669</v>
      </c>
      <c r="D1371" s="25">
        <v>7.3089999999999995E-3</v>
      </c>
      <c r="E1371" s="19">
        <f t="shared" si="63"/>
        <v>7.3068072999999999E-3</v>
      </c>
      <c r="F1371" s="24">
        <v>41.89</v>
      </c>
      <c r="G1371" s="19">
        <f t="shared" si="64"/>
        <v>42.287955000000004</v>
      </c>
      <c r="H1371" s="11">
        <f t="shared" si="65"/>
        <v>1.0500762195039284</v>
      </c>
    </row>
    <row r="1372" spans="1:8">
      <c r="A1372" s="7"/>
      <c r="B1372" s="23">
        <v>42642</v>
      </c>
      <c r="C1372" s="22">
        <v>0.3125</v>
      </c>
      <c r="D1372" s="25">
        <v>4.7521000000000001E-2</v>
      </c>
      <c r="E1372" s="19">
        <f t="shared" si="63"/>
        <v>4.75067437E-2</v>
      </c>
      <c r="F1372" s="24">
        <v>32.729999999999997</v>
      </c>
      <c r="G1372" s="19">
        <f t="shared" si="64"/>
        <v>33.040934999999998</v>
      </c>
      <c r="H1372" s="11">
        <f t="shared" si="65"/>
        <v>7.2665870975466405</v>
      </c>
    </row>
    <row r="1373" spans="1:8">
      <c r="A1373" s="7"/>
      <c r="B1373" s="23">
        <v>42642</v>
      </c>
      <c r="C1373" s="22">
        <v>0.33333333333333331</v>
      </c>
      <c r="D1373" s="25">
        <v>0.12027</v>
      </c>
      <c r="E1373" s="19">
        <f t="shared" si="63"/>
        <v>0.12023391900000001</v>
      </c>
      <c r="F1373" s="24">
        <v>55.13</v>
      </c>
      <c r="G1373" s="19">
        <f t="shared" si="64"/>
        <v>55.653735000000005</v>
      </c>
      <c r="H1373" s="11">
        <f t="shared" si="65"/>
        <v>15.672042267962535</v>
      </c>
    </row>
    <row r="1374" spans="1:8">
      <c r="A1374" s="7"/>
      <c r="B1374" s="23">
        <v>42642</v>
      </c>
      <c r="C1374" s="22">
        <v>0.35416666666666669</v>
      </c>
      <c r="D1374" s="25">
        <v>7.5885000000000008E-2</v>
      </c>
      <c r="E1374" s="19">
        <f t="shared" si="63"/>
        <v>7.5862234500000014E-2</v>
      </c>
      <c r="F1374" s="24">
        <v>82.67</v>
      </c>
      <c r="G1374" s="19">
        <f t="shared" si="64"/>
        <v>83.455365</v>
      </c>
      <c r="H1374" s="11">
        <f t="shared" si="65"/>
        <v>7.7792651470869085</v>
      </c>
    </row>
    <row r="1375" spans="1:8">
      <c r="A1375" s="7"/>
      <c r="B1375" s="23">
        <v>42642</v>
      </c>
      <c r="C1375" s="22">
        <v>0.375</v>
      </c>
      <c r="D1375" s="25">
        <v>0.15123500000000001</v>
      </c>
      <c r="E1375" s="19">
        <f t="shared" si="63"/>
        <v>0.15118962950000001</v>
      </c>
      <c r="F1375" s="24">
        <v>70.77</v>
      </c>
      <c r="G1375" s="19">
        <f t="shared" si="64"/>
        <v>71.442314999999994</v>
      </c>
      <c r="H1375" s="11">
        <f t="shared" si="65"/>
        <v>17.319933951527709</v>
      </c>
    </row>
    <row r="1376" spans="1:8">
      <c r="A1376" s="7"/>
      <c r="B1376" s="23">
        <v>42642</v>
      </c>
      <c r="C1376" s="22">
        <v>0.39583333333333331</v>
      </c>
      <c r="D1376" s="25">
        <v>0.18796499999999999</v>
      </c>
      <c r="E1376" s="19">
        <f t="shared" si="63"/>
        <v>0.18790861049999999</v>
      </c>
      <c r="F1376" s="24">
        <v>83.45</v>
      </c>
      <c r="G1376" s="19">
        <f t="shared" si="64"/>
        <v>84.242775000000009</v>
      </c>
      <c r="H1376" s="11">
        <f t="shared" si="65"/>
        <v>19.121058758085859</v>
      </c>
    </row>
    <row r="1377" spans="1:8">
      <c r="A1377" s="7"/>
      <c r="B1377" s="23">
        <v>42642</v>
      </c>
      <c r="C1377" s="22">
        <v>0.41666666666666669</v>
      </c>
      <c r="D1377" s="25">
        <v>0.33771800000000002</v>
      </c>
      <c r="E1377" s="19">
        <f t="shared" si="63"/>
        <v>0.33761668460000005</v>
      </c>
      <c r="F1377" s="24">
        <v>57.43</v>
      </c>
      <c r="G1377" s="19">
        <f t="shared" si="64"/>
        <v>57.975585000000002</v>
      </c>
      <c r="H1377" s="11">
        <f t="shared" si="65"/>
        <v>43.223178540154514</v>
      </c>
    </row>
    <row r="1378" spans="1:8">
      <c r="A1378" s="7"/>
      <c r="B1378" s="23">
        <v>42642</v>
      </c>
      <c r="C1378" s="22">
        <v>0.4375</v>
      </c>
      <c r="D1378" s="25">
        <v>1.2223069999999998</v>
      </c>
      <c r="E1378" s="19">
        <f t="shared" si="63"/>
        <v>1.2219403078999997</v>
      </c>
      <c r="F1378" s="24">
        <v>58.34</v>
      </c>
      <c r="G1378" s="19">
        <f t="shared" si="64"/>
        <v>58.894230000000007</v>
      </c>
      <c r="H1378" s="11">
        <f t="shared" si="65"/>
        <v>155.31566372966654</v>
      </c>
    </row>
    <row r="1379" spans="1:8">
      <c r="A1379" s="7"/>
      <c r="B1379" s="23">
        <v>42642</v>
      </c>
      <c r="C1379" s="22">
        <v>0.45833333333333331</v>
      </c>
      <c r="D1379" s="25">
        <v>0.40240300000000001</v>
      </c>
      <c r="E1379" s="19">
        <f t="shared" si="63"/>
        <v>0.40228227910000003</v>
      </c>
      <c r="F1379" s="24">
        <v>48.64</v>
      </c>
      <c r="G1379" s="19">
        <f t="shared" si="64"/>
        <v>49.102080000000001</v>
      </c>
      <c r="H1379" s="11">
        <f t="shared" si="65"/>
        <v>55.071607261649476</v>
      </c>
    </row>
    <row r="1380" spans="1:8">
      <c r="A1380" s="7"/>
      <c r="B1380" s="23">
        <v>42642</v>
      </c>
      <c r="C1380" s="22">
        <v>0.47916666666666669</v>
      </c>
      <c r="D1380" s="25">
        <v>1.3113980000000001</v>
      </c>
      <c r="E1380" s="19">
        <f t="shared" si="63"/>
        <v>1.3110045806000001</v>
      </c>
      <c r="F1380" s="24">
        <v>47.95</v>
      </c>
      <c r="G1380" s="19">
        <f t="shared" si="64"/>
        <v>48.405525000000004</v>
      </c>
      <c r="H1380" s="11">
        <f t="shared" si="65"/>
        <v>180.38698699025218</v>
      </c>
    </row>
    <row r="1381" spans="1:8">
      <c r="A1381" s="7"/>
      <c r="B1381" s="23">
        <v>42642</v>
      </c>
      <c r="C1381" s="22">
        <v>0.5</v>
      </c>
      <c r="D1381" s="25">
        <v>4.1504209999999997</v>
      </c>
      <c r="E1381" s="19">
        <f t="shared" si="63"/>
        <v>4.1491758737</v>
      </c>
      <c r="F1381" s="24">
        <v>38.54</v>
      </c>
      <c r="G1381" s="19">
        <f t="shared" si="64"/>
        <v>38.906130000000005</v>
      </c>
      <c r="H1381" s="11">
        <f t="shared" si="65"/>
        <v>610.31833657316417</v>
      </c>
    </row>
    <row r="1382" spans="1:8">
      <c r="A1382" s="7"/>
      <c r="B1382" s="23">
        <v>42642</v>
      </c>
      <c r="C1382" s="22">
        <v>0.52083333333333337</v>
      </c>
      <c r="D1382" s="25">
        <v>4.0916079999999999</v>
      </c>
      <c r="E1382" s="19">
        <f t="shared" si="63"/>
        <v>4.0903805175999999</v>
      </c>
      <c r="F1382" s="24">
        <v>38.479999999999997</v>
      </c>
      <c r="G1382" s="19">
        <f t="shared" si="64"/>
        <v>38.845559999999999</v>
      </c>
      <c r="H1382" s="11">
        <f t="shared" si="65"/>
        <v>601.91765445433805</v>
      </c>
    </row>
    <row r="1383" spans="1:8">
      <c r="A1383" s="7"/>
      <c r="B1383" s="23">
        <v>42642</v>
      </c>
      <c r="C1383" s="22">
        <v>0.54166666666666663</v>
      </c>
      <c r="D1383" s="25">
        <v>6.1591100000000001</v>
      </c>
      <c r="E1383" s="19">
        <f t="shared" si="63"/>
        <v>6.1572622670000001</v>
      </c>
      <c r="F1383" s="24">
        <v>35.01</v>
      </c>
      <c r="G1383" s="19">
        <f t="shared" si="64"/>
        <v>35.342595000000003</v>
      </c>
      <c r="H1383" s="11">
        <f t="shared" si="65"/>
        <v>927.63715505063703</v>
      </c>
    </row>
    <row r="1384" spans="1:8">
      <c r="A1384" s="7"/>
      <c r="B1384" s="23">
        <v>42642</v>
      </c>
      <c r="C1384" s="22">
        <v>0.5625</v>
      </c>
      <c r="D1384" s="25">
        <v>7.1292849999999994</v>
      </c>
      <c r="E1384" s="19">
        <f t="shared" si="63"/>
        <v>7.1271462144999997</v>
      </c>
      <c r="F1384" s="24">
        <v>30.78</v>
      </c>
      <c r="G1384" s="19">
        <f t="shared" si="64"/>
        <v>31.072410000000001</v>
      </c>
      <c r="H1384" s="11">
        <f t="shared" si="65"/>
        <v>1104.191586590108</v>
      </c>
    </row>
    <row r="1385" spans="1:8">
      <c r="A1385" s="7"/>
      <c r="B1385" s="23">
        <v>42642</v>
      </c>
      <c r="C1385" s="22">
        <v>0.58333333333333337</v>
      </c>
      <c r="D1385" s="25">
        <v>4.1310020000000005</v>
      </c>
      <c r="E1385" s="19">
        <f t="shared" si="63"/>
        <v>4.1297626994000005</v>
      </c>
      <c r="F1385" s="24">
        <v>31.5</v>
      </c>
      <c r="G1385" s="19">
        <f t="shared" si="64"/>
        <v>31.799250000000001</v>
      </c>
      <c r="H1385" s="11">
        <f t="shared" si="65"/>
        <v>636.81250556950465</v>
      </c>
    </row>
    <row r="1386" spans="1:8">
      <c r="A1386" s="7"/>
      <c r="B1386" s="23">
        <v>42642</v>
      </c>
      <c r="C1386" s="22">
        <v>0.60416666666666663</v>
      </c>
      <c r="D1386" s="25">
        <v>7.9035780000000004</v>
      </c>
      <c r="E1386" s="19">
        <f t="shared" si="63"/>
        <v>7.9012069266000005</v>
      </c>
      <c r="F1386" s="24">
        <v>31.32</v>
      </c>
      <c r="G1386" s="19">
        <f t="shared" si="64"/>
        <v>31.617540000000002</v>
      </c>
      <c r="H1386" s="11">
        <f t="shared" si="65"/>
        <v>1219.8077622975475</v>
      </c>
    </row>
    <row r="1387" spans="1:8">
      <c r="A1387" s="7"/>
      <c r="B1387" s="23">
        <v>42642</v>
      </c>
      <c r="C1387" s="22">
        <v>0.625</v>
      </c>
      <c r="D1387" s="25">
        <v>8.2175810000000009</v>
      </c>
      <c r="E1387" s="19">
        <f t="shared" si="63"/>
        <v>8.2151157257000005</v>
      </c>
      <c r="F1387" s="24">
        <v>41.72</v>
      </c>
      <c r="G1387" s="19">
        <f t="shared" si="64"/>
        <v>42.116340000000001</v>
      </c>
      <c r="H1387" s="11">
        <f t="shared" si="65"/>
        <v>1182.0209179372721</v>
      </c>
    </row>
    <row r="1388" spans="1:8">
      <c r="A1388" s="7"/>
      <c r="B1388" s="23">
        <v>42642</v>
      </c>
      <c r="C1388" s="22">
        <v>0.64583333333333337</v>
      </c>
      <c r="D1388" s="25">
        <v>5.1921390000000001</v>
      </c>
      <c r="E1388" s="19">
        <f t="shared" si="63"/>
        <v>5.1905813583000002</v>
      </c>
      <c r="F1388" s="24">
        <v>32.19</v>
      </c>
      <c r="G1388" s="19">
        <f t="shared" si="64"/>
        <v>32.495804999999997</v>
      </c>
      <c r="H1388" s="11">
        <f t="shared" si="65"/>
        <v>796.77601298784816</v>
      </c>
    </row>
    <row r="1389" spans="1:8">
      <c r="A1389" s="7"/>
      <c r="B1389" s="23">
        <v>42642</v>
      </c>
      <c r="C1389" s="22">
        <v>0.66666666666666663</v>
      </c>
      <c r="D1389" s="25">
        <v>4.9767980000000005</v>
      </c>
      <c r="E1389" s="19">
        <f t="shared" si="63"/>
        <v>4.9753049606000008</v>
      </c>
      <c r="F1389" s="24">
        <v>45.17</v>
      </c>
      <c r="G1389" s="19">
        <f t="shared" si="64"/>
        <v>45.599115000000005</v>
      </c>
      <c r="H1389" s="11">
        <f t="shared" si="65"/>
        <v>698.53721961313022</v>
      </c>
    </row>
    <row r="1390" spans="1:8">
      <c r="A1390" s="7"/>
      <c r="B1390" s="23">
        <v>42642</v>
      </c>
      <c r="C1390" s="22">
        <v>0.6875</v>
      </c>
      <c r="D1390" s="25">
        <v>2.477366</v>
      </c>
      <c r="E1390" s="19">
        <f t="shared" si="63"/>
        <v>2.4766227902</v>
      </c>
      <c r="F1390" s="24">
        <v>48.42</v>
      </c>
      <c r="G1390" s="19">
        <f t="shared" si="64"/>
        <v>48.879990000000006</v>
      </c>
      <c r="H1390" s="11">
        <f t="shared" si="65"/>
        <v>339.59454175845184</v>
      </c>
    </row>
    <row r="1391" spans="1:8">
      <c r="A1391" s="7"/>
      <c r="B1391" s="23">
        <v>42642</v>
      </c>
      <c r="C1391" s="22">
        <v>0.70833333333333337</v>
      </c>
      <c r="D1391" s="25">
        <v>1.7702720000000001</v>
      </c>
      <c r="E1391" s="19">
        <f t="shared" si="63"/>
        <v>1.7697409184000001</v>
      </c>
      <c r="F1391" s="24">
        <v>46.24</v>
      </c>
      <c r="G1391" s="19">
        <f t="shared" si="64"/>
        <v>46.679280000000006</v>
      </c>
      <c r="H1391" s="11">
        <f t="shared" si="65"/>
        <v>246.56157896494926</v>
      </c>
    </row>
    <row r="1392" spans="1:8">
      <c r="A1392" s="7"/>
      <c r="B1392" s="23">
        <v>42642</v>
      </c>
      <c r="C1392" s="22">
        <v>0.72916666666666663</v>
      </c>
      <c r="D1392" s="25">
        <v>0.62208700000000006</v>
      </c>
      <c r="E1392" s="19">
        <f t="shared" si="63"/>
        <v>0.62190037390000008</v>
      </c>
      <c r="F1392" s="24">
        <v>42.1</v>
      </c>
      <c r="G1392" s="19">
        <f t="shared" si="64"/>
        <v>42.499950000000005</v>
      </c>
      <c r="H1392" s="11">
        <f t="shared" si="65"/>
        <v>89.242734749668699</v>
      </c>
    </row>
    <row r="1393" spans="1:8">
      <c r="A1393" s="7"/>
      <c r="B1393" s="23">
        <v>42642</v>
      </c>
      <c r="C1393" s="22">
        <v>0.75</v>
      </c>
      <c r="D1393" s="25">
        <v>6.8897E-2</v>
      </c>
      <c r="E1393" s="19">
        <f t="shared" si="63"/>
        <v>6.8876330900000005E-2</v>
      </c>
      <c r="F1393" s="24">
        <v>51.41</v>
      </c>
      <c r="G1393" s="19">
        <f t="shared" si="64"/>
        <v>51.898395000000001</v>
      </c>
      <c r="H1393" s="11">
        <f t="shared" si="65"/>
        <v>9.2364265202010962</v>
      </c>
    </row>
    <row r="1394" spans="1:8">
      <c r="A1394" s="7"/>
      <c r="B1394" s="23">
        <v>42642</v>
      </c>
      <c r="C1394" s="22">
        <v>0.77083333333333337</v>
      </c>
      <c r="D1394" s="25">
        <v>0</v>
      </c>
      <c r="E1394" s="19">
        <f t="shared" si="63"/>
        <v>0</v>
      </c>
      <c r="F1394" s="24">
        <v>66.92</v>
      </c>
      <c r="G1394" s="19">
        <f t="shared" si="64"/>
        <v>67.55574</v>
      </c>
      <c r="H1394" s="11">
        <f t="shared" si="65"/>
        <v>0</v>
      </c>
    </row>
    <row r="1395" spans="1:8">
      <c r="A1395" s="7"/>
      <c r="B1395" s="23">
        <v>42642</v>
      </c>
      <c r="C1395" s="22">
        <v>0.79166666666666663</v>
      </c>
      <c r="D1395" s="25">
        <v>0</v>
      </c>
      <c r="E1395" s="19">
        <f t="shared" si="63"/>
        <v>0</v>
      </c>
      <c r="F1395" s="24">
        <v>61.36</v>
      </c>
      <c r="G1395" s="19">
        <f t="shared" si="64"/>
        <v>61.942920000000001</v>
      </c>
      <c r="H1395" s="11">
        <f t="shared" si="65"/>
        <v>0</v>
      </c>
    </row>
    <row r="1396" spans="1:8">
      <c r="A1396" s="7"/>
      <c r="B1396" s="23">
        <v>42642</v>
      </c>
      <c r="C1396" s="22">
        <v>0.8125</v>
      </c>
      <c r="D1396" s="25">
        <v>0</v>
      </c>
      <c r="E1396" s="19">
        <f t="shared" si="63"/>
        <v>0</v>
      </c>
      <c r="F1396" s="24">
        <v>53.17</v>
      </c>
      <c r="G1396" s="19">
        <f t="shared" si="64"/>
        <v>53.675115000000005</v>
      </c>
      <c r="H1396" s="11">
        <f t="shared" si="65"/>
        <v>0</v>
      </c>
    </row>
    <row r="1397" spans="1:8">
      <c r="A1397" s="7"/>
      <c r="B1397" s="23">
        <v>42642</v>
      </c>
      <c r="C1397" s="22">
        <v>0.83333333333333337</v>
      </c>
      <c r="D1397" s="25">
        <v>0</v>
      </c>
      <c r="E1397" s="19">
        <f t="shared" si="63"/>
        <v>0</v>
      </c>
      <c r="F1397" s="24">
        <v>50.87</v>
      </c>
      <c r="G1397" s="19">
        <f t="shared" si="64"/>
        <v>51.353265</v>
      </c>
      <c r="H1397" s="11">
        <f t="shared" si="65"/>
        <v>0</v>
      </c>
    </row>
    <row r="1398" spans="1:8">
      <c r="A1398" s="7"/>
      <c r="B1398" s="23">
        <v>42642</v>
      </c>
      <c r="C1398" s="22">
        <v>0.85416666666666663</v>
      </c>
      <c r="D1398" s="25">
        <v>0</v>
      </c>
      <c r="E1398" s="19">
        <f t="shared" si="63"/>
        <v>0</v>
      </c>
      <c r="F1398" s="24">
        <v>54.02</v>
      </c>
      <c r="G1398" s="19">
        <f t="shared" si="64"/>
        <v>54.533190000000005</v>
      </c>
      <c r="H1398" s="11">
        <f t="shared" si="65"/>
        <v>0</v>
      </c>
    </row>
    <row r="1399" spans="1:8">
      <c r="A1399" s="7"/>
      <c r="B1399" s="23">
        <v>42642</v>
      </c>
      <c r="C1399" s="22">
        <v>0.875</v>
      </c>
      <c r="D1399" s="25">
        <v>0</v>
      </c>
      <c r="E1399" s="19">
        <f t="shared" si="63"/>
        <v>0</v>
      </c>
      <c r="F1399" s="24">
        <v>45.89</v>
      </c>
      <c r="G1399" s="19">
        <f t="shared" si="64"/>
        <v>46.325955</v>
      </c>
      <c r="H1399" s="11">
        <f t="shared" si="65"/>
        <v>0</v>
      </c>
    </row>
    <row r="1400" spans="1:8">
      <c r="A1400" s="7"/>
      <c r="B1400" s="23">
        <v>42642</v>
      </c>
      <c r="C1400" s="22">
        <v>0.89583333333333337</v>
      </c>
      <c r="D1400" s="25">
        <v>0</v>
      </c>
      <c r="E1400" s="19">
        <f t="shared" si="63"/>
        <v>0</v>
      </c>
      <c r="F1400" s="24">
        <v>37.1</v>
      </c>
      <c r="G1400" s="19">
        <f t="shared" si="64"/>
        <v>37.452450000000006</v>
      </c>
      <c r="H1400" s="11">
        <f t="shared" si="65"/>
        <v>0</v>
      </c>
    </row>
    <row r="1401" spans="1:8">
      <c r="A1401" s="7"/>
      <c r="B1401" s="23">
        <v>42642</v>
      </c>
      <c r="C1401" s="22">
        <v>0.91666666666666663</v>
      </c>
      <c r="D1401" s="25">
        <v>0</v>
      </c>
      <c r="E1401" s="19">
        <f t="shared" si="63"/>
        <v>0</v>
      </c>
      <c r="F1401" s="24">
        <v>34.130000000000003</v>
      </c>
      <c r="G1401" s="19">
        <f t="shared" si="64"/>
        <v>34.454235000000004</v>
      </c>
      <c r="H1401" s="11">
        <f t="shared" si="65"/>
        <v>0</v>
      </c>
    </row>
    <row r="1402" spans="1:8">
      <c r="A1402" s="7"/>
      <c r="B1402" s="23">
        <v>42642</v>
      </c>
      <c r="C1402" s="22">
        <v>0.9375</v>
      </c>
      <c r="D1402" s="25">
        <v>0</v>
      </c>
      <c r="E1402" s="19">
        <f t="shared" si="63"/>
        <v>0</v>
      </c>
      <c r="F1402" s="24">
        <v>73.069999999999993</v>
      </c>
      <c r="G1402" s="19">
        <f t="shared" si="64"/>
        <v>73.764164999999991</v>
      </c>
      <c r="H1402" s="11">
        <f t="shared" si="65"/>
        <v>0</v>
      </c>
    </row>
    <row r="1403" spans="1:8">
      <c r="A1403" s="7"/>
      <c r="B1403" s="23">
        <v>42642</v>
      </c>
      <c r="C1403" s="22">
        <v>0.95833333333333337</v>
      </c>
      <c r="D1403" s="25">
        <v>0</v>
      </c>
      <c r="E1403" s="19">
        <f t="shared" si="63"/>
        <v>0</v>
      </c>
      <c r="F1403" s="24">
        <v>53.53</v>
      </c>
      <c r="G1403" s="19">
        <f t="shared" si="64"/>
        <v>54.038535000000003</v>
      </c>
      <c r="H1403" s="11">
        <f t="shared" si="65"/>
        <v>0</v>
      </c>
    </row>
    <row r="1404" spans="1:8">
      <c r="A1404" s="7"/>
      <c r="B1404" s="23">
        <v>42642</v>
      </c>
      <c r="C1404" s="22">
        <v>0.97916666666666663</v>
      </c>
      <c r="D1404" s="25">
        <v>0</v>
      </c>
      <c r="E1404" s="19">
        <f t="shared" si="63"/>
        <v>0</v>
      </c>
      <c r="F1404" s="24">
        <v>51.94</v>
      </c>
      <c r="G1404" s="19">
        <f t="shared" si="64"/>
        <v>52.433430000000001</v>
      </c>
      <c r="H1404" s="11">
        <f t="shared" si="65"/>
        <v>0</v>
      </c>
    </row>
    <row r="1405" spans="1:8">
      <c r="A1405" s="7"/>
      <c r="B1405" s="23">
        <v>42642</v>
      </c>
      <c r="C1405" s="22">
        <v>0.99998842592592585</v>
      </c>
      <c r="D1405" s="25">
        <v>0</v>
      </c>
      <c r="E1405" s="19">
        <f t="shared" si="63"/>
        <v>0</v>
      </c>
      <c r="F1405" s="24">
        <v>38.06</v>
      </c>
      <c r="G1405" s="19">
        <f t="shared" si="64"/>
        <v>38.421570000000003</v>
      </c>
      <c r="H1405" s="11">
        <f t="shared" si="65"/>
        <v>0</v>
      </c>
    </row>
    <row r="1406" spans="1:8">
      <c r="A1406" s="7"/>
      <c r="B1406" s="23">
        <v>42643</v>
      </c>
      <c r="C1406" s="22">
        <v>2.0833333333333332E-2</v>
      </c>
      <c r="D1406" s="25">
        <v>0</v>
      </c>
      <c r="E1406" s="19">
        <f t="shared" si="63"/>
        <v>0</v>
      </c>
      <c r="F1406" s="24">
        <v>35.33</v>
      </c>
      <c r="G1406" s="19">
        <f t="shared" si="64"/>
        <v>35.665635000000002</v>
      </c>
      <c r="H1406" s="11">
        <f t="shared" si="65"/>
        <v>0</v>
      </c>
    </row>
    <row r="1407" spans="1:8">
      <c r="A1407" s="7"/>
      <c r="B1407" s="23">
        <v>42643</v>
      </c>
      <c r="C1407" s="22">
        <v>4.1666666666666664E-2</v>
      </c>
      <c r="D1407" s="25">
        <v>0</v>
      </c>
      <c r="E1407" s="19">
        <f t="shared" si="63"/>
        <v>0</v>
      </c>
      <c r="F1407" s="24">
        <v>31.99</v>
      </c>
      <c r="G1407" s="19">
        <f t="shared" si="64"/>
        <v>32.293905000000002</v>
      </c>
      <c r="H1407" s="11">
        <f t="shared" si="65"/>
        <v>0</v>
      </c>
    </row>
    <row r="1408" spans="1:8">
      <c r="A1408" s="7"/>
      <c r="B1408" s="23">
        <v>42643</v>
      </c>
      <c r="C1408" s="22">
        <v>6.25E-2</v>
      </c>
      <c r="D1408" s="25">
        <v>0</v>
      </c>
      <c r="E1408" s="19">
        <f t="shared" si="63"/>
        <v>0</v>
      </c>
      <c r="F1408" s="24">
        <v>33.450000000000003</v>
      </c>
      <c r="G1408" s="19">
        <f t="shared" si="64"/>
        <v>33.767775000000007</v>
      </c>
      <c r="H1408" s="11">
        <f t="shared" si="65"/>
        <v>0</v>
      </c>
    </row>
    <row r="1409" spans="1:8">
      <c r="A1409" s="7"/>
      <c r="B1409" s="23">
        <v>42643</v>
      </c>
      <c r="C1409" s="22">
        <v>8.3333333333333329E-2</v>
      </c>
      <c r="D1409" s="25">
        <v>0</v>
      </c>
      <c r="E1409" s="19">
        <f t="shared" si="63"/>
        <v>0</v>
      </c>
      <c r="F1409" s="24">
        <v>29.41</v>
      </c>
      <c r="G1409" s="19">
        <f t="shared" si="64"/>
        <v>29.689395000000001</v>
      </c>
      <c r="H1409" s="11">
        <f t="shared" si="65"/>
        <v>0</v>
      </c>
    </row>
    <row r="1410" spans="1:8">
      <c r="A1410" s="7"/>
      <c r="B1410" s="23">
        <v>42643</v>
      </c>
      <c r="C1410" s="22">
        <v>0.10416666666666667</v>
      </c>
      <c r="D1410" s="25">
        <v>0</v>
      </c>
      <c r="E1410" s="19">
        <f t="shared" si="63"/>
        <v>0</v>
      </c>
      <c r="F1410" s="24">
        <v>27.2</v>
      </c>
      <c r="G1410" s="19">
        <f t="shared" si="64"/>
        <v>27.458400000000001</v>
      </c>
      <c r="H1410" s="11">
        <f t="shared" si="65"/>
        <v>0</v>
      </c>
    </row>
    <row r="1411" spans="1:8">
      <c r="A1411" s="7"/>
      <c r="B1411" s="23">
        <v>42643</v>
      </c>
      <c r="C1411" s="22">
        <v>0.125</v>
      </c>
      <c r="D1411" s="25">
        <v>0</v>
      </c>
      <c r="E1411" s="19">
        <f t="shared" si="63"/>
        <v>0</v>
      </c>
      <c r="F1411" s="24">
        <v>27.14</v>
      </c>
      <c r="G1411" s="19">
        <f t="shared" si="64"/>
        <v>27.397830000000003</v>
      </c>
      <c r="H1411" s="11">
        <f t="shared" si="65"/>
        <v>0</v>
      </c>
    </row>
    <row r="1412" spans="1:8">
      <c r="A1412" s="7"/>
      <c r="B1412" s="23">
        <v>42643</v>
      </c>
      <c r="C1412" s="22">
        <v>0.14583333333333334</v>
      </c>
      <c r="D1412" s="25">
        <v>0</v>
      </c>
      <c r="E1412" s="19">
        <f t="shared" si="63"/>
        <v>0</v>
      </c>
      <c r="F1412" s="24">
        <v>26.86</v>
      </c>
      <c r="G1412" s="19">
        <f t="shared" si="64"/>
        <v>27.115170000000003</v>
      </c>
      <c r="H1412" s="11">
        <f t="shared" si="65"/>
        <v>0</v>
      </c>
    </row>
    <row r="1413" spans="1:8">
      <c r="A1413" s="7"/>
      <c r="B1413" s="23">
        <v>42643</v>
      </c>
      <c r="C1413" s="22">
        <v>0.16666666666666666</v>
      </c>
      <c r="D1413" s="25">
        <v>0</v>
      </c>
      <c r="E1413" s="19">
        <f t="shared" si="63"/>
        <v>0</v>
      </c>
      <c r="F1413" s="24">
        <v>25.73</v>
      </c>
      <c r="G1413" s="19">
        <f t="shared" si="64"/>
        <v>25.974435000000003</v>
      </c>
      <c r="H1413" s="11">
        <f t="shared" si="65"/>
        <v>0</v>
      </c>
    </row>
    <row r="1414" spans="1:8">
      <c r="A1414" s="7"/>
      <c r="B1414" s="23">
        <v>42643</v>
      </c>
      <c r="C1414" s="22">
        <v>0.1875</v>
      </c>
      <c r="D1414" s="25">
        <v>0</v>
      </c>
      <c r="E1414" s="19">
        <f t="shared" si="63"/>
        <v>0</v>
      </c>
      <c r="F1414" s="24">
        <v>26.13</v>
      </c>
      <c r="G1414" s="19">
        <f t="shared" si="64"/>
        <v>26.378235</v>
      </c>
      <c r="H1414" s="11">
        <f t="shared" si="65"/>
        <v>0</v>
      </c>
    </row>
    <row r="1415" spans="1:8">
      <c r="A1415" s="7"/>
      <c r="B1415" s="23">
        <v>42643</v>
      </c>
      <c r="C1415" s="22">
        <v>0.20833333333333334</v>
      </c>
      <c r="D1415" s="25">
        <v>0</v>
      </c>
      <c r="E1415" s="19">
        <f t="shared" si="63"/>
        <v>0</v>
      </c>
      <c r="F1415" s="24">
        <v>26.8</v>
      </c>
      <c r="G1415" s="19">
        <f t="shared" si="64"/>
        <v>27.054600000000004</v>
      </c>
      <c r="H1415" s="11">
        <f t="shared" si="65"/>
        <v>0</v>
      </c>
    </row>
    <row r="1416" spans="1:8">
      <c r="A1416" s="7"/>
      <c r="B1416" s="23">
        <v>42643</v>
      </c>
      <c r="C1416" s="22">
        <v>0.22916666666666666</v>
      </c>
      <c r="D1416" s="25">
        <v>0</v>
      </c>
      <c r="E1416" s="19">
        <f t="shared" si="63"/>
        <v>0</v>
      </c>
      <c r="F1416" s="24">
        <v>29.01</v>
      </c>
      <c r="G1416" s="19">
        <f t="shared" si="64"/>
        <v>29.285595000000004</v>
      </c>
      <c r="H1416" s="11">
        <f t="shared" si="65"/>
        <v>0</v>
      </c>
    </row>
    <row r="1417" spans="1:8">
      <c r="A1417" s="7"/>
      <c r="B1417" s="23">
        <v>42643</v>
      </c>
      <c r="C1417" s="22">
        <v>0.25</v>
      </c>
      <c r="D1417" s="25">
        <v>0</v>
      </c>
      <c r="E1417" s="19">
        <f t="shared" si="63"/>
        <v>0</v>
      </c>
      <c r="F1417" s="24">
        <v>30.46</v>
      </c>
      <c r="G1417" s="19">
        <f t="shared" si="64"/>
        <v>30.749370000000003</v>
      </c>
      <c r="H1417" s="11">
        <f t="shared" si="65"/>
        <v>0</v>
      </c>
    </row>
    <row r="1418" spans="1:8">
      <c r="A1418" s="7"/>
      <c r="B1418" s="23">
        <v>42643</v>
      </c>
      <c r="C1418" s="22">
        <v>0.27083333333333331</v>
      </c>
      <c r="D1418" s="25">
        <v>0</v>
      </c>
      <c r="E1418" s="19">
        <f t="shared" si="63"/>
        <v>0</v>
      </c>
      <c r="F1418" s="24">
        <v>31.2</v>
      </c>
      <c r="G1418" s="19">
        <f t="shared" si="64"/>
        <v>31.496400000000001</v>
      </c>
      <c r="H1418" s="11">
        <f t="shared" si="65"/>
        <v>0</v>
      </c>
    </row>
    <row r="1419" spans="1:8">
      <c r="A1419" s="7"/>
      <c r="B1419" s="23">
        <v>42643</v>
      </c>
      <c r="C1419" s="22">
        <v>0.29166666666666669</v>
      </c>
      <c r="D1419" s="25">
        <v>7.3089999999999995E-3</v>
      </c>
      <c r="E1419" s="19">
        <f t="shared" si="63"/>
        <v>7.3068072999999999E-3</v>
      </c>
      <c r="F1419" s="24">
        <v>33.99</v>
      </c>
      <c r="G1419" s="19">
        <f t="shared" si="64"/>
        <v>34.312905000000001</v>
      </c>
      <c r="H1419" s="11">
        <f t="shared" si="65"/>
        <v>1.1083483730617936</v>
      </c>
    </row>
    <row r="1420" spans="1:8">
      <c r="A1420" s="7"/>
      <c r="B1420" s="23">
        <v>42643</v>
      </c>
      <c r="C1420" s="22">
        <v>0.3125</v>
      </c>
      <c r="D1420" s="25">
        <v>4.7521000000000001E-2</v>
      </c>
      <c r="E1420" s="19">
        <f t="shared" si="63"/>
        <v>4.75067437E-2</v>
      </c>
      <c r="F1420" s="24">
        <v>30.15</v>
      </c>
      <c r="G1420" s="19">
        <f t="shared" si="64"/>
        <v>30.436425</v>
      </c>
      <c r="H1420" s="11">
        <f t="shared" si="65"/>
        <v>7.3903188865807277</v>
      </c>
    </row>
    <row r="1421" spans="1:8">
      <c r="A1421" s="7"/>
      <c r="B1421" s="23">
        <v>42643</v>
      </c>
      <c r="C1421" s="22">
        <v>0.33333333333333331</v>
      </c>
      <c r="D1421" s="25">
        <v>0.12027</v>
      </c>
      <c r="E1421" s="19">
        <f t="shared" si="63"/>
        <v>0.12023391900000001</v>
      </c>
      <c r="F1421" s="24">
        <v>32.79</v>
      </c>
      <c r="G1421" s="19">
        <f t="shared" si="64"/>
        <v>33.101505000000003</v>
      </c>
      <c r="H1421" s="11">
        <f t="shared" si="65"/>
        <v>18.383585263051906</v>
      </c>
    </row>
    <row r="1422" spans="1:8">
      <c r="A1422" s="7"/>
      <c r="B1422" s="23">
        <v>42643</v>
      </c>
      <c r="C1422" s="22">
        <v>0.35416666666666669</v>
      </c>
      <c r="D1422" s="25">
        <v>7.5885000000000008E-2</v>
      </c>
      <c r="E1422" s="19">
        <f t="shared" ref="E1422:E1453" si="66">IF($B$11="Electricity",$D1422*$B$7,$D1422*$B$8)</f>
        <v>7.5862234500000014E-2</v>
      </c>
      <c r="F1422" s="24">
        <v>36.1</v>
      </c>
      <c r="G1422" s="19">
        <f t="shared" ref="G1422:G1453" si="67">$F1422*$B$8</f>
        <v>36.442950000000003</v>
      </c>
      <c r="H1422" s="11">
        <f t="shared" ref="H1422:H1453" si="68">E1422*($B$6-G1422)</f>
        <v>11.345731998228228</v>
      </c>
    </row>
    <row r="1423" spans="1:8">
      <c r="A1423" s="7"/>
      <c r="B1423" s="23">
        <v>42643</v>
      </c>
      <c r="C1423" s="22">
        <v>0.375</v>
      </c>
      <c r="D1423" s="25">
        <v>0.15123500000000001</v>
      </c>
      <c r="E1423" s="19">
        <f t="shared" si="66"/>
        <v>0.15118962950000001</v>
      </c>
      <c r="F1423" s="24">
        <v>36.07</v>
      </c>
      <c r="G1423" s="19">
        <f t="shared" si="67"/>
        <v>36.412665000000004</v>
      </c>
      <c r="H1423" s="11">
        <f t="shared" si="68"/>
        <v>22.616053756542382</v>
      </c>
    </row>
    <row r="1424" spans="1:8">
      <c r="A1424" s="7"/>
      <c r="B1424" s="23">
        <v>42643</v>
      </c>
      <c r="C1424" s="22">
        <v>0.39583333333333331</v>
      </c>
      <c r="D1424" s="25">
        <v>0.18796499999999999</v>
      </c>
      <c r="E1424" s="19">
        <f t="shared" si="66"/>
        <v>0.18790861049999999</v>
      </c>
      <c r="F1424" s="24">
        <v>40.42</v>
      </c>
      <c r="G1424" s="19">
        <f t="shared" si="67"/>
        <v>40.803990000000006</v>
      </c>
      <c r="H1424" s="11">
        <f t="shared" si="68"/>
        <v>27.283580489244105</v>
      </c>
    </row>
    <row r="1425" spans="1:8">
      <c r="A1425" s="7"/>
      <c r="B1425" s="23">
        <v>42643</v>
      </c>
      <c r="C1425" s="22">
        <v>0.41666666666666669</v>
      </c>
      <c r="D1425" s="25">
        <v>0.33771800000000002</v>
      </c>
      <c r="E1425" s="19">
        <f t="shared" si="66"/>
        <v>0.33761668460000005</v>
      </c>
      <c r="F1425" s="24">
        <v>41.65</v>
      </c>
      <c r="G1425" s="19">
        <f t="shared" si="67"/>
        <v>42.045675000000003</v>
      </c>
      <c r="H1425" s="11">
        <f t="shared" si="68"/>
        <v>48.601381940330896</v>
      </c>
    </row>
    <row r="1426" spans="1:8">
      <c r="A1426" s="7"/>
      <c r="B1426" s="23">
        <v>42643</v>
      </c>
      <c r="C1426" s="22">
        <v>0.4375</v>
      </c>
      <c r="D1426" s="25">
        <v>1.2223069999999998</v>
      </c>
      <c r="E1426" s="19">
        <f t="shared" si="66"/>
        <v>1.2219403078999997</v>
      </c>
      <c r="F1426" s="24">
        <v>41.33</v>
      </c>
      <c r="G1426" s="19">
        <f t="shared" si="67"/>
        <v>41.722635000000004</v>
      </c>
      <c r="H1426" s="11">
        <f t="shared" si="68"/>
        <v>176.29832781110065</v>
      </c>
    </row>
    <row r="1427" spans="1:8">
      <c r="A1427" s="7"/>
      <c r="B1427" s="23">
        <v>42643</v>
      </c>
      <c r="C1427" s="22">
        <v>0.45833333333333331</v>
      </c>
      <c r="D1427" s="25">
        <v>0.40240300000000001</v>
      </c>
      <c r="E1427" s="19">
        <f t="shared" si="66"/>
        <v>0.40228227910000003</v>
      </c>
      <c r="F1427" s="24">
        <v>38.43</v>
      </c>
      <c r="G1427" s="19">
        <f t="shared" si="67"/>
        <v>38.795085</v>
      </c>
      <c r="H1427" s="11">
        <f t="shared" si="68"/>
        <v>59.217928700921782</v>
      </c>
    </row>
    <row r="1428" spans="1:8">
      <c r="A1428" s="7"/>
      <c r="B1428" s="23">
        <v>42643</v>
      </c>
      <c r="C1428" s="22">
        <v>0.47916666666666669</v>
      </c>
      <c r="D1428" s="25">
        <v>1.3113980000000001</v>
      </c>
      <c r="E1428" s="19">
        <f t="shared" si="66"/>
        <v>1.3110045806000001</v>
      </c>
      <c r="F1428" s="24">
        <v>37.14</v>
      </c>
      <c r="G1428" s="19">
        <f t="shared" si="67"/>
        <v>37.492830000000005</v>
      </c>
      <c r="H1428" s="11">
        <f t="shared" si="68"/>
        <v>194.69358012194292</v>
      </c>
    </row>
    <row r="1429" spans="1:8">
      <c r="A1429" s="7"/>
      <c r="B1429" s="23">
        <v>42643</v>
      </c>
      <c r="C1429" s="22">
        <v>0.5</v>
      </c>
      <c r="D1429" s="25">
        <v>4.1504209999999997</v>
      </c>
      <c r="E1429" s="19">
        <f t="shared" si="66"/>
        <v>4.1491758737</v>
      </c>
      <c r="F1429" s="24">
        <v>35.799999999999997</v>
      </c>
      <c r="G1429" s="19">
        <f t="shared" si="67"/>
        <v>36.140099999999997</v>
      </c>
      <c r="H1429" s="11">
        <f t="shared" si="68"/>
        <v>621.79508151509469</v>
      </c>
    </row>
    <row r="1430" spans="1:8">
      <c r="A1430" s="7"/>
      <c r="B1430" s="23">
        <v>42643</v>
      </c>
      <c r="C1430" s="22">
        <v>0.52083333333333337</v>
      </c>
      <c r="D1430" s="25">
        <v>4.0916079999999999</v>
      </c>
      <c r="E1430" s="19">
        <f t="shared" si="66"/>
        <v>4.0903805175999999</v>
      </c>
      <c r="F1430" s="24">
        <v>34.86</v>
      </c>
      <c r="G1430" s="19">
        <f t="shared" si="67"/>
        <v>35.19117</v>
      </c>
      <c r="H1430" s="11">
        <f t="shared" si="68"/>
        <v>616.86550011405041</v>
      </c>
    </row>
    <row r="1431" spans="1:8">
      <c r="A1431" s="7"/>
      <c r="B1431" s="23">
        <v>42643</v>
      </c>
      <c r="C1431" s="22">
        <v>0.54166666666666663</v>
      </c>
      <c r="D1431" s="25">
        <v>6.1591100000000001</v>
      </c>
      <c r="E1431" s="19">
        <f t="shared" si="66"/>
        <v>6.1572622670000001</v>
      </c>
      <c r="F1431" s="24">
        <v>39.69</v>
      </c>
      <c r="G1431" s="19">
        <f t="shared" si="67"/>
        <v>40.067055000000003</v>
      </c>
      <c r="H1431" s="11">
        <f t="shared" si="68"/>
        <v>898.54741576068625</v>
      </c>
    </row>
    <row r="1432" spans="1:8">
      <c r="A1432" s="7"/>
      <c r="B1432" s="23">
        <v>42643</v>
      </c>
      <c r="C1432" s="22">
        <v>0.5625</v>
      </c>
      <c r="D1432" s="25">
        <v>7.1292849999999994</v>
      </c>
      <c r="E1432" s="19">
        <f t="shared" si="66"/>
        <v>7.1271462144999997</v>
      </c>
      <c r="F1432" s="24">
        <v>34.49</v>
      </c>
      <c r="G1432" s="19">
        <f t="shared" si="67"/>
        <v>34.817655000000002</v>
      </c>
      <c r="H1432" s="11">
        <f t="shared" si="68"/>
        <v>1077.4986778659829</v>
      </c>
    </row>
    <row r="1433" spans="1:8">
      <c r="A1433" s="7"/>
      <c r="B1433" s="23">
        <v>42643</v>
      </c>
      <c r="C1433" s="22">
        <v>0.58333333333333337</v>
      </c>
      <c r="D1433" s="25">
        <v>4.1310020000000005</v>
      </c>
      <c r="E1433" s="19">
        <f t="shared" si="66"/>
        <v>4.1297626994000005</v>
      </c>
      <c r="F1433" s="24">
        <v>33.520000000000003</v>
      </c>
      <c r="G1433" s="19">
        <f t="shared" si="67"/>
        <v>33.838440000000006</v>
      </c>
      <c r="H1433" s="11">
        <f t="shared" si="68"/>
        <v>628.39113477051512</v>
      </c>
    </row>
    <row r="1434" spans="1:8">
      <c r="A1434" s="7"/>
      <c r="B1434" s="23">
        <v>42643</v>
      </c>
      <c r="C1434" s="22">
        <v>0.60416666666666663</v>
      </c>
      <c r="D1434" s="25">
        <v>7.9035780000000004</v>
      </c>
      <c r="E1434" s="19">
        <f t="shared" si="66"/>
        <v>7.9012069266000005</v>
      </c>
      <c r="F1434" s="24">
        <v>32.770000000000003</v>
      </c>
      <c r="G1434" s="19">
        <f t="shared" si="67"/>
        <v>33.081315000000004</v>
      </c>
      <c r="H1434" s="11">
        <f t="shared" si="68"/>
        <v>1208.2421731285635</v>
      </c>
    </row>
    <row r="1435" spans="1:8">
      <c r="A1435" s="7"/>
      <c r="B1435" s="23">
        <v>42643</v>
      </c>
      <c r="C1435" s="22">
        <v>0.625</v>
      </c>
      <c r="D1435" s="25">
        <v>8.2175810000000009</v>
      </c>
      <c r="E1435" s="19">
        <f t="shared" si="66"/>
        <v>8.2151157257000005</v>
      </c>
      <c r="F1435" s="24">
        <v>30.5</v>
      </c>
      <c r="G1435" s="19">
        <f t="shared" si="67"/>
        <v>30.789750000000002</v>
      </c>
      <c r="H1435" s="11">
        <f t="shared" si="68"/>
        <v>1275.0701655648286</v>
      </c>
    </row>
    <row r="1436" spans="1:8">
      <c r="A1436" s="7"/>
      <c r="B1436" s="23">
        <v>42643</v>
      </c>
      <c r="C1436" s="22">
        <v>0.64583333333333337</v>
      </c>
      <c r="D1436" s="25">
        <v>5.1921390000000001</v>
      </c>
      <c r="E1436" s="19">
        <f t="shared" si="66"/>
        <v>5.1905813583000002</v>
      </c>
      <c r="F1436" s="24">
        <v>31.96</v>
      </c>
      <c r="G1436" s="19">
        <f t="shared" si="67"/>
        <v>32.263620000000003</v>
      </c>
      <c r="H1436" s="11">
        <f t="shared" si="68"/>
        <v>797.98118812052496</v>
      </c>
    </row>
    <row r="1437" spans="1:8">
      <c r="A1437" s="7"/>
      <c r="B1437" s="23">
        <v>42643</v>
      </c>
      <c r="C1437" s="22">
        <v>0.66666666666666663</v>
      </c>
      <c r="D1437" s="25">
        <v>4.9767980000000005</v>
      </c>
      <c r="E1437" s="19">
        <f t="shared" si="66"/>
        <v>4.9753049606000008</v>
      </c>
      <c r="F1437" s="24">
        <v>33.33</v>
      </c>
      <c r="G1437" s="19">
        <f t="shared" si="67"/>
        <v>33.646635000000003</v>
      </c>
      <c r="H1437" s="11">
        <f t="shared" si="68"/>
        <v>758.00445264860252</v>
      </c>
    </row>
    <row r="1438" spans="1:8">
      <c r="A1438" s="7"/>
      <c r="B1438" s="23">
        <v>42643</v>
      </c>
      <c r="C1438" s="22">
        <v>0.6875</v>
      </c>
      <c r="D1438" s="25">
        <v>2.477366</v>
      </c>
      <c r="E1438" s="19">
        <f t="shared" si="66"/>
        <v>2.4766227902</v>
      </c>
      <c r="F1438" s="24">
        <v>33.39</v>
      </c>
      <c r="G1438" s="19">
        <f t="shared" si="67"/>
        <v>33.707205000000002</v>
      </c>
      <c r="H1438" s="11">
        <f t="shared" si="68"/>
        <v>377.17180688025661</v>
      </c>
    </row>
    <row r="1439" spans="1:8">
      <c r="A1439" s="7"/>
      <c r="B1439" s="23">
        <v>42643</v>
      </c>
      <c r="C1439" s="22">
        <v>0.70833333333333337</v>
      </c>
      <c r="D1439" s="25">
        <v>1.7702720000000001</v>
      </c>
      <c r="E1439" s="19">
        <f t="shared" si="66"/>
        <v>1.7697409184000001</v>
      </c>
      <c r="F1439" s="24">
        <v>42.15</v>
      </c>
      <c r="G1439" s="19">
        <f t="shared" si="67"/>
        <v>42.550425000000004</v>
      </c>
      <c r="H1439" s="11">
        <f t="shared" si="68"/>
        <v>253.86858260458968</v>
      </c>
    </row>
    <row r="1440" spans="1:8">
      <c r="A1440" s="7"/>
      <c r="B1440" s="23">
        <v>42643</v>
      </c>
      <c r="C1440" s="22">
        <v>0.72916666666666663</v>
      </c>
      <c r="D1440" s="25">
        <v>0.62208700000000006</v>
      </c>
      <c r="E1440" s="19">
        <f t="shared" si="66"/>
        <v>0.62190037390000008</v>
      </c>
      <c r="F1440" s="24">
        <v>46.19</v>
      </c>
      <c r="G1440" s="19">
        <f t="shared" si="67"/>
        <v>46.628805</v>
      </c>
      <c r="H1440" s="11">
        <f t="shared" si="68"/>
        <v>86.674998281389819</v>
      </c>
    </row>
    <row r="1441" spans="1:8">
      <c r="A1441" s="7"/>
      <c r="B1441" s="23">
        <v>42643</v>
      </c>
      <c r="C1441" s="22">
        <v>0.75</v>
      </c>
      <c r="D1441" s="25">
        <v>6.8897E-2</v>
      </c>
      <c r="E1441" s="19">
        <f t="shared" si="66"/>
        <v>6.8876330900000005E-2</v>
      </c>
      <c r="F1441" s="24">
        <v>51.84</v>
      </c>
      <c r="G1441" s="19">
        <f t="shared" si="67"/>
        <v>52.332480000000004</v>
      </c>
      <c r="H1441" s="11">
        <f t="shared" si="68"/>
        <v>9.2065283381023679</v>
      </c>
    </row>
    <row r="1442" spans="1:8">
      <c r="A1442" s="7"/>
      <c r="B1442" s="23">
        <v>42643</v>
      </c>
      <c r="C1442" s="22">
        <v>0.77083333333333337</v>
      </c>
      <c r="D1442" s="25">
        <v>0</v>
      </c>
      <c r="E1442" s="19">
        <f t="shared" si="66"/>
        <v>0</v>
      </c>
      <c r="F1442" s="24">
        <v>114.52</v>
      </c>
      <c r="G1442" s="19">
        <f t="shared" si="67"/>
        <v>115.60794</v>
      </c>
      <c r="H1442" s="11">
        <f t="shared" si="68"/>
        <v>0</v>
      </c>
    </row>
    <row r="1443" spans="1:8">
      <c r="A1443" s="7"/>
      <c r="B1443" s="23">
        <v>42643</v>
      </c>
      <c r="C1443" s="22">
        <v>0.79166666666666663</v>
      </c>
      <c r="D1443" s="25">
        <v>0</v>
      </c>
      <c r="E1443" s="19">
        <f t="shared" si="66"/>
        <v>0</v>
      </c>
      <c r="F1443" s="24">
        <v>110.12</v>
      </c>
      <c r="G1443" s="19">
        <f t="shared" si="67"/>
        <v>111.16614000000001</v>
      </c>
      <c r="H1443" s="11">
        <f t="shared" si="68"/>
        <v>0</v>
      </c>
    </row>
    <row r="1444" spans="1:8">
      <c r="A1444" s="7"/>
      <c r="B1444" s="23">
        <v>42643</v>
      </c>
      <c r="C1444" s="22">
        <v>0.8125</v>
      </c>
      <c r="D1444" s="25">
        <v>0</v>
      </c>
      <c r="E1444" s="19">
        <f t="shared" si="66"/>
        <v>0</v>
      </c>
      <c r="F1444" s="24">
        <v>60.57</v>
      </c>
      <c r="G1444" s="19">
        <f t="shared" si="67"/>
        <v>61.145415000000007</v>
      </c>
      <c r="H1444" s="11">
        <f t="shared" si="68"/>
        <v>0</v>
      </c>
    </row>
    <row r="1445" spans="1:8">
      <c r="A1445" s="7"/>
      <c r="B1445" s="23">
        <v>42643</v>
      </c>
      <c r="C1445" s="22">
        <v>0.83333333333333337</v>
      </c>
      <c r="D1445" s="25">
        <v>0</v>
      </c>
      <c r="E1445" s="19">
        <f t="shared" si="66"/>
        <v>0</v>
      </c>
      <c r="F1445" s="24">
        <v>53.65</v>
      </c>
      <c r="G1445" s="19">
        <f t="shared" si="67"/>
        <v>54.159675</v>
      </c>
      <c r="H1445" s="11">
        <f t="shared" si="68"/>
        <v>0</v>
      </c>
    </row>
    <row r="1446" spans="1:8">
      <c r="A1446" s="7"/>
      <c r="B1446" s="23">
        <v>42643</v>
      </c>
      <c r="C1446" s="22">
        <v>0.85416666666666663</v>
      </c>
      <c r="D1446" s="25">
        <v>0</v>
      </c>
      <c r="E1446" s="19">
        <f t="shared" si="66"/>
        <v>0</v>
      </c>
      <c r="F1446" s="24">
        <v>48.52</v>
      </c>
      <c r="G1446" s="19">
        <f t="shared" si="67"/>
        <v>48.980940000000004</v>
      </c>
      <c r="H1446" s="11">
        <f t="shared" si="68"/>
        <v>0</v>
      </c>
    </row>
    <row r="1447" spans="1:8">
      <c r="A1447" s="7"/>
      <c r="B1447" s="23">
        <v>42643</v>
      </c>
      <c r="C1447" s="22">
        <v>0.875</v>
      </c>
      <c r="D1447" s="25">
        <v>0</v>
      </c>
      <c r="E1447" s="19">
        <f t="shared" si="66"/>
        <v>0</v>
      </c>
      <c r="F1447" s="24">
        <v>44.3</v>
      </c>
      <c r="G1447" s="19">
        <f t="shared" si="67"/>
        <v>44.720849999999999</v>
      </c>
      <c r="H1447" s="11">
        <f t="shared" si="68"/>
        <v>0</v>
      </c>
    </row>
    <row r="1448" spans="1:8">
      <c r="A1448" s="7"/>
      <c r="B1448" s="23">
        <v>42643</v>
      </c>
      <c r="C1448" s="22">
        <v>0.89583333333333337</v>
      </c>
      <c r="D1448" s="25">
        <v>0</v>
      </c>
      <c r="E1448" s="19">
        <f t="shared" si="66"/>
        <v>0</v>
      </c>
      <c r="F1448" s="24">
        <v>40.69</v>
      </c>
      <c r="G1448" s="19">
        <f t="shared" si="67"/>
        <v>41.076554999999999</v>
      </c>
      <c r="H1448" s="11">
        <f t="shared" si="68"/>
        <v>0</v>
      </c>
    </row>
    <row r="1449" spans="1:8">
      <c r="A1449" s="7"/>
      <c r="B1449" s="23">
        <v>42643</v>
      </c>
      <c r="C1449" s="22">
        <v>0.91666666666666663</v>
      </c>
      <c r="D1449" s="25">
        <v>0</v>
      </c>
      <c r="E1449" s="19">
        <f t="shared" si="66"/>
        <v>0</v>
      </c>
      <c r="F1449" s="24">
        <v>34</v>
      </c>
      <c r="G1449" s="19">
        <f t="shared" si="67"/>
        <v>34.323</v>
      </c>
      <c r="H1449" s="11">
        <f t="shared" si="68"/>
        <v>0</v>
      </c>
    </row>
    <row r="1450" spans="1:8">
      <c r="A1450" s="7"/>
      <c r="B1450" s="23">
        <v>42643</v>
      </c>
      <c r="C1450" s="22">
        <v>0.9375</v>
      </c>
      <c r="D1450" s="25">
        <v>0</v>
      </c>
      <c r="E1450" s="19">
        <f t="shared" si="66"/>
        <v>0</v>
      </c>
      <c r="F1450" s="24">
        <v>53.58</v>
      </c>
      <c r="G1450" s="19">
        <f t="shared" si="67"/>
        <v>54.089010000000002</v>
      </c>
      <c r="H1450" s="11">
        <f t="shared" si="68"/>
        <v>0</v>
      </c>
    </row>
    <row r="1451" spans="1:8">
      <c r="A1451" s="7"/>
      <c r="B1451" s="23">
        <v>42643</v>
      </c>
      <c r="C1451" s="22">
        <v>0.95833333333333337</v>
      </c>
      <c r="D1451" s="25">
        <v>0</v>
      </c>
      <c r="E1451" s="19">
        <f t="shared" si="66"/>
        <v>0</v>
      </c>
      <c r="F1451" s="24">
        <v>45.55</v>
      </c>
      <c r="G1451" s="19">
        <f t="shared" si="67"/>
        <v>45.982725000000002</v>
      </c>
      <c r="H1451" s="11">
        <f t="shared" si="68"/>
        <v>0</v>
      </c>
    </row>
    <row r="1452" spans="1:8">
      <c r="A1452" s="7"/>
      <c r="B1452" s="23">
        <v>42643</v>
      </c>
      <c r="C1452" s="22">
        <v>0.97916666666666663</v>
      </c>
      <c r="D1452" s="25">
        <v>0</v>
      </c>
      <c r="E1452" s="19">
        <f t="shared" si="66"/>
        <v>0</v>
      </c>
      <c r="F1452" s="24">
        <v>44.41</v>
      </c>
      <c r="G1452" s="19">
        <f t="shared" si="67"/>
        <v>44.831895000000003</v>
      </c>
      <c r="H1452" s="11">
        <f t="shared" si="68"/>
        <v>0</v>
      </c>
    </row>
    <row r="1453" spans="1:8">
      <c r="A1453" s="7"/>
      <c r="B1453" s="23">
        <v>42643</v>
      </c>
      <c r="C1453" s="22">
        <v>0.99998842592592585</v>
      </c>
      <c r="D1453" s="21">
        <v>0</v>
      </c>
      <c r="E1453" s="19">
        <f t="shared" si="66"/>
        <v>0</v>
      </c>
      <c r="F1453" s="20">
        <v>37.79</v>
      </c>
      <c r="G1453" s="19">
        <f t="shared" si="67"/>
        <v>38.149005000000002</v>
      </c>
      <c r="H1453" s="18">
        <f t="shared" si="68"/>
        <v>0</v>
      </c>
    </row>
    <row r="1454" spans="1:8" ht="15.75" thickBot="1">
      <c r="A1454" s="15"/>
      <c r="B1454" s="16"/>
      <c r="D1454" s="17">
        <f>SUM(D14:D1453)</f>
        <v>2594.0730840000001</v>
      </c>
      <c r="E1454" s="17">
        <f>SUM(E14:E1453)</f>
        <v>2593.294862074802</v>
      </c>
      <c r="F1454" s="17">
        <f>SUM(F14:F1453)</f>
        <v>64630.149999999907</v>
      </c>
      <c r="G1454" s="17">
        <f>SUM(G14:G1453)</f>
        <v>65244.136424999844</v>
      </c>
      <c r="H1454" s="17">
        <f>SUM(H14:H1453)</f>
        <v>374089.63826822833</v>
      </c>
    </row>
    <row r="1455" spans="1:8" ht="15.75" thickTop="1">
      <c r="A1455" s="15"/>
      <c r="B1455" s="16"/>
    </row>
    <row r="1456" spans="1:8">
      <c r="A1456" s="15"/>
      <c r="B1456" s="16"/>
    </row>
    <row r="1457" spans="1:2">
      <c r="A1457" s="15"/>
      <c r="B1457" s="16"/>
    </row>
    <row r="1458" spans="1:2">
      <c r="A1458" s="15"/>
      <c r="B1458" s="16"/>
    </row>
    <row r="1459" spans="1:2">
      <c r="A1459" s="15"/>
      <c r="B1459" s="16"/>
    </row>
    <row r="1460" spans="1:2">
      <c r="A1460" s="15"/>
      <c r="B1460" s="16"/>
    </row>
    <row r="1461" spans="1:2">
      <c r="A1461" s="15"/>
      <c r="B1461" s="16"/>
    </row>
    <row r="1462" spans="1:2">
      <c r="A1462" s="15"/>
      <c r="B1462" s="16"/>
    </row>
    <row r="1463" spans="1:2">
      <c r="A1463" s="15"/>
      <c r="B1463" s="16"/>
    </row>
    <row r="1464" spans="1:2">
      <c r="A1464" s="15"/>
      <c r="B1464" s="16"/>
    </row>
    <row r="1465" spans="1:2">
      <c r="A1465" s="15"/>
      <c r="B1465" s="16"/>
    </row>
    <row r="1466" spans="1:2">
      <c r="A1466" s="15"/>
      <c r="B1466" s="16"/>
    </row>
    <row r="1467" spans="1:2">
      <c r="A1467" s="15"/>
      <c r="B1467" s="16"/>
    </row>
    <row r="1468" spans="1:2">
      <c r="A1468" s="15"/>
      <c r="B1468" s="16"/>
    </row>
    <row r="1469" spans="1:2">
      <c r="A1469" s="15"/>
      <c r="B1469" s="16"/>
    </row>
    <row r="1470" spans="1:2">
      <c r="A1470" s="15"/>
      <c r="B1470" s="16"/>
    </row>
    <row r="1471" spans="1:2">
      <c r="A1471" s="15"/>
      <c r="B1471" s="16"/>
    </row>
    <row r="1472" spans="1:2">
      <c r="A1472" s="15"/>
      <c r="B1472" s="16"/>
    </row>
    <row r="1473" spans="1:2">
      <c r="A1473" s="15"/>
      <c r="B1473" s="16"/>
    </row>
    <row r="1474" spans="1:2">
      <c r="A1474" s="15"/>
      <c r="B1474" s="16"/>
    </row>
    <row r="1475" spans="1:2">
      <c r="A1475" s="15"/>
      <c r="B1475" s="16"/>
    </row>
    <row r="1476" spans="1:2">
      <c r="A1476" s="15"/>
      <c r="B1476" s="16"/>
    </row>
    <row r="1477" spans="1:2">
      <c r="A1477" s="15"/>
      <c r="B1477" s="16"/>
    </row>
    <row r="1478" spans="1:2">
      <c r="A1478" s="15"/>
      <c r="B1478" s="16"/>
    </row>
    <row r="1479" spans="1:2">
      <c r="A1479" s="15"/>
      <c r="B1479" s="16"/>
    </row>
    <row r="1480" spans="1:2">
      <c r="A1480" s="15"/>
      <c r="B1480" s="16"/>
    </row>
    <row r="1481" spans="1:2">
      <c r="A1481" s="15"/>
      <c r="B1481" s="16"/>
    </row>
    <row r="1482" spans="1:2">
      <c r="A1482" s="15"/>
      <c r="B1482" s="16"/>
    </row>
    <row r="1483" spans="1:2">
      <c r="A1483" s="15"/>
      <c r="B1483" s="16"/>
    </row>
    <row r="1484" spans="1:2">
      <c r="A1484" s="15"/>
      <c r="B1484" s="16"/>
    </row>
    <row r="1485" spans="1:2">
      <c r="A1485" s="15"/>
      <c r="B1485" s="16"/>
    </row>
    <row r="1486" spans="1:2">
      <c r="A1486" s="15"/>
      <c r="B1486" s="16"/>
    </row>
    <row r="1487" spans="1:2">
      <c r="A1487" s="15"/>
      <c r="B1487" s="16"/>
    </row>
    <row r="1488" spans="1:2">
      <c r="A1488" s="15"/>
      <c r="B1488" s="16"/>
    </row>
    <row r="1489" spans="1:2">
      <c r="A1489" s="15"/>
      <c r="B1489" s="16"/>
    </row>
    <row r="1490" spans="1:2">
      <c r="A1490" s="15"/>
      <c r="B1490" s="16"/>
    </row>
    <row r="1491" spans="1:2">
      <c r="A1491" s="15"/>
      <c r="B1491" s="16"/>
    </row>
    <row r="1492" spans="1:2">
      <c r="A1492" s="15"/>
      <c r="B1492" s="16"/>
    </row>
    <row r="1493" spans="1:2">
      <c r="A1493" s="15"/>
      <c r="B1493" s="16"/>
    </row>
    <row r="1494" spans="1:2">
      <c r="A1494" s="15"/>
      <c r="B1494" s="16"/>
    </row>
    <row r="1495" spans="1:2">
      <c r="A1495" s="15"/>
      <c r="B1495" s="16"/>
    </row>
    <row r="1496" spans="1:2">
      <c r="A1496" s="15"/>
      <c r="B1496" s="16"/>
    </row>
    <row r="1497" spans="1:2">
      <c r="A1497" s="15"/>
      <c r="B1497" s="16"/>
    </row>
    <row r="1498" spans="1:2">
      <c r="A1498" s="15"/>
      <c r="B1498" s="16"/>
    </row>
    <row r="1499" spans="1:2">
      <c r="A1499" s="15"/>
      <c r="B1499" s="16"/>
    </row>
    <row r="1500" spans="1:2">
      <c r="A1500" s="15"/>
      <c r="B1500" s="16"/>
    </row>
    <row r="1501" spans="1:2">
      <c r="A1501" s="15"/>
      <c r="B1501" s="16"/>
    </row>
    <row r="1502" spans="1:2">
      <c r="A1502" s="15"/>
      <c r="B1502" s="16"/>
    </row>
    <row r="1503" spans="1:2">
      <c r="A1503" s="15"/>
      <c r="B1503" s="16"/>
    </row>
    <row r="1504" spans="1:2">
      <c r="A1504" s="15"/>
      <c r="B1504" s="16"/>
    </row>
    <row r="1505" spans="1:2">
      <c r="A1505" s="15"/>
      <c r="B1505" s="16"/>
    </row>
    <row r="1506" spans="1:2">
      <c r="A1506" s="15"/>
      <c r="B1506" s="16"/>
    </row>
    <row r="1507" spans="1:2">
      <c r="A1507" s="15"/>
      <c r="B1507" s="16"/>
    </row>
    <row r="1508" spans="1:2">
      <c r="A1508" s="15"/>
      <c r="B1508" s="16"/>
    </row>
    <row r="1509" spans="1:2">
      <c r="A1509" s="15"/>
      <c r="B1509" s="16"/>
    </row>
    <row r="1510" spans="1:2">
      <c r="A1510" s="15"/>
      <c r="B1510" s="16"/>
    </row>
    <row r="1511" spans="1:2">
      <c r="A1511" s="15"/>
      <c r="B1511" s="16"/>
    </row>
    <row r="1512" spans="1:2">
      <c r="A1512" s="15"/>
      <c r="B1512" s="16"/>
    </row>
    <row r="1513" spans="1:2">
      <c r="A1513" s="15"/>
      <c r="B1513" s="16"/>
    </row>
    <row r="1514" spans="1:2">
      <c r="A1514" s="15"/>
      <c r="B1514" s="16"/>
    </row>
    <row r="1515" spans="1:2">
      <c r="A1515" s="15"/>
      <c r="B1515" s="16"/>
    </row>
    <row r="1516" spans="1:2">
      <c r="A1516" s="15"/>
      <c r="B1516" s="16"/>
    </row>
    <row r="1517" spans="1:2">
      <c r="A1517" s="15"/>
      <c r="B1517" s="16"/>
    </row>
    <row r="1518" spans="1:2">
      <c r="A1518" s="15"/>
      <c r="B1518" s="16"/>
    </row>
    <row r="1519" spans="1:2">
      <c r="A1519" s="15"/>
      <c r="B1519" s="16"/>
    </row>
    <row r="1520" spans="1:2">
      <c r="A1520" s="15"/>
      <c r="B1520" s="16"/>
    </row>
    <row r="1521" spans="1:2">
      <c r="A1521" s="15"/>
      <c r="B1521" s="16"/>
    </row>
    <row r="1522" spans="1:2">
      <c r="A1522" s="15"/>
      <c r="B1522" s="16"/>
    </row>
    <row r="1523" spans="1:2">
      <c r="A1523" s="15"/>
      <c r="B1523" s="16"/>
    </row>
    <row r="1524" spans="1:2">
      <c r="A1524" s="15"/>
      <c r="B1524" s="16"/>
    </row>
    <row r="1525" spans="1:2">
      <c r="A1525" s="15"/>
      <c r="B1525" s="16"/>
    </row>
    <row r="1526" spans="1:2">
      <c r="A1526" s="15"/>
      <c r="B1526" s="16"/>
    </row>
    <row r="1527" spans="1:2">
      <c r="A1527" s="15"/>
      <c r="B1527" s="16"/>
    </row>
    <row r="1528" spans="1:2">
      <c r="A1528" s="15"/>
      <c r="B1528" s="16"/>
    </row>
    <row r="1529" spans="1:2">
      <c r="A1529" s="15"/>
      <c r="B1529" s="16"/>
    </row>
    <row r="1530" spans="1:2">
      <c r="A1530" s="15"/>
      <c r="B1530" s="16"/>
    </row>
    <row r="1531" spans="1:2">
      <c r="A1531" s="15"/>
      <c r="B1531" s="16"/>
    </row>
    <row r="1532" spans="1:2">
      <c r="A1532" s="15"/>
      <c r="B1532" s="16"/>
    </row>
    <row r="1533" spans="1:2">
      <c r="A1533" s="15"/>
    </row>
    <row r="1534" spans="1:2">
      <c r="A1534" s="15"/>
    </row>
    <row r="1535" spans="1:2">
      <c r="A1535" s="15"/>
    </row>
    <row r="1536" spans="1:2">
      <c r="A1536" s="15"/>
    </row>
    <row r="1537" spans="1:1">
      <c r="A1537" s="15"/>
    </row>
    <row r="1538" spans="1:1">
      <c r="A1538" s="15"/>
    </row>
    <row r="1539" spans="1:1">
      <c r="A1539" s="15"/>
    </row>
    <row r="1540" spans="1:1">
      <c r="A1540" s="15"/>
    </row>
    <row r="1541" spans="1:1">
      <c r="A1541" s="15"/>
    </row>
    <row r="1542" spans="1:1">
      <c r="A1542" s="15"/>
    </row>
    <row r="1543" spans="1:1">
      <c r="A1543" s="15"/>
    </row>
    <row r="1544" spans="1:1">
      <c r="A1544" s="15"/>
    </row>
    <row r="1545" spans="1:1">
      <c r="A1545" s="15"/>
    </row>
    <row r="1546" spans="1:1">
      <c r="A1546" s="15"/>
    </row>
    <row r="1547" spans="1:1">
      <c r="A1547" s="15"/>
    </row>
    <row r="1548" spans="1:1">
      <c r="A1548" s="15"/>
    </row>
    <row r="1549" spans="1:1">
      <c r="A1549" s="15"/>
    </row>
    <row r="1550" spans="1:1">
      <c r="A1550" s="15"/>
    </row>
    <row r="1551" spans="1:1">
      <c r="A1551" s="15"/>
    </row>
    <row r="1552" spans="1:1">
      <c r="A1552" s="15"/>
    </row>
    <row r="1553" spans="1:1">
      <c r="A1553" s="15"/>
    </row>
    <row r="1554" spans="1:1">
      <c r="A1554" s="15"/>
    </row>
    <row r="1555" spans="1:1">
      <c r="A1555" s="15"/>
    </row>
    <row r="1556" spans="1:1">
      <c r="A1556" s="15"/>
    </row>
    <row r="1557" spans="1:1">
      <c r="A1557" s="15"/>
    </row>
    <row r="1558" spans="1:1">
      <c r="A1558" s="15"/>
    </row>
    <row r="1559" spans="1:1">
      <c r="A1559" s="15"/>
    </row>
    <row r="1560" spans="1:1">
      <c r="A1560" s="15"/>
    </row>
    <row r="1561" spans="1:1">
      <c r="A1561" s="15"/>
    </row>
    <row r="1562" spans="1:1">
      <c r="A1562" s="15"/>
    </row>
    <row r="1563" spans="1:1">
      <c r="A1563" s="15"/>
    </row>
    <row r="1564" spans="1:1">
      <c r="A1564" s="15"/>
    </row>
    <row r="1565" spans="1:1">
      <c r="A1565" s="15"/>
    </row>
    <row r="1566" spans="1:1">
      <c r="A1566" s="15"/>
    </row>
    <row r="1567" spans="1:1">
      <c r="A1567" s="15"/>
    </row>
    <row r="1568" spans="1:1">
      <c r="A1568" s="15"/>
    </row>
    <row r="1569" spans="1:1">
      <c r="A1569" s="15"/>
    </row>
    <row r="1570" spans="1:1">
      <c r="A1570" s="15"/>
    </row>
    <row r="1571" spans="1:1">
      <c r="A1571" s="15"/>
    </row>
    <row r="1572" spans="1:1">
      <c r="A1572" s="15"/>
    </row>
    <row r="1573" spans="1:1">
      <c r="A1573" s="15"/>
    </row>
    <row r="1574" spans="1:1">
      <c r="A1574" s="15"/>
    </row>
    <row r="1575" spans="1:1">
      <c r="A1575" s="15"/>
    </row>
    <row r="1576" spans="1:1">
      <c r="A1576" s="15"/>
    </row>
    <row r="1577" spans="1:1">
      <c r="A1577" s="15"/>
    </row>
    <row r="1578" spans="1:1">
      <c r="A1578" s="15"/>
    </row>
    <row r="1579" spans="1:1">
      <c r="A1579" s="15"/>
    </row>
    <row r="1580" spans="1:1">
      <c r="A1580" s="15"/>
    </row>
    <row r="1581" spans="1:1">
      <c r="A1581" s="15"/>
    </row>
    <row r="1582" spans="1:1">
      <c r="A1582" s="15"/>
    </row>
    <row r="1583" spans="1:1">
      <c r="A1583" s="15"/>
    </row>
    <row r="1584" spans="1:1">
      <c r="A1584" s="15"/>
    </row>
    <row r="1585" spans="1:1">
      <c r="A1585" s="15"/>
    </row>
    <row r="1586" spans="1:1">
      <c r="A1586" s="15"/>
    </row>
    <row r="1587" spans="1:1">
      <c r="A1587" s="15"/>
    </row>
    <row r="1588" spans="1:1">
      <c r="A1588" s="15"/>
    </row>
    <row r="1589" spans="1:1">
      <c r="A1589" s="15"/>
    </row>
    <row r="1590" spans="1:1">
      <c r="A1590" s="15"/>
    </row>
    <row r="1591" spans="1:1">
      <c r="A1591" s="15"/>
    </row>
    <row r="1592" spans="1:1">
      <c r="A1592" s="15"/>
    </row>
    <row r="1593" spans="1:1">
      <c r="A1593" s="15"/>
    </row>
    <row r="1594" spans="1:1">
      <c r="A1594" s="15"/>
    </row>
    <row r="1595" spans="1:1">
      <c r="A1595" s="15"/>
    </row>
    <row r="1596" spans="1:1">
      <c r="A1596" s="15"/>
    </row>
    <row r="1597" spans="1:1">
      <c r="A1597" s="15"/>
    </row>
    <row r="1598" spans="1:1">
      <c r="A1598" s="15"/>
    </row>
    <row r="1599" spans="1:1">
      <c r="A1599" s="15"/>
    </row>
    <row r="1600" spans="1:1">
      <c r="A1600" s="15"/>
    </row>
    <row r="1601" spans="1:1">
      <c r="A1601" s="15"/>
    </row>
    <row r="1602" spans="1:1">
      <c r="A1602" s="15"/>
    </row>
    <row r="1603" spans="1:1">
      <c r="A1603" s="15"/>
    </row>
    <row r="1604" spans="1:1">
      <c r="A1604" s="15"/>
    </row>
    <row r="1605" spans="1:1">
      <c r="A1605" s="15"/>
    </row>
    <row r="1606" spans="1:1">
      <c r="A1606" s="15"/>
    </row>
    <row r="1607" spans="1:1">
      <c r="A1607" s="15"/>
    </row>
    <row r="1608" spans="1:1">
      <c r="A1608" s="15"/>
    </row>
    <row r="1609" spans="1:1">
      <c r="A1609" s="15"/>
    </row>
    <row r="1610" spans="1:1">
      <c r="A1610" s="15"/>
    </row>
    <row r="1611" spans="1:1">
      <c r="A1611" s="15"/>
    </row>
    <row r="1612" spans="1:1">
      <c r="A1612" s="15"/>
    </row>
    <row r="1613" spans="1:1">
      <c r="A1613" s="15"/>
    </row>
    <row r="1614" spans="1:1">
      <c r="A1614" s="15"/>
    </row>
    <row r="1615" spans="1:1">
      <c r="A1615" s="15"/>
    </row>
    <row r="1616" spans="1:1">
      <c r="A1616" s="15"/>
    </row>
    <row r="1617" spans="1:1">
      <c r="A1617" s="15"/>
    </row>
    <row r="1618" spans="1:1">
      <c r="A1618" s="15"/>
    </row>
    <row r="1619" spans="1:1">
      <c r="A1619" s="15"/>
    </row>
    <row r="1620" spans="1:1">
      <c r="A1620" s="15"/>
    </row>
    <row r="1621" spans="1:1">
      <c r="A1621" s="15"/>
    </row>
    <row r="1622" spans="1:1">
      <c r="A1622" s="15"/>
    </row>
    <row r="1623" spans="1:1">
      <c r="A1623" s="15"/>
    </row>
    <row r="1624" spans="1:1">
      <c r="A1624" s="15"/>
    </row>
    <row r="1625" spans="1:1">
      <c r="A1625" s="15"/>
    </row>
    <row r="1626" spans="1:1">
      <c r="A1626" s="15"/>
    </row>
    <row r="1627" spans="1:1">
      <c r="A1627" s="15"/>
    </row>
    <row r="1628" spans="1:1">
      <c r="A1628" s="15"/>
    </row>
    <row r="1629" spans="1:1">
      <c r="A1629" s="15"/>
    </row>
    <row r="1630" spans="1:1">
      <c r="A1630" s="15"/>
    </row>
    <row r="1631" spans="1:1">
      <c r="A1631" s="15"/>
    </row>
    <row r="1632" spans="1:1">
      <c r="A1632" s="15"/>
    </row>
    <row r="1633" spans="1:1">
      <c r="A1633" s="15"/>
    </row>
    <row r="1634" spans="1:1">
      <c r="A1634" s="15"/>
    </row>
    <row r="1635" spans="1:1">
      <c r="A1635" s="15"/>
    </row>
    <row r="1636" spans="1:1">
      <c r="A1636" s="15"/>
    </row>
    <row r="1637" spans="1:1">
      <c r="A1637" s="15"/>
    </row>
    <row r="1638" spans="1:1">
      <c r="A1638" s="15"/>
    </row>
    <row r="1639" spans="1:1">
      <c r="A1639" s="15"/>
    </row>
    <row r="1640" spans="1:1">
      <c r="A1640" s="15"/>
    </row>
    <row r="1641" spans="1:1">
      <c r="A1641" s="15"/>
    </row>
    <row r="1642" spans="1:1">
      <c r="A1642" s="15"/>
    </row>
    <row r="1643" spans="1:1">
      <c r="A1643" s="15"/>
    </row>
    <row r="1644" spans="1:1">
      <c r="A1644" s="15"/>
    </row>
    <row r="1645" spans="1:1">
      <c r="A1645" s="15"/>
    </row>
    <row r="1646" spans="1:1">
      <c r="A1646" s="15"/>
    </row>
    <row r="1647" spans="1:1">
      <c r="A1647" s="15"/>
    </row>
    <row r="1648" spans="1:1">
      <c r="A1648" s="15"/>
    </row>
    <row r="1649" spans="1:1">
      <c r="A1649" s="15"/>
    </row>
    <row r="1650" spans="1:1">
      <c r="A1650" s="15"/>
    </row>
    <row r="1651" spans="1:1">
      <c r="A1651" s="15"/>
    </row>
    <row r="1652" spans="1:1">
      <c r="A1652" s="15"/>
    </row>
    <row r="1653" spans="1:1">
      <c r="A1653" s="15"/>
    </row>
    <row r="1654" spans="1:1">
      <c r="A1654" s="15"/>
    </row>
    <row r="1655" spans="1:1">
      <c r="A1655" s="15"/>
    </row>
    <row r="1656" spans="1:1">
      <c r="A1656" s="15"/>
    </row>
    <row r="1657" spans="1:1">
      <c r="A1657" s="15"/>
    </row>
    <row r="1658" spans="1:1">
      <c r="A1658" s="15"/>
    </row>
    <row r="1659" spans="1:1">
      <c r="A1659" s="15"/>
    </row>
    <row r="1660" spans="1:1">
      <c r="A1660" s="15"/>
    </row>
    <row r="1661" spans="1:1">
      <c r="A1661" s="15"/>
    </row>
    <row r="1662" spans="1:1">
      <c r="A1662" s="15"/>
    </row>
    <row r="1663" spans="1:1">
      <c r="A1663" s="15"/>
    </row>
    <row r="1664" spans="1:1">
      <c r="A1664" s="15"/>
    </row>
    <row r="1665" spans="1:1">
      <c r="A1665" s="15"/>
    </row>
    <row r="1666" spans="1:1">
      <c r="A1666" s="15"/>
    </row>
    <row r="1667" spans="1:1">
      <c r="A1667" s="15"/>
    </row>
    <row r="1668" spans="1:1">
      <c r="A1668" s="15"/>
    </row>
    <row r="1669" spans="1:1">
      <c r="A1669" s="15"/>
    </row>
    <row r="1670" spans="1:1">
      <c r="A1670" s="15"/>
    </row>
    <row r="1671" spans="1:1">
      <c r="A1671" s="15"/>
    </row>
    <row r="1672" spans="1:1">
      <c r="A1672" s="15"/>
    </row>
    <row r="1673" spans="1:1">
      <c r="A1673" s="15"/>
    </row>
    <row r="1674" spans="1:1">
      <c r="A1674" s="15"/>
    </row>
    <row r="1675" spans="1:1">
      <c r="A1675" s="15"/>
    </row>
    <row r="1676" spans="1:1">
      <c r="A1676" s="15"/>
    </row>
    <row r="1677" spans="1:1">
      <c r="A1677" s="15"/>
    </row>
    <row r="1678" spans="1:1">
      <c r="A1678" s="15"/>
    </row>
    <row r="1679" spans="1:1">
      <c r="A1679" s="15"/>
    </row>
    <row r="1680" spans="1:1">
      <c r="A1680" s="15"/>
    </row>
    <row r="1681" spans="1:1">
      <c r="A1681" s="15"/>
    </row>
    <row r="1682" spans="1:1">
      <c r="A1682" s="15"/>
    </row>
    <row r="1683" spans="1:1">
      <c r="A1683" s="15"/>
    </row>
    <row r="1684" spans="1:1">
      <c r="A1684" s="15"/>
    </row>
    <row r="1685" spans="1:1">
      <c r="A1685" s="15"/>
    </row>
    <row r="1686" spans="1:1">
      <c r="A1686" s="15"/>
    </row>
    <row r="1687" spans="1:1">
      <c r="A1687" s="15"/>
    </row>
    <row r="1688" spans="1:1">
      <c r="A1688" s="15"/>
    </row>
    <row r="1689" spans="1:1">
      <c r="A1689" s="15"/>
    </row>
    <row r="1690" spans="1:1">
      <c r="A1690" s="15"/>
    </row>
    <row r="1691" spans="1:1">
      <c r="A1691" s="15"/>
    </row>
    <row r="1692" spans="1:1">
      <c r="A1692" s="15"/>
    </row>
    <row r="1693" spans="1:1">
      <c r="A1693" s="15"/>
    </row>
    <row r="1694" spans="1:1">
      <c r="A1694" s="15"/>
    </row>
    <row r="1695" spans="1:1">
      <c r="A1695" s="15"/>
    </row>
    <row r="1696" spans="1:1">
      <c r="A1696" s="15"/>
    </row>
    <row r="1697" spans="1:1">
      <c r="A1697" s="15"/>
    </row>
    <row r="1698" spans="1:1">
      <c r="A1698" s="15"/>
    </row>
    <row r="1699" spans="1:1">
      <c r="A1699" s="15"/>
    </row>
    <row r="1700" spans="1:1">
      <c r="A1700" s="15"/>
    </row>
    <row r="1701" spans="1:1">
      <c r="A1701" s="15"/>
    </row>
    <row r="1702" spans="1:1">
      <c r="A1702" s="15"/>
    </row>
    <row r="1703" spans="1:1">
      <c r="A1703" s="15"/>
    </row>
    <row r="1704" spans="1:1">
      <c r="A1704" s="15"/>
    </row>
    <row r="1705" spans="1:1">
      <c r="A1705" s="15"/>
    </row>
    <row r="1706" spans="1:1">
      <c r="A1706" s="15"/>
    </row>
    <row r="1707" spans="1:1">
      <c r="A1707" s="15"/>
    </row>
    <row r="1708" spans="1:1">
      <c r="A1708" s="15"/>
    </row>
    <row r="1709" spans="1:1">
      <c r="A1709" s="15"/>
    </row>
    <row r="1710" spans="1:1">
      <c r="A1710" s="15"/>
    </row>
    <row r="1711" spans="1:1">
      <c r="A1711" s="15"/>
    </row>
    <row r="1712" spans="1:1">
      <c r="A1712" s="15"/>
    </row>
    <row r="1713" spans="1:1">
      <c r="A1713" s="15"/>
    </row>
    <row r="1714" spans="1:1">
      <c r="A1714" s="15"/>
    </row>
    <row r="1715" spans="1:1">
      <c r="A1715" s="15"/>
    </row>
    <row r="1716" spans="1:1">
      <c r="A1716" s="15"/>
    </row>
    <row r="1717" spans="1:1">
      <c r="A1717" s="15"/>
    </row>
    <row r="1718" spans="1:1">
      <c r="A1718" s="15"/>
    </row>
    <row r="1719" spans="1:1">
      <c r="A1719" s="15"/>
    </row>
    <row r="1720" spans="1:1">
      <c r="A1720" s="15"/>
    </row>
    <row r="1721" spans="1:1">
      <c r="A1721" s="15"/>
    </row>
    <row r="1722" spans="1:1">
      <c r="A1722" s="15"/>
    </row>
    <row r="1723" spans="1:1">
      <c r="A1723" s="15"/>
    </row>
    <row r="1724" spans="1:1">
      <c r="A1724" s="15"/>
    </row>
    <row r="1725" spans="1:1">
      <c r="A1725" s="15"/>
    </row>
    <row r="1726" spans="1:1">
      <c r="A1726" s="15"/>
    </row>
    <row r="1727" spans="1:1">
      <c r="A1727" s="15"/>
    </row>
    <row r="1728" spans="1:1">
      <c r="A1728" s="15"/>
    </row>
    <row r="1729" spans="1:1">
      <c r="A1729" s="15"/>
    </row>
    <row r="1730" spans="1:1">
      <c r="A1730" s="15"/>
    </row>
    <row r="1731" spans="1:1">
      <c r="A1731" s="15"/>
    </row>
    <row r="1732" spans="1:1">
      <c r="A1732" s="15"/>
    </row>
    <row r="1733" spans="1:1">
      <c r="A1733" s="15"/>
    </row>
    <row r="1734" spans="1:1">
      <c r="A1734" s="15"/>
    </row>
    <row r="1735" spans="1:1">
      <c r="A1735" s="15"/>
    </row>
    <row r="1736" spans="1:1">
      <c r="A1736" s="15"/>
    </row>
    <row r="1737" spans="1:1">
      <c r="A1737" s="15"/>
    </row>
    <row r="1738" spans="1:1">
      <c r="A1738" s="15"/>
    </row>
    <row r="1739" spans="1:1">
      <c r="A1739" s="15"/>
    </row>
    <row r="1740" spans="1:1">
      <c r="A1740" s="15"/>
    </row>
    <row r="1741" spans="1:1">
      <c r="A1741" s="15"/>
    </row>
    <row r="1742" spans="1:1">
      <c r="A1742" s="15"/>
    </row>
    <row r="1743" spans="1:1">
      <c r="A1743" s="15"/>
    </row>
    <row r="1744" spans="1:1">
      <c r="A1744" s="15"/>
    </row>
    <row r="1745" spans="1:1">
      <c r="A1745" s="15"/>
    </row>
    <row r="1746" spans="1:1">
      <c r="A1746" s="15"/>
    </row>
    <row r="1747" spans="1:1">
      <c r="A1747" s="15"/>
    </row>
    <row r="1748" spans="1:1">
      <c r="A1748" s="15"/>
    </row>
    <row r="1749" spans="1:1">
      <c r="A1749" s="15"/>
    </row>
    <row r="1750" spans="1:1">
      <c r="A1750" s="15"/>
    </row>
    <row r="1751" spans="1:1">
      <c r="A1751" s="15"/>
    </row>
    <row r="1752" spans="1:1">
      <c r="A1752" s="15"/>
    </row>
    <row r="1753" spans="1:1">
      <c r="A1753" s="15"/>
    </row>
    <row r="1754" spans="1:1">
      <c r="A1754" s="15"/>
    </row>
    <row r="1755" spans="1:1">
      <c r="A1755" s="15"/>
    </row>
    <row r="1756" spans="1:1">
      <c r="A1756" s="15"/>
    </row>
    <row r="1757" spans="1:1">
      <c r="A1757" s="15"/>
    </row>
    <row r="1758" spans="1:1">
      <c r="A1758" s="15"/>
    </row>
    <row r="1759" spans="1:1">
      <c r="A1759" s="15"/>
    </row>
    <row r="1760" spans="1:1">
      <c r="A1760" s="15"/>
    </row>
    <row r="1761" spans="1:1">
      <c r="A1761" s="15"/>
    </row>
    <row r="1762" spans="1:1">
      <c r="A1762" s="15"/>
    </row>
    <row r="1763" spans="1:1">
      <c r="A1763" s="15"/>
    </row>
    <row r="1764" spans="1:1">
      <c r="A1764" s="15"/>
    </row>
    <row r="1765" spans="1:1">
      <c r="A1765" s="15"/>
    </row>
    <row r="1766" spans="1:1">
      <c r="A1766" s="15"/>
    </row>
    <row r="1767" spans="1:1">
      <c r="A1767" s="15"/>
    </row>
    <row r="1768" spans="1:1">
      <c r="A1768" s="15"/>
    </row>
    <row r="1769" spans="1:1">
      <c r="A1769" s="15"/>
    </row>
    <row r="1770" spans="1:1">
      <c r="A1770" s="15"/>
    </row>
    <row r="1771" spans="1:1">
      <c r="A1771" s="15"/>
    </row>
    <row r="1772" spans="1:1">
      <c r="A1772" s="15"/>
    </row>
    <row r="1773" spans="1:1">
      <c r="A1773" s="15"/>
    </row>
    <row r="1774" spans="1:1">
      <c r="A1774" s="15"/>
    </row>
    <row r="1775" spans="1:1">
      <c r="A1775" s="15"/>
    </row>
    <row r="1776" spans="1:1">
      <c r="A1776" s="15"/>
    </row>
    <row r="1777" spans="1:1">
      <c r="A1777" s="15"/>
    </row>
    <row r="1778" spans="1:1">
      <c r="A1778" s="15"/>
    </row>
    <row r="1779" spans="1:1">
      <c r="A1779" s="15"/>
    </row>
    <row r="1780" spans="1:1">
      <c r="A1780" s="15"/>
    </row>
    <row r="1781" spans="1:1">
      <c r="A1781" s="15"/>
    </row>
    <row r="1782" spans="1:1">
      <c r="A1782" s="15"/>
    </row>
    <row r="1783" spans="1:1">
      <c r="A1783" s="15"/>
    </row>
    <row r="1784" spans="1:1">
      <c r="A1784" s="15"/>
    </row>
    <row r="1785" spans="1:1">
      <c r="A1785" s="15"/>
    </row>
    <row r="1786" spans="1:1">
      <c r="A1786" s="15"/>
    </row>
    <row r="1787" spans="1:1">
      <c r="A1787" s="15"/>
    </row>
    <row r="1788" spans="1:1">
      <c r="A1788" s="15"/>
    </row>
    <row r="1789" spans="1:1">
      <c r="A1789" s="15"/>
    </row>
    <row r="1790" spans="1:1">
      <c r="A1790" s="15"/>
    </row>
    <row r="1791" spans="1:1">
      <c r="A1791" s="15"/>
    </row>
    <row r="1792" spans="1:1">
      <c r="A1792" s="15"/>
    </row>
    <row r="1793" spans="1:1">
      <c r="A1793" s="15"/>
    </row>
    <row r="1794" spans="1:1">
      <c r="A1794" s="15"/>
    </row>
    <row r="1795" spans="1:1">
      <c r="A1795" s="15"/>
    </row>
    <row r="1796" spans="1:1">
      <c r="A1796" s="15"/>
    </row>
    <row r="1797" spans="1:1">
      <c r="A1797" s="15"/>
    </row>
    <row r="1798" spans="1:1">
      <c r="A1798" s="15"/>
    </row>
    <row r="1799" spans="1:1">
      <c r="A1799" s="15"/>
    </row>
    <row r="1800" spans="1:1">
      <c r="A1800" s="15"/>
    </row>
    <row r="1801" spans="1:1">
      <c r="A1801" s="15"/>
    </row>
    <row r="1802" spans="1:1">
      <c r="A1802" s="15"/>
    </row>
    <row r="1803" spans="1:1">
      <c r="A1803" s="15"/>
    </row>
    <row r="1804" spans="1:1">
      <c r="A1804" s="15"/>
    </row>
    <row r="1805" spans="1:1">
      <c r="A1805" s="15"/>
    </row>
    <row r="1806" spans="1:1">
      <c r="A1806" s="15"/>
    </row>
    <row r="1807" spans="1:1">
      <c r="A1807" s="15"/>
    </row>
    <row r="1808" spans="1:1">
      <c r="A1808" s="15"/>
    </row>
    <row r="1809" spans="1:1">
      <c r="A1809" s="15"/>
    </row>
    <row r="1810" spans="1:1">
      <c r="A1810" s="15"/>
    </row>
    <row r="1811" spans="1:1">
      <c r="A1811" s="15"/>
    </row>
    <row r="1812" spans="1:1">
      <c r="A1812" s="15"/>
    </row>
    <row r="1813" spans="1:1">
      <c r="A1813" s="15"/>
    </row>
    <row r="1814" spans="1:1">
      <c r="A1814" s="15"/>
    </row>
    <row r="1815" spans="1:1">
      <c r="A1815" s="15"/>
    </row>
    <row r="1816" spans="1:1">
      <c r="A1816" s="15"/>
    </row>
    <row r="1817" spans="1:1">
      <c r="A1817" s="15"/>
    </row>
    <row r="1818" spans="1:1">
      <c r="A1818" s="15"/>
    </row>
    <row r="1819" spans="1:1">
      <c r="A1819" s="15"/>
    </row>
    <row r="1820" spans="1:1">
      <c r="A1820" s="15"/>
    </row>
    <row r="1821" spans="1:1">
      <c r="A1821" s="15"/>
    </row>
    <row r="1822" spans="1:1">
      <c r="A1822" s="15"/>
    </row>
    <row r="1823" spans="1:1">
      <c r="A1823" s="15"/>
    </row>
    <row r="1824" spans="1:1">
      <c r="A1824" s="15"/>
    </row>
    <row r="1825" spans="1:1">
      <c r="A1825" s="15"/>
    </row>
    <row r="1826" spans="1:1">
      <c r="A1826" s="15"/>
    </row>
    <row r="1827" spans="1:1">
      <c r="A1827" s="15"/>
    </row>
    <row r="1828" spans="1:1">
      <c r="A1828" s="15"/>
    </row>
    <row r="1829" spans="1:1">
      <c r="A1829" s="15"/>
    </row>
    <row r="1830" spans="1:1">
      <c r="A1830" s="15"/>
    </row>
    <row r="1831" spans="1:1">
      <c r="A1831" s="15"/>
    </row>
    <row r="1832" spans="1:1">
      <c r="A1832" s="15"/>
    </row>
    <row r="1833" spans="1:1">
      <c r="A1833" s="15"/>
    </row>
    <row r="1834" spans="1:1">
      <c r="A1834" s="15"/>
    </row>
    <row r="1835" spans="1:1">
      <c r="A1835" s="15"/>
    </row>
    <row r="1836" spans="1:1">
      <c r="A1836" s="15"/>
    </row>
    <row r="1837" spans="1:1">
      <c r="A1837" s="15"/>
    </row>
    <row r="1838" spans="1:1">
      <c r="A1838" s="15"/>
    </row>
    <row r="1839" spans="1:1">
      <c r="A1839" s="15"/>
    </row>
    <row r="1840" spans="1:1">
      <c r="A1840" s="15"/>
    </row>
    <row r="1841" spans="1:1">
      <c r="A1841" s="15"/>
    </row>
    <row r="1842" spans="1:1">
      <c r="A1842" s="15"/>
    </row>
    <row r="1843" spans="1:1">
      <c r="A1843" s="15"/>
    </row>
    <row r="1844" spans="1:1">
      <c r="A1844" s="15"/>
    </row>
    <row r="1845" spans="1:1">
      <c r="A1845" s="15"/>
    </row>
    <row r="1846" spans="1:1">
      <c r="A1846" s="15"/>
    </row>
    <row r="1847" spans="1:1">
      <c r="A1847" s="15"/>
    </row>
    <row r="1848" spans="1:1">
      <c r="A1848" s="15"/>
    </row>
    <row r="1849" spans="1:1">
      <c r="A1849" s="15"/>
    </row>
    <row r="1850" spans="1:1">
      <c r="A1850" s="15"/>
    </row>
    <row r="1851" spans="1:1">
      <c r="A1851" s="15"/>
    </row>
    <row r="1852" spans="1:1">
      <c r="A1852" s="15"/>
    </row>
    <row r="1853" spans="1:1">
      <c r="A1853" s="15"/>
    </row>
    <row r="1854" spans="1:1">
      <c r="A1854" s="15"/>
    </row>
    <row r="1855" spans="1:1">
      <c r="A1855" s="15"/>
    </row>
    <row r="1856" spans="1:1">
      <c r="A1856" s="15"/>
    </row>
    <row r="1857" spans="1:1">
      <c r="A1857" s="15"/>
    </row>
    <row r="1858" spans="1:1">
      <c r="A1858" s="15"/>
    </row>
    <row r="1859" spans="1:1">
      <c r="A1859" s="15"/>
    </row>
    <row r="1860" spans="1:1">
      <c r="A1860" s="15"/>
    </row>
    <row r="1861" spans="1:1">
      <c r="A1861" s="15"/>
    </row>
    <row r="1862" spans="1:1">
      <c r="A1862" s="15"/>
    </row>
    <row r="1863" spans="1:1">
      <c r="A1863" s="15"/>
    </row>
    <row r="1864" spans="1:1">
      <c r="A1864" s="15"/>
    </row>
    <row r="1865" spans="1:1">
      <c r="A1865" s="15"/>
    </row>
    <row r="1866" spans="1:1">
      <c r="A1866" s="15"/>
    </row>
    <row r="1867" spans="1:1">
      <c r="A1867" s="15"/>
    </row>
    <row r="1868" spans="1:1">
      <c r="A1868" s="15"/>
    </row>
    <row r="1869" spans="1:1">
      <c r="A1869" s="15"/>
    </row>
    <row r="1870" spans="1:1">
      <c r="A1870" s="15"/>
    </row>
    <row r="1871" spans="1:1">
      <c r="A1871" s="15"/>
    </row>
    <row r="1872" spans="1:1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  <row r="2139" spans="1:1">
      <c r="A2139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139"/>
  <sheetViews>
    <sheetView zoomScaleNormal="100" workbookViewId="0">
      <pane xSplit="2" ySplit="13" topLeftCell="C1494" activePane="bottomRight" state="frozen"/>
      <selection activeCell="E5" sqref="E5:E7"/>
      <selection pane="topRight" activeCell="E5" sqref="E5:E7"/>
      <selection pane="bottomLeft" activeCell="E5" sqref="E5:E7"/>
      <selection pane="bottomRight" activeCell="H1502" sqref="H1502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22" bestFit="1" customWidth="1"/>
    <col min="12" max="12" width="11.5703125" bestFit="1" customWidth="1"/>
    <col min="15" max="15" width="11.5703125" bestFit="1" customWidth="1"/>
  </cols>
  <sheetData>
    <row r="1" spans="1:14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4" ht="15.75" thickTop="1"/>
    <row r="3" spans="1:14">
      <c r="A3" t="s">
        <v>1</v>
      </c>
      <c r="B3" s="2" t="s">
        <v>2</v>
      </c>
      <c r="J3" s="2"/>
    </row>
    <row r="4" spans="1:14">
      <c r="A4" t="s">
        <v>3</v>
      </c>
      <c r="B4" s="2">
        <v>70011976181</v>
      </c>
    </row>
    <row r="6" spans="1:14">
      <c r="A6" t="s">
        <v>4</v>
      </c>
      <c r="B6" s="3">
        <v>186</v>
      </c>
    </row>
    <row r="7" spans="1:14">
      <c r="A7" t="s">
        <v>5</v>
      </c>
      <c r="B7" s="2">
        <v>0.99970000000000003</v>
      </c>
      <c r="C7" s="4" t="s">
        <v>6</v>
      </c>
    </row>
    <row r="8" spans="1:14">
      <c r="A8" t="s">
        <v>7</v>
      </c>
      <c r="B8" s="2">
        <v>1.0095000000000001</v>
      </c>
      <c r="C8" s="4" t="s">
        <v>8</v>
      </c>
    </row>
    <row r="9" spans="1:14">
      <c r="A9" t="s">
        <v>9</v>
      </c>
      <c r="B9" s="2">
        <v>1</v>
      </c>
      <c r="C9" s="4" t="s">
        <v>10</v>
      </c>
    </row>
    <row r="10" spans="1:14">
      <c r="C10" s="4"/>
    </row>
    <row r="11" spans="1:14">
      <c r="A11" s="5" t="s">
        <v>11</v>
      </c>
      <c r="B11" s="5" t="str">
        <f>IF(B7="","",IF(B7&lt;B8,"Electricity","LGC"))</f>
        <v>Electricity</v>
      </c>
      <c r="C11" s="5" t="str">
        <f>VLOOKUP($B$11,[4]List!$A$1:$B$2,2,FALSE)</f>
        <v>Settlement Energy = Metered Electricity x DLF</v>
      </c>
    </row>
    <row r="12" spans="1:14">
      <c r="E12" s="34"/>
    </row>
    <row r="13" spans="1:14" ht="30.75" thickBot="1">
      <c r="A13" s="14" t="s">
        <v>12</v>
      </c>
      <c r="B13" s="31" t="s">
        <v>28</v>
      </c>
      <c r="C13" s="31" t="s">
        <v>27</v>
      </c>
      <c r="D13" s="14" t="s">
        <v>26</v>
      </c>
      <c r="E13" s="14" t="s">
        <v>16</v>
      </c>
      <c r="F13" s="31" t="s">
        <v>25</v>
      </c>
      <c r="G13" s="31" t="s">
        <v>24</v>
      </c>
      <c r="H13" s="31" t="s">
        <v>18</v>
      </c>
      <c r="J13" s="30"/>
    </row>
    <row r="14" spans="1:14">
      <c r="A14" s="7"/>
      <c r="B14" s="23">
        <v>42583</v>
      </c>
      <c r="C14" s="22">
        <v>2.0833333333333332E-2</v>
      </c>
      <c r="D14" s="25">
        <v>0</v>
      </c>
      <c r="E14" s="19">
        <f t="shared" ref="E14:E77" si="0">IF($B$11="Electricity",$D14*$B$7,$D14*$B$8)</f>
        <v>0</v>
      </c>
      <c r="F14" s="24">
        <v>26.87</v>
      </c>
      <c r="G14" s="19">
        <f>$F14*$B$8</f>
        <v>27.125265000000002</v>
      </c>
      <c r="H14" s="11">
        <f>E14*($B$6-G14)</f>
        <v>0</v>
      </c>
      <c r="J14" s="26"/>
    </row>
    <row r="15" spans="1:14" outlineLevel="1">
      <c r="A15" s="7"/>
      <c r="B15" s="23">
        <v>42583</v>
      </c>
      <c r="C15" s="22">
        <v>4.1666666666666664E-2</v>
      </c>
      <c r="D15" s="25">
        <v>0</v>
      </c>
      <c r="E15" s="19">
        <f t="shared" si="0"/>
        <v>0</v>
      </c>
      <c r="F15" s="24">
        <v>25.85</v>
      </c>
      <c r="G15" s="19">
        <f t="shared" ref="G15:G78" si="1">$F15*$B$8</f>
        <v>26.095575000000004</v>
      </c>
      <c r="H15" s="11">
        <f t="shared" ref="H15:H60" si="2">E15*($B$6-G15)</f>
        <v>0</v>
      </c>
      <c r="J15" s="26"/>
      <c r="K15" s="29" t="s">
        <v>23</v>
      </c>
      <c r="L15" s="28">
        <f>SUM(E542:E1357)</f>
        <v>1679.7031578340013</v>
      </c>
      <c r="M15" s="28"/>
      <c r="N15" s="28"/>
    </row>
    <row r="16" spans="1:14" outlineLevel="1">
      <c r="A16" s="7"/>
      <c r="B16" s="23">
        <v>42583</v>
      </c>
      <c r="C16" s="22">
        <v>6.25E-2</v>
      </c>
      <c r="D16" s="25">
        <v>0</v>
      </c>
      <c r="E16" s="19">
        <f t="shared" si="0"/>
        <v>0</v>
      </c>
      <c r="F16" s="24">
        <v>26.99</v>
      </c>
      <c r="G16" s="19">
        <f t="shared" si="1"/>
        <v>27.246404999999999</v>
      </c>
      <c r="H16" s="11">
        <f t="shared" si="2"/>
        <v>0</v>
      </c>
      <c r="J16" s="26"/>
      <c r="K16" t="s">
        <v>22</v>
      </c>
      <c r="L16" s="28">
        <f>SUM($H$542:$H$1357)</f>
        <v>244584.11514212631</v>
      </c>
    </row>
    <row r="17" spans="1:13" outlineLevel="1">
      <c r="A17" s="7"/>
      <c r="B17" s="23">
        <v>42583</v>
      </c>
      <c r="C17" s="22">
        <v>8.3333333333333329E-2</v>
      </c>
      <c r="D17" s="25">
        <v>0</v>
      </c>
      <c r="E17" s="19">
        <f t="shared" si="0"/>
        <v>0</v>
      </c>
      <c r="F17" s="24">
        <v>26.18</v>
      </c>
      <c r="G17" s="19">
        <f t="shared" si="1"/>
        <v>26.428710000000002</v>
      </c>
      <c r="H17" s="11">
        <f t="shared" si="2"/>
        <v>0</v>
      </c>
      <c r="J17" s="26"/>
    </row>
    <row r="18" spans="1:13" outlineLevel="1">
      <c r="A18" s="7"/>
      <c r="B18" s="23">
        <v>42583</v>
      </c>
      <c r="C18" s="22">
        <v>0.10416666666666667</v>
      </c>
      <c r="D18" s="25">
        <v>0</v>
      </c>
      <c r="E18" s="19">
        <f t="shared" si="0"/>
        <v>0</v>
      </c>
      <c r="F18" s="24">
        <v>23.03</v>
      </c>
      <c r="G18" s="19">
        <f t="shared" si="1"/>
        <v>23.248785000000002</v>
      </c>
      <c r="H18" s="11">
        <f t="shared" si="2"/>
        <v>0</v>
      </c>
      <c r="J18" s="26"/>
    </row>
    <row r="19" spans="1:13" outlineLevel="1">
      <c r="A19" s="7"/>
      <c r="B19" s="23">
        <v>42583</v>
      </c>
      <c r="C19" s="22">
        <v>0.125</v>
      </c>
      <c r="D19" s="25">
        <v>0</v>
      </c>
      <c r="E19" s="19">
        <f t="shared" si="0"/>
        <v>0</v>
      </c>
      <c r="F19" s="24">
        <v>25.93</v>
      </c>
      <c r="G19" s="19">
        <f t="shared" si="1"/>
        <v>26.176335000000002</v>
      </c>
      <c r="H19" s="11">
        <f t="shared" si="2"/>
        <v>0</v>
      </c>
      <c r="J19" s="26"/>
      <c r="M19" s="27"/>
    </row>
    <row r="20" spans="1:13" outlineLevel="1">
      <c r="A20" s="7"/>
      <c r="B20" s="23">
        <v>42583</v>
      </c>
      <c r="C20" s="22">
        <v>0.14583333333333334</v>
      </c>
      <c r="D20" s="25">
        <v>0</v>
      </c>
      <c r="E20" s="19">
        <f t="shared" si="0"/>
        <v>0</v>
      </c>
      <c r="F20" s="24">
        <v>26.62</v>
      </c>
      <c r="G20" s="19">
        <f t="shared" si="1"/>
        <v>26.872890000000002</v>
      </c>
      <c r="H20" s="11">
        <f t="shared" si="2"/>
        <v>0</v>
      </c>
      <c r="J20" s="26"/>
    </row>
    <row r="21" spans="1:13" outlineLevel="1">
      <c r="A21" s="7"/>
      <c r="B21" s="23">
        <v>42583</v>
      </c>
      <c r="C21" s="22">
        <v>0.16666666666666666</v>
      </c>
      <c r="D21" s="25">
        <v>0</v>
      </c>
      <c r="E21" s="19">
        <f t="shared" si="0"/>
        <v>0</v>
      </c>
      <c r="F21" s="24">
        <v>25.75</v>
      </c>
      <c r="G21" s="19">
        <f t="shared" si="1"/>
        <v>25.994625000000003</v>
      </c>
      <c r="H21" s="11">
        <f t="shared" si="2"/>
        <v>0</v>
      </c>
      <c r="J21" s="26"/>
    </row>
    <row r="22" spans="1:13" outlineLevel="1">
      <c r="A22" s="7"/>
      <c r="B22" s="23">
        <v>42583</v>
      </c>
      <c r="C22" s="22">
        <v>0.1875</v>
      </c>
      <c r="D22" s="25">
        <v>0</v>
      </c>
      <c r="E22" s="19">
        <f t="shared" si="0"/>
        <v>0</v>
      </c>
      <c r="F22" s="24">
        <v>24.05</v>
      </c>
      <c r="G22" s="19">
        <f t="shared" si="1"/>
        <v>24.278475000000004</v>
      </c>
      <c r="H22" s="11">
        <f t="shared" si="2"/>
        <v>0</v>
      </c>
      <c r="J22" s="26"/>
    </row>
    <row r="23" spans="1:13" outlineLevel="1">
      <c r="A23" s="7"/>
      <c r="B23" s="23">
        <v>42583</v>
      </c>
      <c r="C23" s="22">
        <v>0.20833333333333334</v>
      </c>
      <c r="D23" s="25">
        <v>0</v>
      </c>
      <c r="E23" s="19">
        <f t="shared" si="0"/>
        <v>0</v>
      </c>
      <c r="F23" s="24">
        <v>25.21</v>
      </c>
      <c r="G23" s="19">
        <f t="shared" si="1"/>
        <v>25.449495000000002</v>
      </c>
      <c r="H23" s="11">
        <f t="shared" si="2"/>
        <v>0</v>
      </c>
      <c r="J23" s="26"/>
    </row>
    <row r="24" spans="1:13" outlineLevel="1">
      <c r="A24" s="7"/>
      <c r="B24" s="23">
        <v>42583</v>
      </c>
      <c r="C24" s="22">
        <v>0.22916666666666666</v>
      </c>
      <c r="D24" s="25">
        <v>0</v>
      </c>
      <c r="E24" s="19">
        <f t="shared" si="0"/>
        <v>0</v>
      </c>
      <c r="F24" s="24">
        <v>26.66</v>
      </c>
      <c r="G24" s="19">
        <f t="shared" si="1"/>
        <v>26.913270000000001</v>
      </c>
      <c r="H24" s="11">
        <f t="shared" si="2"/>
        <v>0</v>
      </c>
      <c r="J24" s="26"/>
    </row>
    <row r="25" spans="1:13" outlineLevel="1">
      <c r="A25" s="7"/>
      <c r="B25" s="23">
        <v>42583</v>
      </c>
      <c r="C25" s="22">
        <v>0.25</v>
      </c>
      <c r="D25" s="25">
        <v>0</v>
      </c>
      <c r="E25" s="19">
        <f t="shared" si="0"/>
        <v>0</v>
      </c>
      <c r="F25" s="24">
        <v>30.13</v>
      </c>
      <c r="G25" s="19">
        <f t="shared" si="1"/>
        <v>30.416235</v>
      </c>
      <c r="H25" s="11">
        <f t="shared" si="2"/>
        <v>0</v>
      </c>
      <c r="J25" s="26"/>
    </row>
    <row r="26" spans="1:13" outlineLevel="1">
      <c r="A26" s="7"/>
      <c r="B26" s="23">
        <v>42583</v>
      </c>
      <c r="C26" s="22">
        <v>0.27083333333333331</v>
      </c>
      <c r="D26" s="25">
        <v>0</v>
      </c>
      <c r="E26" s="19">
        <f t="shared" si="0"/>
        <v>0</v>
      </c>
      <c r="F26" s="24">
        <v>48</v>
      </c>
      <c r="G26" s="19">
        <f t="shared" si="1"/>
        <v>48.456000000000003</v>
      </c>
      <c r="H26" s="11">
        <f t="shared" si="2"/>
        <v>0</v>
      </c>
      <c r="J26" s="26"/>
    </row>
    <row r="27" spans="1:13" outlineLevel="1">
      <c r="A27" s="7"/>
      <c r="B27" s="23">
        <v>42583</v>
      </c>
      <c r="C27" s="22">
        <v>0.29166666666666669</v>
      </c>
      <c r="D27" s="25">
        <v>0</v>
      </c>
      <c r="E27" s="19">
        <f t="shared" si="0"/>
        <v>0</v>
      </c>
      <c r="F27" s="24">
        <v>121.55</v>
      </c>
      <c r="G27" s="19">
        <f t="shared" si="1"/>
        <v>122.70472500000001</v>
      </c>
      <c r="H27" s="11">
        <f t="shared" si="2"/>
        <v>0</v>
      </c>
      <c r="J27" s="26"/>
    </row>
    <row r="28" spans="1:13" outlineLevel="1">
      <c r="A28" s="7"/>
      <c r="B28" s="23">
        <v>42583</v>
      </c>
      <c r="C28" s="22">
        <v>0.3125</v>
      </c>
      <c r="D28" s="25">
        <v>9.4702999999999996E-2</v>
      </c>
      <c r="E28" s="19">
        <f t="shared" si="0"/>
        <v>9.4674589099999998E-2</v>
      </c>
      <c r="F28" s="24">
        <v>74.83</v>
      </c>
      <c r="G28" s="19">
        <f t="shared" si="1"/>
        <v>75.540885000000003</v>
      </c>
      <c r="H28" s="11">
        <f t="shared" si="2"/>
        <v>10.457671324974646</v>
      </c>
      <c r="J28" s="26"/>
    </row>
    <row r="29" spans="1:13" outlineLevel="1">
      <c r="A29" s="7"/>
      <c r="B29" s="23">
        <v>42583</v>
      </c>
      <c r="C29" s="22">
        <v>0.33333333333333331</v>
      </c>
      <c r="D29" s="25">
        <v>0.29524700000000004</v>
      </c>
      <c r="E29" s="19">
        <f t="shared" si="0"/>
        <v>0.29515842590000002</v>
      </c>
      <c r="F29" s="24">
        <v>85.1</v>
      </c>
      <c r="G29" s="19">
        <f t="shared" si="1"/>
        <v>85.908450000000002</v>
      </c>
      <c r="H29" s="11">
        <f t="shared" si="2"/>
        <v>29.542864343891146</v>
      </c>
      <c r="J29" s="26"/>
    </row>
    <row r="30" spans="1:13" outlineLevel="1">
      <c r="A30" s="7"/>
      <c r="B30" s="23">
        <v>42583</v>
      </c>
      <c r="C30" s="22">
        <v>0.35416666666666669</v>
      </c>
      <c r="D30" s="25">
        <v>2.3014410000000005</v>
      </c>
      <c r="E30" s="19">
        <f t="shared" si="0"/>
        <v>2.3007505677000006</v>
      </c>
      <c r="F30" s="24">
        <v>91.94</v>
      </c>
      <c r="G30" s="19">
        <f t="shared" si="1"/>
        <v>92.813429999999997</v>
      </c>
      <c r="H30" s="11">
        <f t="shared" si="2"/>
        <v>214.39905382951585</v>
      </c>
      <c r="J30" s="26"/>
    </row>
    <row r="31" spans="1:13" outlineLevel="1">
      <c r="A31" s="7"/>
      <c r="B31" s="23">
        <v>42583</v>
      </c>
      <c r="C31" s="22">
        <v>0.375</v>
      </c>
      <c r="D31" s="25">
        <v>1.593207</v>
      </c>
      <c r="E31" s="19">
        <f t="shared" si="0"/>
        <v>1.5927290379000001</v>
      </c>
      <c r="F31" s="24">
        <v>67.94</v>
      </c>
      <c r="G31" s="19">
        <f t="shared" si="1"/>
        <v>68.585430000000002</v>
      </c>
      <c r="H31" s="11">
        <f t="shared" si="2"/>
        <v>187.00959511154221</v>
      </c>
      <c r="J31" s="26"/>
    </row>
    <row r="32" spans="1:13" outlineLevel="1">
      <c r="A32" s="7"/>
      <c r="B32" s="23">
        <v>42583</v>
      </c>
      <c r="C32" s="22">
        <v>0.39583333333333331</v>
      </c>
      <c r="D32" s="25">
        <v>2.864503</v>
      </c>
      <c r="E32" s="19">
        <f t="shared" si="0"/>
        <v>2.8636436491000001</v>
      </c>
      <c r="F32" s="24">
        <v>55.87</v>
      </c>
      <c r="G32" s="19">
        <f t="shared" si="1"/>
        <v>56.400765</v>
      </c>
      <c r="H32" s="11">
        <f t="shared" si="2"/>
        <v>371.12602623596842</v>
      </c>
      <c r="J32" s="26"/>
    </row>
    <row r="33" spans="1:10" outlineLevel="1">
      <c r="A33" s="7"/>
      <c r="B33" s="23">
        <v>42583</v>
      </c>
      <c r="C33" s="22">
        <v>0.41666666666666669</v>
      </c>
      <c r="D33" s="25">
        <v>6.1166389999999993</v>
      </c>
      <c r="E33" s="19">
        <f t="shared" si="0"/>
        <v>6.1148040082999993</v>
      </c>
      <c r="F33" s="24">
        <v>56.02</v>
      </c>
      <c r="G33" s="19">
        <f t="shared" si="1"/>
        <v>56.55219000000001</v>
      </c>
      <c r="H33" s="11">
        <f t="shared" si="2"/>
        <v>791.54798745365679</v>
      </c>
      <c r="J33" s="26"/>
    </row>
    <row r="34" spans="1:10" outlineLevel="1">
      <c r="A34" s="7"/>
      <c r="B34" s="23">
        <v>42583</v>
      </c>
      <c r="C34" s="22">
        <v>0.4375</v>
      </c>
      <c r="D34" s="25">
        <v>6.7216339999999999</v>
      </c>
      <c r="E34" s="19">
        <f t="shared" si="0"/>
        <v>6.7196175097999999</v>
      </c>
      <c r="F34" s="24">
        <v>62.24</v>
      </c>
      <c r="G34" s="19">
        <f t="shared" si="1"/>
        <v>62.831280000000007</v>
      </c>
      <c r="H34" s="11">
        <f t="shared" si="2"/>
        <v>827.64668757165339</v>
      </c>
      <c r="J34" s="26"/>
    </row>
    <row r="35" spans="1:10" outlineLevel="1">
      <c r="A35" s="7"/>
      <c r="B35" s="23">
        <v>42583</v>
      </c>
      <c r="C35" s="22">
        <v>0.45833333333333331</v>
      </c>
      <c r="D35" s="25">
        <v>6.1062320000000003</v>
      </c>
      <c r="E35" s="19">
        <f t="shared" si="0"/>
        <v>6.1044001304000002</v>
      </c>
      <c r="F35" s="24">
        <v>56.24</v>
      </c>
      <c r="G35" s="19">
        <f t="shared" si="1"/>
        <v>56.774280000000005</v>
      </c>
      <c r="H35" s="11">
        <f t="shared" si="2"/>
        <v>788.84550201903392</v>
      </c>
      <c r="J35" s="26"/>
    </row>
    <row r="36" spans="1:10" outlineLevel="1">
      <c r="A36" s="7"/>
      <c r="B36" s="23">
        <v>42583</v>
      </c>
      <c r="C36" s="22">
        <v>0.47916666666666669</v>
      </c>
      <c r="D36" s="25">
        <v>4.8816220000000001</v>
      </c>
      <c r="E36" s="19">
        <f t="shared" si="0"/>
        <v>4.8801575134000004</v>
      </c>
      <c r="F36" s="24">
        <v>47.93</v>
      </c>
      <c r="G36" s="19">
        <f t="shared" si="1"/>
        <v>48.385335000000005</v>
      </c>
      <c r="H36" s="11">
        <f t="shared" si="2"/>
        <v>671.58124135377409</v>
      </c>
      <c r="J36" s="26"/>
    </row>
    <row r="37" spans="1:10" outlineLevel="1">
      <c r="A37" s="7"/>
      <c r="B37" s="23">
        <v>42583</v>
      </c>
      <c r="C37" s="22">
        <v>0.5</v>
      </c>
      <c r="D37" s="25">
        <v>3.8382259999999997</v>
      </c>
      <c r="E37" s="19">
        <f t="shared" si="0"/>
        <v>3.8370745321999999</v>
      </c>
      <c r="F37" s="24">
        <v>41.49</v>
      </c>
      <c r="G37" s="19">
        <f t="shared" si="1"/>
        <v>41.884155000000007</v>
      </c>
      <c r="H37" s="11">
        <f t="shared" si="2"/>
        <v>552.98323853598265</v>
      </c>
      <c r="J37" s="26"/>
    </row>
    <row r="38" spans="1:10" outlineLevel="1">
      <c r="A38" s="7"/>
      <c r="B38" s="23">
        <v>42583</v>
      </c>
      <c r="C38" s="22">
        <v>0.52083333333333337</v>
      </c>
      <c r="D38" s="25">
        <v>2.5320299999999998</v>
      </c>
      <c r="E38" s="19">
        <f t="shared" si="0"/>
        <v>2.5312703910000001</v>
      </c>
      <c r="F38" s="24">
        <v>37.909999999999997</v>
      </c>
      <c r="G38" s="19">
        <f t="shared" si="1"/>
        <v>38.270144999999999</v>
      </c>
      <c r="H38" s="11">
        <f t="shared" si="2"/>
        <v>373.94420782822328</v>
      </c>
      <c r="J38" s="26"/>
    </row>
    <row r="39" spans="1:10" outlineLevel="1">
      <c r="A39" s="7"/>
      <c r="B39" s="23">
        <v>42583</v>
      </c>
      <c r="C39" s="22">
        <v>0.54166666666666663</v>
      </c>
      <c r="D39" s="25">
        <v>1.415886</v>
      </c>
      <c r="E39" s="19">
        <f t="shared" si="0"/>
        <v>1.4154612341999999</v>
      </c>
      <c r="F39" s="24">
        <v>36.51</v>
      </c>
      <c r="G39" s="19">
        <f t="shared" si="1"/>
        <v>36.856845</v>
      </c>
      <c r="H39" s="11">
        <f t="shared" si="2"/>
        <v>211.10635424878191</v>
      </c>
      <c r="J39" s="26"/>
    </row>
    <row r="40" spans="1:10" outlineLevel="1">
      <c r="A40" s="7"/>
      <c r="B40" s="23">
        <v>42583</v>
      </c>
      <c r="C40" s="22">
        <v>0.5625</v>
      </c>
      <c r="D40" s="25">
        <v>1.341461</v>
      </c>
      <c r="E40" s="19">
        <f t="shared" si="0"/>
        <v>1.3410585617000002</v>
      </c>
      <c r="F40" s="24">
        <v>37.85</v>
      </c>
      <c r="G40" s="19">
        <f t="shared" si="1"/>
        <v>38.209575000000001</v>
      </c>
      <c r="H40" s="11">
        <f t="shared" si="2"/>
        <v>198.19561478353174</v>
      </c>
      <c r="J40" s="26"/>
    </row>
    <row r="41" spans="1:10" outlineLevel="1">
      <c r="A41" s="7"/>
      <c r="B41" s="23">
        <v>42583</v>
      </c>
      <c r="C41" s="22">
        <v>0.58333333333333337</v>
      </c>
      <c r="D41" s="25">
        <v>0.99782599999999999</v>
      </c>
      <c r="E41" s="19">
        <f t="shared" si="0"/>
        <v>0.99752665220000003</v>
      </c>
      <c r="F41" s="24">
        <v>34.43</v>
      </c>
      <c r="G41" s="19">
        <f t="shared" si="1"/>
        <v>34.757085000000004</v>
      </c>
      <c r="H41" s="11">
        <f t="shared" si="2"/>
        <v>150.86883866891915</v>
      </c>
      <c r="J41" s="26"/>
    </row>
    <row r="42" spans="1:10" outlineLevel="1">
      <c r="A42" s="7"/>
      <c r="B42" s="23">
        <v>42583</v>
      </c>
      <c r="C42" s="22">
        <v>0.60416666666666663</v>
      </c>
      <c r="D42" s="25">
        <v>0.93501299999999998</v>
      </c>
      <c r="E42" s="19">
        <f t="shared" si="0"/>
        <v>0.93473249609999998</v>
      </c>
      <c r="F42" s="24">
        <v>39.4</v>
      </c>
      <c r="G42" s="19">
        <f t="shared" si="1"/>
        <v>39.774300000000004</v>
      </c>
      <c r="H42" s="11">
        <f t="shared" si="2"/>
        <v>136.68191355496975</v>
      </c>
      <c r="J42" s="26"/>
    </row>
    <row r="43" spans="1:10" outlineLevel="1">
      <c r="A43" s="7"/>
      <c r="B43" s="23">
        <v>42583</v>
      </c>
      <c r="C43" s="22">
        <v>0.625</v>
      </c>
      <c r="D43" s="25">
        <v>0.80121599999999993</v>
      </c>
      <c r="E43" s="19">
        <f t="shared" si="0"/>
        <v>0.80097563519999992</v>
      </c>
      <c r="F43" s="24">
        <v>41.96</v>
      </c>
      <c r="G43" s="19">
        <f t="shared" si="1"/>
        <v>42.358620000000002</v>
      </c>
      <c r="H43" s="11">
        <f t="shared" si="2"/>
        <v>115.05324558650456</v>
      </c>
      <c r="J43" s="26"/>
    </row>
    <row r="44" spans="1:10" outlineLevel="1">
      <c r="A44" s="7"/>
      <c r="B44" s="23">
        <v>42583</v>
      </c>
      <c r="C44" s="22">
        <v>0.64583333333333337</v>
      </c>
      <c r="D44" s="25">
        <v>1.0141260000000001</v>
      </c>
      <c r="E44" s="19">
        <f t="shared" si="0"/>
        <v>1.0138217622000001</v>
      </c>
      <c r="F44" s="24">
        <v>38.729999999999997</v>
      </c>
      <c r="G44" s="19">
        <f t="shared" si="1"/>
        <v>39.097935</v>
      </c>
      <c r="H44" s="11">
        <f t="shared" si="2"/>
        <v>148.93251040911895</v>
      </c>
      <c r="J44" s="26"/>
    </row>
    <row r="45" spans="1:10" outlineLevel="1">
      <c r="A45" s="7"/>
      <c r="B45" s="23">
        <v>42583</v>
      </c>
      <c r="C45" s="22">
        <v>0.66666666666666663</v>
      </c>
      <c r="D45" s="25">
        <v>0.84904000000000002</v>
      </c>
      <c r="E45" s="19">
        <f t="shared" si="0"/>
        <v>0.84878528800000008</v>
      </c>
      <c r="F45" s="24">
        <v>42.04</v>
      </c>
      <c r="G45" s="19">
        <f t="shared" si="1"/>
        <v>42.43938</v>
      </c>
      <c r="H45" s="11">
        <f t="shared" si="2"/>
        <v>121.85214219215857</v>
      </c>
      <c r="J45" s="26"/>
    </row>
    <row r="46" spans="1:10" outlineLevel="1">
      <c r="A46" s="7"/>
      <c r="B46" s="23">
        <v>42583</v>
      </c>
      <c r="C46" s="22">
        <v>0.6875</v>
      </c>
      <c r="D46" s="25">
        <v>0.40637999999999996</v>
      </c>
      <c r="E46" s="19">
        <f t="shared" si="0"/>
        <v>0.40625808599999996</v>
      </c>
      <c r="F46" s="24">
        <v>46.3</v>
      </c>
      <c r="G46" s="19">
        <f t="shared" si="1"/>
        <v>46.739849999999997</v>
      </c>
      <c r="H46" s="11">
        <f t="shared" si="2"/>
        <v>56.575561995072896</v>
      </c>
      <c r="J46" s="26"/>
    </row>
    <row r="47" spans="1:10" outlineLevel="1">
      <c r="A47" s="7"/>
      <c r="B47" s="23">
        <v>42583</v>
      </c>
      <c r="C47" s="22">
        <v>0.70833333333333337</v>
      </c>
      <c r="D47" s="25">
        <v>0.178009</v>
      </c>
      <c r="E47" s="19">
        <f t="shared" si="0"/>
        <v>0.17795559730000002</v>
      </c>
      <c r="F47" s="24">
        <v>47.61</v>
      </c>
      <c r="G47" s="19">
        <f t="shared" si="1"/>
        <v>48.062295000000006</v>
      </c>
      <c r="H47" s="11">
        <f t="shared" si="2"/>
        <v>24.546786683466198</v>
      </c>
      <c r="J47" s="26"/>
    </row>
    <row r="48" spans="1:10" outlineLevel="1">
      <c r="A48" s="7"/>
      <c r="B48" s="23">
        <v>42583</v>
      </c>
      <c r="C48" s="22">
        <v>0.72916666666666663</v>
      </c>
      <c r="D48" s="25">
        <v>0</v>
      </c>
      <c r="E48" s="19">
        <f t="shared" si="0"/>
        <v>0</v>
      </c>
      <c r="F48" s="24">
        <v>80.28</v>
      </c>
      <c r="G48" s="19">
        <f t="shared" si="1"/>
        <v>81.042660000000012</v>
      </c>
      <c r="H48" s="11">
        <f t="shared" si="2"/>
        <v>0</v>
      </c>
      <c r="J48" s="26"/>
    </row>
    <row r="49" spans="1:10" outlineLevel="1">
      <c r="A49" s="7"/>
      <c r="B49" s="23">
        <v>42583</v>
      </c>
      <c r="C49" s="22">
        <v>0.75</v>
      </c>
      <c r="D49" s="25">
        <v>0</v>
      </c>
      <c r="E49" s="19">
        <f t="shared" si="0"/>
        <v>0</v>
      </c>
      <c r="F49" s="24">
        <v>104.34</v>
      </c>
      <c r="G49" s="19">
        <f t="shared" si="1"/>
        <v>105.33123000000001</v>
      </c>
      <c r="H49" s="11">
        <f t="shared" si="2"/>
        <v>0</v>
      </c>
      <c r="J49" s="26"/>
    </row>
    <row r="50" spans="1:10" outlineLevel="1">
      <c r="A50" s="7"/>
      <c r="B50" s="23">
        <v>42583</v>
      </c>
      <c r="C50" s="22">
        <v>0.77083333333333337</v>
      </c>
      <c r="D50" s="25">
        <v>0</v>
      </c>
      <c r="E50" s="19">
        <f t="shared" si="0"/>
        <v>0</v>
      </c>
      <c r="F50" s="24">
        <v>105.83</v>
      </c>
      <c r="G50" s="19">
        <f t="shared" si="1"/>
        <v>106.835385</v>
      </c>
      <c r="H50" s="11">
        <f t="shared" si="2"/>
        <v>0</v>
      </c>
      <c r="J50" s="26"/>
    </row>
    <row r="51" spans="1:10" outlineLevel="1">
      <c r="A51" s="7"/>
      <c r="B51" s="23">
        <v>42583</v>
      </c>
      <c r="C51" s="22">
        <v>0.79166666666666663</v>
      </c>
      <c r="D51" s="25">
        <v>0</v>
      </c>
      <c r="E51" s="19">
        <f t="shared" si="0"/>
        <v>0</v>
      </c>
      <c r="F51" s="24">
        <v>87.59</v>
      </c>
      <c r="G51" s="19">
        <f t="shared" si="1"/>
        <v>88.422105000000002</v>
      </c>
      <c r="H51" s="11">
        <f t="shared" si="2"/>
        <v>0</v>
      </c>
      <c r="J51" s="26"/>
    </row>
    <row r="52" spans="1:10" outlineLevel="1">
      <c r="A52" s="7"/>
      <c r="B52" s="23">
        <v>42583</v>
      </c>
      <c r="C52" s="22">
        <v>0.8125</v>
      </c>
      <c r="D52" s="25">
        <v>0</v>
      </c>
      <c r="E52" s="19">
        <f t="shared" si="0"/>
        <v>0</v>
      </c>
      <c r="F52" s="24">
        <v>58.08</v>
      </c>
      <c r="G52" s="19">
        <f t="shared" si="1"/>
        <v>58.63176</v>
      </c>
      <c r="H52" s="11">
        <f t="shared" si="2"/>
        <v>0</v>
      </c>
      <c r="J52" s="26"/>
    </row>
    <row r="53" spans="1:10" outlineLevel="1">
      <c r="A53" s="7"/>
      <c r="B53" s="23">
        <v>42583</v>
      </c>
      <c r="C53" s="22">
        <v>0.83333333333333337</v>
      </c>
      <c r="D53" s="25">
        <v>0</v>
      </c>
      <c r="E53" s="19">
        <f t="shared" si="0"/>
        <v>0</v>
      </c>
      <c r="F53" s="24">
        <v>51.55</v>
      </c>
      <c r="G53" s="19">
        <f t="shared" si="1"/>
        <v>52.039724999999997</v>
      </c>
      <c r="H53" s="11">
        <f t="shared" si="2"/>
        <v>0</v>
      </c>
      <c r="J53" s="26"/>
    </row>
    <row r="54" spans="1:10" outlineLevel="1">
      <c r="A54" s="7"/>
      <c r="B54" s="23">
        <v>42583</v>
      </c>
      <c r="C54" s="22">
        <v>0.85416666666666663</v>
      </c>
      <c r="D54" s="25">
        <v>0</v>
      </c>
      <c r="E54" s="19">
        <f t="shared" si="0"/>
        <v>0</v>
      </c>
      <c r="F54" s="24">
        <v>40.58</v>
      </c>
      <c r="G54" s="19">
        <f t="shared" si="1"/>
        <v>40.965510000000002</v>
      </c>
      <c r="H54" s="11">
        <f t="shared" si="2"/>
        <v>0</v>
      </c>
      <c r="J54" s="26"/>
    </row>
    <row r="55" spans="1:10" outlineLevel="1">
      <c r="A55" s="7"/>
      <c r="B55" s="23">
        <v>42583</v>
      </c>
      <c r="C55" s="22">
        <v>0.875</v>
      </c>
      <c r="D55" s="25">
        <v>0</v>
      </c>
      <c r="E55" s="19">
        <f t="shared" si="0"/>
        <v>0</v>
      </c>
      <c r="F55" s="24">
        <v>39.119999999999997</v>
      </c>
      <c r="G55" s="19">
        <f t="shared" si="1"/>
        <v>39.491639999999997</v>
      </c>
      <c r="H55" s="11">
        <f t="shared" si="2"/>
        <v>0</v>
      </c>
      <c r="J55" s="26"/>
    </row>
    <row r="56" spans="1:10" outlineLevel="1">
      <c r="A56" s="7"/>
      <c r="B56" s="23">
        <v>42583</v>
      </c>
      <c r="C56" s="22">
        <v>0.89583333333333337</v>
      </c>
      <c r="D56" s="25">
        <v>0</v>
      </c>
      <c r="E56" s="19">
        <f t="shared" si="0"/>
        <v>0</v>
      </c>
      <c r="F56" s="24">
        <v>36.51</v>
      </c>
      <c r="G56" s="19">
        <f t="shared" si="1"/>
        <v>36.856845</v>
      </c>
      <c r="H56" s="11">
        <f t="shared" si="2"/>
        <v>0</v>
      </c>
      <c r="J56" s="26"/>
    </row>
    <row r="57" spans="1:10" outlineLevel="1">
      <c r="A57" s="7"/>
      <c r="B57" s="23">
        <v>42583</v>
      </c>
      <c r="C57" s="22">
        <v>0.91666666666666663</v>
      </c>
      <c r="D57" s="25">
        <v>0</v>
      </c>
      <c r="E57" s="19">
        <f t="shared" si="0"/>
        <v>0</v>
      </c>
      <c r="F57" s="24">
        <v>33.54</v>
      </c>
      <c r="G57" s="19">
        <f t="shared" si="1"/>
        <v>33.858629999999998</v>
      </c>
      <c r="H57" s="11">
        <f t="shared" si="2"/>
        <v>0</v>
      </c>
      <c r="J57" s="26"/>
    </row>
    <row r="58" spans="1:10" outlineLevel="1">
      <c r="A58" s="7"/>
      <c r="B58" s="23">
        <v>42583</v>
      </c>
      <c r="C58" s="22">
        <v>0.9375</v>
      </c>
      <c r="D58" s="25">
        <v>0</v>
      </c>
      <c r="E58" s="19">
        <f t="shared" si="0"/>
        <v>0</v>
      </c>
      <c r="F58" s="24">
        <v>36.21</v>
      </c>
      <c r="G58" s="19">
        <f t="shared" si="1"/>
        <v>36.553995</v>
      </c>
      <c r="H58" s="11">
        <f t="shared" si="2"/>
        <v>0</v>
      </c>
      <c r="J58" s="26"/>
    </row>
    <row r="59" spans="1:10" outlineLevel="1">
      <c r="A59" s="7"/>
      <c r="B59" s="23">
        <v>42583</v>
      </c>
      <c r="C59" s="22">
        <v>0.95833333333333337</v>
      </c>
      <c r="D59" s="25">
        <v>0</v>
      </c>
      <c r="E59" s="19">
        <f t="shared" si="0"/>
        <v>0</v>
      </c>
      <c r="F59" s="24">
        <v>32.61</v>
      </c>
      <c r="G59" s="19">
        <f t="shared" si="1"/>
        <v>32.919795000000001</v>
      </c>
      <c r="H59" s="11">
        <f t="shared" si="2"/>
        <v>0</v>
      </c>
      <c r="J59" s="26"/>
    </row>
    <row r="60" spans="1:10" outlineLevel="1">
      <c r="A60" s="7"/>
      <c r="B60" s="23">
        <v>42583</v>
      </c>
      <c r="C60" s="22">
        <v>0.97916666666666663</v>
      </c>
      <c r="D60" s="25">
        <v>0</v>
      </c>
      <c r="E60" s="19">
        <f t="shared" si="0"/>
        <v>0</v>
      </c>
      <c r="F60" s="24">
        <v>30.64</v>
      </c>
      <c r="G60" s="19">
        <f t="shared" si="1"/>
        <v>30.931080000000001</v>
      </c>
      <c r="H60" s="11">
        <f t="shared" si="2"/>
        <v>0</v>
      </c>
      <c r="J60" s="26"/>
    </row>
    <row r="61" spans="1:10" outlineLevel="1">
      <c r="A61" s="7"/>
      <c r="B61" s="23">
        <v>42583</v>
      </c>
      <c r="C61" s="22">
        <v>0.99998842592592585</v>
      </c>
      <c r="D61" s="25">
        <v>0</v>
      </c>
      <c r="E61" s="19">
        <f t="shared" si="0"/>
        <v>0</v>
      </c>
      <c r="F61" s="24">
        <v>32.61</v>
      </c>
      <c r="G61" s="19">
        <f t="shared" si="1"/>
        <v>32.919795000000001</v>
      </c>
      <c r="H61" s="11">
        <f>E61*($B$6-G61)</f>
        <v>0</v>
      </c>
      <c r="J61" s="26"/>
    </row>
    <row r="62" spans="1:10" outlineLevel="1">
      <c r="A62" s="7"/>
      <c r="B62" s="23">
        <v>42584</v>
      </c>
      <c r="C62" s="22">
        <v>2.0833333333333332E-2</v>
      </c>
      <c r="D62" s="25">
        <v>0</v>
      </c>
      <c r="E62" s="19">
        <f t="shared" si="0"/>
        <v>0</v>
      </c>
      <c r="F62" s="24">
        <v>26.49</v>
      </c>
      <c r="G62" s="19">
        <f t="shared" si="1"/>
        <v>26.741655000000002</v>
      </c>
      <c r="H62" s="11">
        <f t="shared" ref="H62:H108" si="3">E62*($B$6-G62)</f>
        <v>0</v>
      </c>
      <c r="J62" s="26"/>
    </row>
    <row r="63" spans="1:10" outlineLevel="1">
      <c r="A63" s="7"/>
      <c r="B63" s="23">
        <v>42584</v>
      </c>
      <c r="C63" s="22">
        <v>4.1666666666666664E-2</v>
      </c>
      <c r="D63" s="25">
        <v>0</v>
      </c>
      <c r="E63" s="19">
        <f t="shared" si="0"/>
        <v>0</v>
      </c>
      <c r="F63" s="24">
        <v>26.87</v>
      </c>
      <c r="G63" s="19">
        <f t="shared" si="1"/>
        <v>27.125265000000002</v>
      </c>
      <c r="H63" s="11">
        <f t="shared" si="3"/>
        <v>0</v>
      </c>
      <c r="J63" s="26"/>
    </row>
    <row r="64" spans="1:10" outlineLevel="1">
      <c r="A64" s="7"/>
      <c r="B64" s="23">
        <v>42584</v>
      </c>
      <c r="C64" s="22">
        <v>6.25E-2</v>
      </c>
      <c r="D64" s="25">
        <v>0</v>
      </c>
      <c r="E64" s="19">
        <f t="shared" si="0"/>
        <v>0</v>
      </c>
      <c r="F64" s="24">
        <v>26.21</v>
      </c>
      <c r="G64" s="19">
        <f t="shared" si="1"/>
        <v>26.458995000000002</v>
      </c>
      <c r="H64" s="11">
        <f t="shared" si="3"/>
        <v>0</v>
      </c>
      <c r="J64" s="26"/>
    </row>
    <row r="65" spans="1:13" outlineLevel="1">
      <c r="A65" s="7"/>
      <c r="B65" s="23">
        <v>42584</v>
      </c>
      <c r="C65" s="22">
        <v>8.3333333333333329E-2</v>
      </c>
      <c r="D65" s="25">
        <v>0</v>
      </c>
      <c r="E65" s="19">
        <f t="shared" si="0"/>
        <v>0</v>
      </c>
      <c r="F65" s="24">
        <v>26.24</v>
      </c>
      <c r="G65" s="19">
        <f t="shared" si="1"/>
        <v>26.489280000000001</v>
      </c>
      <c r="H65" s="11">
        <f t="shared" si="3"/>
        <v>0</v>
      </c>
      <c r="J65" s="26"/>
    </row>
    <row r="66" spans="1:13" outlineLevel="1">
      <c r="A66" s="7"/>
      <c r="B66" s="23">
        <v>42584</v>
      </c>
      <c r="C66" s="22">
        <v>0.10416666666666667</v>
      </c>
      <c r="D66" s="25">
        <v>0</v>
      </c>
      <c r="E66" s="19">
        <f t="shared" si="0"/>
        <v>0</v>
      </c>
      <c r="F66" s="24">
        <v>26.25</v>
      </c>
      <c r="G66" s="19">
        <f t="shared" si="1"/>
        <v>26.499375000000001</v>
      </c>
      <c r="H66" s="11">
        <f t="shared" si="3"/>
        <v>0</v>
      </c>
      <c r="J66" s="26"/>
      <c r="M66" s="27"/>
    </row>
    <row r="67" spans="1:13" outlineLevel="1">
      <c r="A67" s="7"/>
      <c r="B67" s="23">
        <v>42584</v>
      </c>
      <c r="C67" s="22">
        <v>0.125</v>
      </c>
      <c r="D67" s="25">
        <v>0</v>
      </c>
      <c r="E67" s="19">
        <f t="shared" si="0"/>
        <v>0</v>
      </c>
      <c r="F67" s="24">
        <v>26.89</v>
      </c>
      <c r="G67" s="19">
        <f t="shared" si="1"/>
        <v>27.145455000000002</v>
      </c>
      <c r="H67" s="11">
        <f t="shared" si="3"/>
        <v>0</v>
      </c>
      <c r="J67" s="26"/>
    </row>
    <row r="68" spans="1:13" outlineLevel="1">
      <c r="A68" s="7"/>
      <c r="B68" s="23">
        <v>42584</v>
      </c>
      <c r="C68" s="22">
        <v>0.14583333333333334</v>
      </c>
      <c r="D68" s="25">
        <v>0</v>
      </c>
      <c r="E68" s="19">
        <f t="shared" si="0"/>
        <v>0</v>
      </c>
      <c r="F68" s="24">
        <v>26.26</v>
      </c>
      <c r="G68" s="19">
        <f t="shared" si="1"/>
        <v>26.509470000000004</v>
      </c>
      <c r="H68" s="11">
        <f t="shared" si="3"/>
        <v>0</v>
      </c>
      <c r="J68" s="26"/>
    </row>
    <row r="69" spans="1:13" outlineLevel="1">
      <c r="A69" s="7"/>
      <c r="B69" s="23">
        <v>42584</v>
      </c>
      <c r="C69" s="22">
        <v>0.16666666666666666</v>
      </c>
      <c r="D69" s="25">
        <v>0</v>
      </c>
      <c r="E69" s="19">
        <f t="shared" si="0"/>
        <v>0</v>
      </c>
      <c r="F69" s="24">
        <v>26.22</v>
      </c>
      <c r="G69" s="19">
        <f t="shared" si="1"/>
        <v>26.469090000000001</v>
      </c>
      <c r="H69" s="11">
        <f t="shared" si="3"/>
        <v>0</v>
      </c>
      <c r="J69" s="26"/>
    </row>
    <row r="70" spans="1:13" outlineLevel="1">
      <c r="A70" s="7"/>
      <c r="B70" s="23">
        <v>42584</v>
      </c>
      <c r="C70" s="22">
        <v>0.1875</v>
      </c>
      <c r="D70" s="25">
        <v>0</v>
      </c>
      <c r="E70" s="19">
        <f t="shared" si="0"/>
        <v>0</v>
      </c>
      <c r="F70" s="24">
        <v>26.72</v>
      </c>
      <c r="G70" s="19">
        <f t="shared" si="1"/>
        <v>26.973839999999999</v>
      </c>
      <c r="H70" s="11">
        <f t="shared" si="3"/>
        <v>0</v>
      </c>
      <c r="J70" s="26"/>
    </row>
    <row r="71" spans="1:13" outlineLevel="1">
      <c r="A71" s="7"/>
      <c r="B71" s="23">
        <v>42584</v>
      </c>
      <c r="C71" s="22">
        <v>0.20833333333333334</v>
      </c>
      <c r="D71" s="25">
        <v>0</v>
      </c>
      <c r="E71" s="19">
        <f t="shared" si="0"/>
        <v>0</v>
      </c>
      <c r="F71" s="24">
        <v>24.88</v>
      </c>
      <c r="G71" s="19">
        <f t="shared" si="1"/>
        <v>25.11636</v>
      </c>
      <c r="H71" s="11">
        <f t="shared" si="3"/>
        <v>0</v>
      </c>
      <c r="J71" s="26"/>
    </row>
    <row r="72" spans="1:13" outlineLevel="1">
      <c r="A72" s="7"/>
      <c r="B72" s="23">
        <v>42584</v>
      </c>
      <c r="C72" s="22">
        <v>0.22916666666666666</v>
      </c>
      <c r="D72" s="25">
        <v>0</v>
      </c>
      <c r="E72" s="19">
        <f t="shared" si="0"/>
        <v>0</v>
      </c>
      <c r="F72" s="24">
        <v>30.7</v>
      </c>
      <c r="G72" s="19">
        <f t="shared" si="1"/>
        <v>30.99165</v>
      </c>
      <c r="H72" s="11">
        <f t="shared" si="3"/>
        <v>0</v>
      </c>
      <c r="J72" s="26"/>
    </row>
    <row r="73" spans="1:13" outlineLevel="1">
      <c r="A73" s="7"/>
      <c r="B73" s="23">
        <v>42584</v>
      </c>
      <c r="C73" s="22">
        <v>0.25</v>
      </c>
      <c r="D73" s="25">
        <v>0</v>
      </c>
      <c r="E73" s="19">
        <f t="shared" si="0"/>
        <v>0</v>
      </c>
      <c r="F73" s="24">
        <v>33.200000000000003</v>
      </c>
      <c r="G73" s="19">
        <f t="shared" si="1"/>
        <v>33.515400000000007</v>
      </c>
      <c r="H73" s="11">
        <f t="shared" si="3"/>
        <v>0</v>
      </c>
      <c r="J73" s="26"/>
    </row>
    <row r="74" spans="1:13" outlineLevel="1">
      <c r="A74" s="7"/>
      <c r="B74" s="23">
        <v>42584</v>
      </c>
      <c r="C74" s="22">
        <v>0.27083333333333331</v>
      </c>
      <c r="D74" s="25">
        <v>0</v>
      </c>
      <c r="E74" s="19">
        <f t="shared" si="0"/>
        <v>0</v>
      </c>
      <c r="F74" s="24">
        <v>42.37</v>
      </c>
      <c r="G74" s="19">
        <f t="shared" si="1"/>
        <v>42.772514999999999</v>
      </c>
      <c r="H74" s="11">
        <f t="shared" si="3"/>
        <v>0</v>
      </c>
      <c r="J74" s="26"/>
    </row>
    <row r="75" spans="1:13" outlineLevel="1">
      <c r="A75" s="7"/>
      <c r="B75" s="23">
        <v>42584</v>
      </c>
      <c r="C75" s="22">
        <v>0.29166666666666669</v>
      </c>
      <c r="D75" s="25">
        <v>0</v>
      </c>
      <c r="E75" s="19">
        <f t="shared" si="0"/>
        <v>0</v>
      </c>
      <c r="F75" s="24">
        <v>114.67</v>
      </c>
      <c r="G75" s="19">
        <f t="shared" si="1"/>
        <v>115.759365</v>
      </c>
      <c r="H75" s="11">
        <f t="shared" si="3"/>
        <v>0</v>
      </c>
      <c r="J75" s="26"/>
    </row>
    <row r="76" spans="1:13" outlineLevel="1">
      <c r="A76" s="7"/>
      <c r="B76" s="23">
        <v>42584</v>
      </c>
      <c r="C76" s="22">
        <v>0.3125</v>
      </c>
      <c r="D76" s="25">
        <v>1.7409999999999999E-3</v>
      </c>
      <c r="E76" s="19">
        <f t="shared" si="0"/>
        <v>1.7404777000000001E-3</v>
      </c>
      <c r="F76" s="24">
        <v>102.8</v>
      </c>
      <c r="G76" s="19">
        <f t="shared" si="1"/>
        <v>103.7766</v>
      </c>
      <c r="H76" s="11">
        <f t="shared" si="3"/>
        <v>0.14310799411818001</v>
      </c>
      <c r="J76" s="26"/>
    </row>
    <row r="77" spans="1:13" outlineLevel="1">
      <c r="A77" s="7"/>
      <c r="B77" s="23">
        <v>42584</v>
      </c>
      <c r="C77" s="22">
        <v>0.33333333333333331</v>
      </c>
      <c r="D77" s="25">
        <v>0.13495699999999999</v>
      </c>
      <c r="E77" s="19">
        <f t="shared" si="0"/>
        <v>0.13491651290000001</v>
      </c>
      <c r="F77" s="24">
        <v>97.84</v>
      </c>
      <c r="G77" s="19">
        <f t="shared" si="1"/>
        <v>98.769480000000016</v>
      </c>
      <c r="H77" s="11">
        <f t="shared" si="3"/>
        <v>11.768837576853706</v>
      </c>
      <c r="J77" s="26"/>
    </row>
    <row r="78" spans="1:13" outlineLevel="1">
      <c r="A78" s="7"/>
      <c r="B78" s="23">
        <v>42584</v>
      </c>
      <c r="C78" s="22">
        <v>0.35416666666666669</v>
      </c>
      <c r="D78" s="25">
        <v>0.58723000000000003</v>
      </c>
      <c r="E78" s="19">
        <f t="shared" ref="E78:E141" si="4">IF($B$11="Electricity",$D78*$B$7,$D78*$B$8)</f>
        <v>0.58705383100000008</v>
      </c>
      <c r="F78" s="24">
        <v>91.41</v>
      </c>
      <c r="G78" s="19">
        <f t="shared" si="1"/>
        <v>92.278395000000003</v>
      </c>
      <c r="H78" s="11">
        <f t="shared" si="3"/>
        <v>55.019627262718764</v>
      </c>
      <c r="J78" s="26"/>
    </row>
    <row r="79" spans="1:13" outlineLevel="1">
      <c r="A79" s="7"/>
      <c r="B79" s="23">
        <v>42584</v>
      </c>
      <c r="C79" s="22">
        <v>0.375</v>
      </c>
      <c r="D79" s="25">
        <v>1.0158040000000002</v>
      </c>
      <c r="E79" s="19">
        <f t="shared" si="4"/>
        <v>1.0154992588000002</v>
      </c>
      <c r="F79" s="24">
        <v>67.28</v>
      </c>
      <c r="G79" s="19">
        <f t="shared" ref="G79:G142" si="5">$F79*$B$8</f>
        <v>67.919160000000005</v>
      </c>
      <c r="H79" s="11">
        <f t="shared" si="3"/>
        <v>119.91100549848142</v>
      </c>
      <c r="J79" s="26"/>
    </row>
    <row r="80" spans="1:13" outlineLevel="1">
      <c r="A80" s="7"/>
      <c r="B80" s="23">
        <v>42584</v>
      </c>
      <c r="C80" s="22">
        <v>0.39583333333333331</v>
      </c>
      <c r="D80" s="25">
        <v>2.008127</v>
      </c>
      <c r="E80" s="19">
        <f t="shared" si="4"/>
        <v>2.0075245618999999</v>
      </c>
      <c r="F80" s="24">
        <v>56.66</v>
      </c>
      <c r="G80" s="19">
        <f t="shared" si="5"/>
        <v>57.198270000000001</v>
      </c>
      <c r="H80" s="11">
        <f t="shared" si="3"/>
        <v>258.57263659021208</v>
      </c>
      <c r="J80" s="26"/>
    </row>
    <row r="81" spans="1:10" outlineLevel="1">
      <c r="A81" s="7"/>
      <c r="B81" s="23">
        <v>42584</v>
      </c>
      <c r="C81" s="22">
        <v>0.41666666666666669</v>
      </c>
      <c r="D81" s="25">
        <v>1.8305480000000001</v>
      </c>
      <c r="E81" s="19">
        <f t="shared" si="4"/>
        <v>1.8299988356000001</v>
      </c>
      <c r="F81" s="24">
        <v>47.07</v>
      </c>
      <c r="G81" s="19">
        <f t="shared" si="5"/>
        <v>47.517165000000006</v>
      </c>
      <c r="H81" s="11">
        <f t="shared" si="3"/>
        <v>253.42342680058692</v>
      </c>
      <c r="J81" s="26"/>
    </row>
    <row r="82" spans="1:10" outlineLevel="1">
      <c r="A82" s="7"/>
      <c r="B82" s="23">
        <v>42584</v>
      </c>
      <c r="C82" s="22">
        <v>0.4375</v>
      </c>
      <c r="D82" s="25">
        <v>1.5276210000000001</v>
      </c>
      <c r="E82" s="19">
        <f t="shared" si="4"/>
        <v>1.5271627137000001</v>
      </c>
      <c r="F82" s="24">
        <v>46.23</v>
      </c>
      <c r="G82" s="19">
        <f t="shared" si="5"/>
        <v>46.669184999999999</v>
      </c>
      <c r="H82" s="11">
        <f t="shared" si="3"/>
        <v>212.78082553743269</v>
      </c>
      <c r="J82" s="26"/>
    </row>
    <row r="83" spans="1:10" outlineLevel="1">
      <c r="A83" s="7"/>
      <c r="B83" s="23">
        <v>42584</v>
      </c>
      <c r="C83" s="22">
        <v>0.45833333333333331</v>
      </c>
      <c r="D83" s="25">
        <v>1.5126759999999999</v>
      </c>
      <c r="E83" s="19">
        <f t="shared" si="4"/>
        <v>1.5122221972000001</v>
      </c>
      <c r="F83" s="24">
        <v>44.83</v>
      </c>
      <c r="G83" s="19">
        <f t="shared" si="5"/>
        <v>45.255884999999999</v>
      </c>
      <c r="H83" s="11">
        <f t="shared" si="3"/>
        <v>212.83637482826947</v>
      </c>
      <c r="J83" s="26"/>
    </row>
    <row r="84" spans="1:10" outlineLevel="1">
      <c r="A84" s="7"/>
      <c r="B84" s="23">
        <v>42584</v>
      </c>
      <c r="C84" s="22">
        <v>0.47916666666666669</v>
      </c>
      <c r="D84" s="25">
        <v>1.3562120000000002</v>
      </c>
      <c r="E84" s="19">
        <f t="shared" si="4"/>
        <v>1.3558051364000003</v>
      </c>
      <c r="F84" s="24">
        <v>37.200000000000003</v>
      </c>
      <c r="G84" s="19">
        <f t="shared" si="5"/>
        <v>37.553400000000003</v>
      </c>
      <c r="H84" s="11">
        <f t="shared" si="3"/>
        <v>201.26466276111628</v>
      </c>
      <c r="J84" s="26"/>
    </row>
    <row r="85" spans="1:10" outlineLevel="1">
      <c r="A85" s="7"/>
      <c r="B85" s="23">
        <v>42584</v>
      </c>
      <c r="C85" s="22">
        <v>0.5</v>
      </c>
      <c r="D85" s="25">
        <v>1.372169</v>
      </c>
      <c r="E85" s="19">
        <f t="shared" si="4"/>
        <v>1.3717573492999999</v>
      </c>
      <c r="F85" s="24">
        <v>36.96</v>
      </c>
      <c r="G85" s="19">
        <f t="shared" si="5"/>
        <v>37.311120000000003</v>
      </c>
      <c r="H85" s="11">
        <f t="shared" si="3"/>
        <v>203.96506389918574</v>
      </c>
      <c r="J85" s="26"/>
    </row>
    <row r="86" spans="1:10" outlineLevel="1">
      <c r="A86" s="7"/>
      <c r="B86" s="23">
        <v>42584</v>
      </c>
      <c r="C86" s="22">
        <v>0.52083333333333337</v>
      </c>
      <c r="D86" s="25">
        <v>1.857342</v>
      </c>
      <c r="E86" s="19">
        <f t="shared" si="4"/>
        <v>1.8567847974</v>
      </c>
      <c r="F86" s="24">
        <v>38.32</v>
      </c>
      <c r="G86" s="19">
        <f t="shared" si="5"/>
        <v>38.684040000000003</v>
      </c>
      <c r="H86" s="11">
        <f t="shared" si="3"/>
        <v>273.53403494238648</v>
      </c>
      <c r="J86" s="26"/>
    </row>
    <row r="87" spans="1:10" outlineLevel="1">
      <c r="A87" s="7"/>
      <c r="B87" s="23">
        <v>42584</v>
      </c>
      <c r="C87" s="22">
        <v>0.54166666666666663</v>
      </c>
      <c r="D87" s="25">
        <v>2.112832</v>
      </c>
      <c r="E87" s="19">
        <f t="shared" si="4"/>
        <v>2.1121981504000003</v>
      </c>
      <c r="F87" s="24">
        <v>41.22</v>
      </c>
      <c r="G87" s="19">
        <f t="shared" si="5"/>
        <v>41.61159</v>
      </c>
      <c r="H87" s="11">
        <f t="shared" si="3"/>
        <v>304.9769325411969</v>
      </c>
      <c r="J87" s="26"/>
    </row>
    <row r="88" spans="1:10" outlineLevel="1">
      <c r="A88" s="7"/>
      <c r="B88" s="23">
        <v>42584</v>
      </c>
      <c r="C88" s="22">
        <v>0.5625</v>
      </c>
      <c r="D88" s="25">
        <v>2.6114439999999997</v>
      </c>
      <c r="E88" s="19">
        <f t="shared" si="4"/>
        <v>2.6106605667999996</v>
      </c>
      <c r="F88" s="24">
        <v>37.14</v>
      </c>
      <c r="G88" s="19">
        <f t="shared" si="5"/>
        <v>37.492830000000005</v>
      </c>
      <c r="H88" s="11">
        <f t="shared" si="3"/>
        <v>387.70181260606392</v>
      </c>
      <c r="J88" s="26"/>
    </row>
    <row r="89" spans="1:10" outlineLevel="1">
      <c r="A89" s="7"/>
      <c r="B89" s="23">
        <v>42584</v>
      </c>
      <c r="C89" s="22">
        <v>0.58333333333333337</v>
      </c>
      <c r="D89" s="25">
        <v>2.5758980000000005</v>
      </c>
      <c r="E89" s="19">
        <f t="shared" si="4"/>
        <v>2.5751252306000008</v>
      </c>
      <c r="F89" s="24">
        <v>37.119999999999997</v>
      </c>
      <c r="G89" s="19">
        <f t="shared" si="5"/>
        <v>37.472639999999998</v>
      </c>
      <c r="H89" s="11">
        <f t="shared" si="3"/>
        <v>382.47655217040932</v>
      </c>
      <c r="J89" s="26"/>
    </row>
    <row r="90" spans="1:10" outlineLevel="1">
      <c r="A90" s="7"/>
      <c r="B90" s="23">
        <v>42584</v>
      </c>
      <c r="C90" s="22">
        <v>0.60416666666666663</v>
      </c>
      <c r="D90" s="25">
        <v>2.10053</v>
      </c>
      <c r="E90" s="19">
        <f t="shared" si="4"/>
        <v>2.099899841</v>
      </c>
      <c r="F90" s="24">
        <v>37.229999999999997</v>
      </c>
      <c r="G90" s="19">
        <f t="shared" si="5"/>
        <v>37.583685000000003</v>
      </c>
      <c r="H90" s="11">
        <f t="shared" si="3"/>
        <v>311.65939627030593</v>
      </c>
      <c r="J90" s="26"/>
    </row>
    <row r="91" spans="1:10" outlineLevel="1">
      <c r="A91" s="7"/>
      <c r="B91" s="23">
        <v>42584</v>
      </c>
      <c r="C91" s="22">
        <v>0.625</v>
      </c>
      <c r="D91" s="25">
        <v>2.3272909999999998</v>
      </c>
      <c r="E91" s="19">
        <f t="shared" si="4"/>
        <v>2.3265928127</v>
      </c>
      <c r="F91" s="24">
        <v>38.32</v>
      </c>
      <c r="G91" s="19">
        <f t="shared" si="5"/>
        <v>38.684040000000003</v>
      </c>
      <c r="H91" s="11">
        <f t="shared" si="3"/>
        <v>342.74425373200069</v>
      </c>
      <c r="J91" s="26"/>
    </row>
    <row r="92" spans="1:10" outlineLevel="1">
      <c r="A92" s="7"/>
      <c r="B92" s="23">
        <v>42584</v>
      </c>
      <c r="C92" s="22">
        <v>0.64583333333333337</v>
      </c>
      <c r="D92" s="25">
        <v>2.4846139999999997</v>
      </c>
      <c r="E92" s="19">
        <f t="shared" si="4"/>
        <v>2.4838686157999996</v>
      </c>
      <c r="F92" s="24">
        <v>40.270000000000003</v>
      </c>
      <c r="G92" s="19">
        <f t="shared" si="5"/>
        <v>40.652565000000003</v>
      </c>
      <c r="H92" s="11">
        <f t="shared" si="3"/>
        <v>361.02393218353041</v>
      </c>
      <c r="J92" s="26"/>
    </row>
    <row r="93" spans="1:10" outlineLevel="1">
      <c r="A93" s="7"/>
      <c r="B93" s="23">
        <v>42584</v>
      </c>
      <c r="C93" s="22">
        <v>0.66666666666666663</v>
      </c>
      <c r="D93" s="25">
        <v>2.9112749999999998</v>
      </c>
      <c r="E93" s="19">
        <f t="shared" si="4"/>
        <v>2.9104016174999998</v>
      </c>
      <c r="F93" s="24">
        <v>44.19</v>
      </c>
      <c r="G93" s="19">
        <f t="shared" si="5"/>
        <v>44.609805000000001</v>
      </c>
      <c r="H93" s="11">
        <f>E93*($B$6-G93)</f>
        <v>411.50225222664039</v>
      </c>
      <c r="J93" s="26"/>
    </row>
    <row r="94" spans="1:10" outlineLevel="1">
      <c r="A94" s="7"/>
      <c r="B94" s="23">
        <v>42584</v>
      </c>
      <c r="C94" s="22">
        <v>0.6875</v>
      </c>
      <c r="D94" s="25">
        <v>1.8443309999999999</v>
      </c>
      <c r="E94" s="19">
        <f t="shared" si="4"/>
        <v>1.8437777007</v>
      </c>
      <c r="F94" s="24">
        <v>49.05</v>
      </c>
      <c r="G94" s="19">
        <f t="shared" si="5"/>
        <v>49.515974999999997</v>
      </c>
      <c r="H94" s="11">
        <f t="shared" si="3"/>
        <v>251.64620179678133</v>
      </c>
      <c r="J94" s="26"/>
    </row>
    <row r="95" spans="1:10" outlineLevel="1">
      <c r="A95" s="7"/>
      <c r="B95" s="23">
        <v>42584</v>
      </c>
      <c r="C95" s="22">
        <v>0.70833333333333337</v>
      </c>
      <c r="D95" s="25">
        <v>0.48945100000000002</v>
      </c>
      <c r="E95" s="19">
        <f t="shared" si="4"/>
        <v>0.48930416470000004</v>
      </c>
      <c r="F95" s="24">
        <v>63.89</v>
      </c>
      <c r="G95" s="19">
        <f t="shared" si="5"/>
        <v>64.496955</v>
      </c>
      <c r="H95" s="11">
        <f t="shared" si="3"/>
        <v>59.451945942231518</v>
      </c>
      <c r="J95" s="26"/>
    </row>
    <row r="96" spans="1:10" outlineLevel="1">
      <c r="A96" s="7"/>
      <c r="B96" s="23">
        <v>42584</v>
      </c>
      <c r="C96" s="22">
        <v>0.72916666666666663</v>
      </c>
      <c r="D96" s="25">
        <v>5.8445999999999998E-2</v>
      </c>
      <c r="E96" s="19">
        <f t="shared" si="4"/>
        <v>5.8428466200000001E-2</v>
      </c>
      <c r="F96" s="24">
        <v>81.069999999999993</v>
      </c>
      <c r="G96" s="19">
        <f t="shared" si="5"/>
        <v>81.840164999999999</v>
      </c>
      <c r="H96" s="11">
        <f t="shared" si="3"/>
        <v>6.0858993986950773</v>
      </c>
      <c r="J96" s="26"/>
    </row>
    <row r="97" spans="1:10" outlineLevel="1">
      <c r="A97" s="7"/>
      <c r="B97" s="23">
        <v>42584</v>
      </c>
      <c r="C97" s="22">
        <v>0.75</v>
      </c>
      <c r="D97" s="25">
        <v>0</v>
      </c>
      <c r="E97" s="19">
        <f t="shared" si="4"/>
        <v>0</v>
      </c>
      <c r="F97" s="24">
        <v>107.84</v>
      </c>
      <c r="G97" s="19">
        <f t="shared" si="5"/>
        <v>108.86448000000001</v>
      </c>
      <c r="H97" s="11">
        <f t="shared" si="3"/>
        <v>0</v>
      </c>
      <c r="J97" s="26"/>
    </row>
    <row r="98" spans="1:10" outlineLevel="1">
      <c r="A98" s="7"/>
      <c r="B98" s="23">
        <v>42584</v>
      </c>
      <c r="C98" s="22">
        <v>0.77083333333333337</v>
      </c>
      <c r="D98" s="25">
        <v>0</v>
      </c>
      <c r="E98" s="19">
        <f t="shared" si="4"/>
        <v>0</v>
      </c>
      <c r="F98" s="24">
        <v>113.34</v>
      </c>
      <c r="G98" s="19">
        <f t="shared" si="5"/>
        <v>114.41673000000002</v>
      </c>
      <c r="H98" s="11">
        <f t="shared" si="3"/>
        <v>0</v>
      </c>
      <c r="J98" s="26"/>
    </row>
    <row r="99" spans="1:10" outlineLevel="1">
      <c r="A99" s="7"/>
      <c r="B99" s="23">
        <v>42584</v>
      </c>
      <c r="C99" s="22">
        <v>0.79166666666666663</v>
      </c>
      <c r="D99" s="25">
        <v>0</v>
      </c>
      <c r="E99" s="19">
        <f t="shared" si="4"/>
        <v>0</v>
      </c>
      <c r="F99" s="24">
        <v>109.38</v>
      </c>
      <c r="G99" s="19">
        <f t="shared" si="5"/>
        <v>110.41911</v>
      </c>
      <c r="H99" s="11">
        <f t="shared" si="3"/>
        <v>0</v>
      </c>
      <c r="J99" s="26"/>
    </row>
    <row r="100" spans="1:10" outlineLevel="1">
      <c r="A100" s="7"/>
      <c r="B100" s="23">
        <v>42584</v>
      </c>
      <c r="C100" s="22">
        <v>0.8125</v>
      </c>
      <c r="D100" s="25">
        <v>0</v>
      </c>
      <c r="E100" s="19">
        <f t="shared" si="4"/>
        <v>0</v>
      </c>
      <c r="F100" s="24">
        <v>89.28</v>
      </c>
      <c r="G100" s="19">
        <f t="shared" si="5"/>
        <v>90.128160000000008</v>
      </c>
      <c r="H100" s="11">
        <f t="shared" si="3"/>
        <v>0</v>
      </c>
      <c r="J100" s="26"/>
    </row>
    <row r="101" spans="1:10" outlineLevel="1">
      <c r="A101" s="7"/>
      <c r="B101" s="23">
        <v>42584</v>
      </c>
      <c r="C101" s="22">
        <v>0.83333333333333337</v>
      </c>
      <c r="D101" s="25">
        <v>0</v>
      </c>
      <c r="E101" s="19">
        <f t="shared" si="4"/>
        <v>0</v>
      </c>
      <c r="F101" s="24">
        <v>76.7</v>
      </c>
      <c r="G101" s="19">
        <f t="shared" si="5"/>
        <v>77.428650000000005</v>
      </c>
      <c r="H101" s="11">
        <f t="shared" si="3"/>
        <v>0</v>
      </c>
      <c r="J101" s="26"/>
    </row>
    <row r="102" spans="1:10" outlineLevel="1">
      <c r="A102" s="7"/>
      <c r="B102" s="23">
        <v>42584</v>
      </c>
      <c r="C102" s="22">
        <v>0.85416666666666663</v>
      </c>
      <c r="D102" s="25">
        <v>0</v>
      </c>
      <c r="E102" s="19">
        <f t="shared" si="4"/>
        <v>0</v>
      </c>
      <c r="F102" s="24">
        <v>82.42</v>
      </c>
      <c r="G102" s="19">
        <f t="shared" si="5"/>
        <v>83.202990000000014</v>
      </c>
      <c r="H102" s="11">
        <f t="shared" si="3"/>
        <v>0</v>
      </c>
      <c r="J102" s="26"/>
    </row>
    <row r="103" spans="1:10" outlineLevel="1">
      <c r="A103" s="7"/>
      <c r="B103" s="23">
        <v>42584</v>
      </c>
      <c r="C103" s="22">
        <v>0.875</v>
      </c>
      <c r="D103" s="25">
        <v>0</v>
      </c>
      <c r="E103" s="19">
        <f t="shared" si="4"/>
        <v>0</v>
      </c>
      <c r="F103" s="24">
        <v>75.099999999999994</v>
      </c>
      <c r="G103" s="19">
        <f t="shared" si="5"/>
        <v>75.813450000000003</v>
      </c>
      <c r="H103" s="11">
        <f t="shared" si="3"/>
        <v>0</v>
      </c>
      <c r="J103" s="26"/>
    </row>
    <row r="104" spans="1:10" outlineLevel="1">
      <c r="A104" s="7"/>
      <c r="B104" s="23">
        <v>42584</v>
      </c>
      <c r="C104" s="22">
        <v>0.89583333333333337</v>
      </c>
      <c r="D104" s="25">
        <v>0</v>
      </c>
      <c r="E104" s="19">
        <f t="shared" si="4"/>
        <v>0</v>
      </c>
      <c r="F104" s="24">
        <v>57.11</v>
      </c>
      <c r="G104" s="19">
        <f t="shared" si="5"/>
        <v>57.652545000000003</v>
      </c>
      <c r="H104" s="11">
        <f t="shared" si="3"/>
        <v>0</v>
      </c>
      <c r="J104" s="26"/>
    </row>
    <row r="105" spans="1:10" outlineLevel="1">
      <c r="A105" s="7"/>
      <c r="B105" s="23">
        <v>42584</v>
      </c>
      <c r="C105" s="22">
        <v>0.91666666666666663</v>
      </c>
      <c r="D105" s="25">
        <v>0</v>
      </c>
      <c r="E105" s="19">
        <f t="shared" si="4"/>
        <v>0</v>
      </c>
      <c r="F105" s="24">
        <v>35.47</v>
      </c>
      <c r="G105" s="19">
        <f t="shared" si="5"/>
        <v>35.806964999999998</v>
      </c>
      <c r="H105" s="11">
        <f t="shared" si="3"/>
        <v>0</v>
      </c>
      <c r="J105" s="26"/>
    </row>
    <row r="106" spans="1:10" outlineLevel="1">
      <c r="A106" s="7"/>
      <c r="B106" s="23">
        <v>42584</v>
      </c>
      <c r="C106" s="22">
        <v>0.9375</v>
      </c>
      <c r="D106" s="25">
        <v>0</v>
      </c>
      <c r="E106" s="19">
        <f t="shared" si="4"/>
        <v>0</v>
      </c>
      <c r="F106" s="24">
        <v>40.020000000000003</v>
      </c>
      <c r="G106" s="19">
        <f t="shared" si="5"/>
        <v>40.400190000000009</v>
      </c>
      <c r="H106" s="11">
        <f t="shared" si="3"/>
        <v>0</v>
      </c>
      <c r="J106" s="26"/>
    </row>
    <row r="107" spans="1:10" outlineLevel="1">
      <c r="A107" s="7"/>
      <c r="B107" s="23">
        <v>42584</v>
      </c>
      <c r="C107" s="22">
        <v>0.95833333333333337</v>
      </c>
      <c r="D107" s="25">
        <v>0</v>
      </c>
      <c r="E107" s="19">
        <f t="shared" si="4"/>
        <v>0</v>
      </c>
      <c r="F107" s="24">
        <v>42.48</v>
      </c>
      <c r="G107" s="19">
        <f t="shared" si="5"/>
        <v>42.883560000000003</v>
      </c>
      <c r="H107" s="11">
        <f t="shared" si="3"/>
        <v>0</v>
      </c>
      <c r="J107" s="26"/>
    </row>
    <row r="108" spans="1:10" outlineLevel="1">
      <c r="A108" s="7"/>
      <c r="B108" s="23">
        <v>42584</v>
      </c>
      <c r="C108" s="22">
        <v>0.97916666666666663</v>
      </c>
      <c r="D108" s="25">
        <v>0</v>
      </c>
      <c r="E108" s="19">
        <f t="shared" si="4"/>
        <v>0</v>
      </c>
      <c r="F108" s="24">
        <v>38.25</v>
      </c>
      <c r="G108" s="19">
        <f t="shared" si="5"/>
        <v>38.613375000000005</v>
      </c>
      <c r="H108" s="11">
        <f t="shared" si="3"/>
        <v>0</v>
      </c>
      <c r="J108" s="26"/>
    </row>
    <row r="109" spans="1:10" outlineLevel="1">
      <c r="A109" s="7"/>
      <c r="B109" s="23">
        <v>42584</v>
      </c>
      <c r="C109" s="22">
        <v>0.99998842592592585</v>
      </c>
      <c r="D109" s="25">
        <v>0</v>
      </c>
      <c r="E109" s="19">
        <f t="shared" si="4"/>
        <v>0</v>
      </c>
      <c r="F109" s="24">
        <v>36.6</v>
      </c>
      <c r="G109" s="19">
        <f t="shared" si="5"/>
        <v>36.947700000000005</v>
      </c>
      <c r="H109" s="11">
        <f>E109*($B$6-G109)</f>
        <v>0</v>
      </c>
      <c r="J109" s="26"/>
    </row>
    <row r="110" spans="1:10" outlineLevel="1">
      <c r="A110" s="7"/>
      <c r="B110" s="23">
        <v>42585</v>
      </c>
      <c r="C110" s="22">
        <v>2.0833333333333332E-2</v>
      </c>
      <c r="D110" s="25">
        <v>0</v>
      </c>
      <c r="E110" s="19">
        <f t="shared" si="4"/>
        <v>0</v>
      </c>
      <c r="F110" s="24">
        <v>31.45</v>
      </c>
      <c r="G110" s="19">
        <f t="shared" si="5"/>
        <v>31.748775000000002</v>
      </c>
      <c r="H110" s="11">
        <f t="shared" ref="H110:H156" si="6">E110*($B$6-G110)</f>
        <v>0</v>
      </c>
      <c r="J110" s="26"/>
    </row>
    <row r="111" spans="1:10" outlineLevel="1">
      <c r="A111" s="7"/>
      <c r="B111" s="23">
        <v>42585</v>
      </c>
      <c r="C111" s="22">
        <v>4.1666666666666664E-2</v>
      </c>
      <c r="D111" s="25">
        <v>0</v>
      </c>
      <c r="E111" s="19">
        <f t="shared" si="4"/>
        <v>0</v>
      </c>
      <c r="F111" s="24">
        <v>29.13</v>
      </c>
      <c r="G111" s="19">
        <f t="shared" si="5"/>
        <v>29.406735000000001</v>
      </c>
      <c r="H111" s="11">
        <f t="shared" si="6"/>
        <v>0</v>
      </c>
      <c r="J111" s="26"/>
    </row>
    <row r="112" spans="1:10" outlineLevel="1">
      <c r="A112" s="7"/>
      <c r="B112" s="23">
        <v>42585</v>
      </c>
      <c r="C112" s="22">
        <v>6.25E-2</v>
      </c>
      <c r="D112" s="25">
        <v>0</v>
      </c>
      <c r="E112" s="19">
        <f t="shared" si="4"/>
        <v>0</v>
      </c>
      <c r="F112" s="24">
        <v>24.95</v>
      </c>
      <c r="G112" s="19">
        <f t="shared" si="5"/>
        <v>25.187025000000002</v>
      </c>
      <c r="H112" s="11">
        <f t="shared" si="6"/>
        <v>0</v>
      </c>
      <c r="J112" s="26"/>
    </row>
    <row r="113" spans="1:13" outlineLevel="1">
      <c r="A113" s="7"/>
      <c r="B113" s="23">
        <v>42585</v>
      </c>
      <c r="C113" s="22">
        <v>8.3333333333333329E-2</v>
      </c>
      <c r="D113" s="25">
        <v>0</v>
      </c>
      <c r="E113" s="19">
        <f t="shared" si="4"/>
        <v>0</v>
      </c>
      <c r="F113" s="24">
        <v>16.760000000000002</v>
      </c>
      <c r="G113" s="19">
        <f t="shared" si="5"/>
        <v>16.919220000000003</v>
      </c>
      <c r="H113" s="11">
        <f t="shared" si="6"/>
        <v>0</v>
      </c>
      <c r="J113" s="26"/>
    </row>
    <row r="114" spans="1:13" outlineLevel="1">
      <c r="A114" s="7"/>
      <c r="B114" s="23">
        <v>42585</v>
      </c>
      <c r="C114" s="22">
        <v>0.10416666666666667</v>
      </c>
      <c r="D114" s="25">
        <v>0</v>
      </c>
      <c r="E114" s="19">
        <f t="shared" si="4"/>
        <v>0</v>
      </c>
      <c r="F114" s="24">
        <v>17.12</v>
      </c>
      <c r="G114" s="19">
        <f t="shared" si="5"/>
        <v>17.282640000000001</v>
      </c>
      <c r="H114" s="11">
        <f t="shared" si="6"/>
        <v>0</v>
      </c>
      <c r="J114" s="26"/>
      <c r="M114" s="27"/>
    </row>
    <row r="115" spans="1:13" outlineLevel="1">
      <c r="A115" s="7"/>
      <c r="B115" s="23">
        <v>42585</v>
      </c>
      <c r="C115" s="22">
        <v>0.125</v>
      </c>
      <c r="D115" s="25">
        <v>0</v>
      </c>
      <c r="E115" s="19">
        <f t="shared" si="4"/>
        <v>0</v>
      </c>
      <c r="F115" s="24">
        <v>16.04</v>
      </c>
      <c r="G115" s="19">
        <f t="shared" si="5"/>
        <v>16.19238</v>
      </c>
      <c r="H115" s="11">
        <f t="shared" si="6"/>
        <v>0</v>
      </c>
      <c r="J115" s="26"/>
    </row>
    <row r="116" spans="1:13" outlineLevel="1">
      <c r="A116" s="7"/>
      <c r="B116" s="23">
        <v>42585</v>
      </c>
      <c r="C116" s="22">
        <v>0.14583333333333334</v>
      </c>
      <c r="D116" s="25">
        <v>0</v>
      </c>
      <c r="E116" s="19">
        <f t="shared" si="4"/>
        <v>0</v>
      </c>
      <c r="F116" s="24">
        <v>21.88</v>
      </c>
      <c r="G116" s="19">
        <f t="shared" si="5"/>
        <v>22.087859999999999</v>
      </c>
      <c r="H116" s="11">
        <f t="shared" si="6"/>
        <v>0</v>
      </c>
      <c r="J116" s="26"/>
    </row>
    <row r="117" spans="1:13" outlineLevel="1">
      <c r="A117" s="7"/>
      <c r="B117" s="23">
        <v>42585</v>
      </c>
      <c r="C117" s="22">
        <v>0.16666666666666666</v>
      </c>
      <c r="D117" s="25">
        <v>0</v>
      </c>
      <c r="E117" s="19">
        <f t="shared" si="4"/>
        <v>0</v>
      </c>
      <c r="F117" s="24">
        <v>22.02</v>
      </c>
      <c r="G117" s="19">
        <f t="shared" si="5"/>
        <v>22.229190000000003</v>
      </c>
      <c r="H117" s="11">
        <f t="shared" si="6"/>
        <v>0</v>
      </c>
      <c r="J117" s="26"/>
    </row>
    <row r="118" spans="1:13" outlineLevel="1">
      <c r="A118" s="7"/>
      <c r="B118" s="23">
        <v>42585</v>
      </c>
      <c r="C118" s="22">
        <v>0.1875</v>
      </c>
      <c r="D118" s="25">
        <v>0</v>
      </c>
      <c r="E118" s="19">
        <f t="shared" si="4"/>
        <v>0</v>
      </c>
      <c r="F118" s="24">
        <v>23.95</v>
      </c>
      <c r="G118" s="19">
        <f t="shared" si="5"/>
        <v>24.177524999999999</v>
      </c>
      <c r="H118" s="11">
        <f t="shared" si="6"/>
        <v>0</v>
      </c>
      <c r="J118" s="26"/>
    </row>
    <row r="119" spans="1:13" outlineLevel="1">
      <c r="A119" s="7"/>
      <c r="B119" s="23">
        <v>42585</v>
      </c>
      <c r="C119" s="22">
        <v>0.20833333333333334</v>
      </c>
      <c r="D119" s="25">
        <v>0</v>
      </c>
      <c r="E119" s="19">
        <f t="shared" si="4"/>
        <v>0</v>
      </c>
      <c r="F119" s="24">
        <v>23.02</v>
      </c>
      <c r="G119" s="19">
        <f t="shared" si="5"/>
        <v>23.238690000000002</v>
      </c>
      <c r="H119" s="11">
        <f t="shared" si="6"/>
        <v>0</v>
      </c>
      <c r="J119" s="26"/>
    </row>
    <row r="120" spans="1:13" outlineLevel="1">
      <c r="A120" s="7"/>
      <c r="B120" s="23">
        <v>42585</v>
      </c>
      <c r="C120" s="22">
        <v>0.22916666666666666</v>
      </c>
      <c r="D120" s="25">
        <v>0</v>
      </c>
      <c r="E120" s="19">
        <f t="shared" si="4"/>
        <v>0</v>
      </c>
      <c r="F120" s="24">
        <v>24.81</v>
      </c>
      <c r="G120" s="19">
        <f t="shared" si="5"/>
        <v>25.045695000000002</v>
      </c>
      <c r="H120" s="11">
        <f t="shared" si="6"/>
        <v>0</v>
      </c>
      <c r="J120" s="26"/>
    </row>
    <row r="121" spans="1:13" outlineLevel="1">
      <c r="A121" s="7"/>
      <c r="B121" s="23">
        <v>42585</v>
      </c>
      <c r="C121" s="22">
        <v>0.25</v>
      </c>
      <c r="D121" s="25">
        <v>0</v>
      </c>
      <c r="E121" s="19">
        <f t="shared" si="4"/>
        <v>0</v>
      </c>
      <c r="F121" s="24">
        <v>29.58</v>
      </c>
      <c r="G121" s="19">
        <f t="shared" si="5"/>
        <v>29.86101</v>
      </c>
      <c r="H121" s="11">
        <f t="shared" si="6"/>
        <v>0</v>
      </c>
      <c r="J121" s="26"/>
    </row>
    <row r="122" spans="1:13" outlineLevel="1">
      <c r="A122" s="7"/>
      <c r="B122" s="23">
        <v>42585</v>
      </c>
      <c r="C122" s="22">
        <v>0.27083333333333331</v>
      </c>
      <c r="D122" s="25">
        <v>0</v>
      </c>
      <c r="E122" s="19">
        <f t="shared" si="4"/>
        <v>0</v>
      </c>
      <c r="F122" s="24">
        <v>41.44</v>
      </c>
      <c r="G122" s="19">
        <f t="shared" si="5"/>
        <v>41.833680000000001</v>
      </c>
      <c r="H122" s="11">
        <f t="shared" si="6"/>
        <v>0</v>
      </c>
      <c r="J122" s="26"/>
    </row>
    <row r="123" spans="1:13" outlineLevel="1">
      <c r="A123" s="7"/>
      <c r="B123" s="23">
        <v>42585</v>
      </c>
      <c r="C123" s="22">
        <v>0.29166666666666669</v>
      </c>
      <c r="D123" s="25">
        <v>0</v>
      </c>
      <c r="E123" s="19">
        <f t="shared" si="4"/>
        <v>0</v>
      </c>
      <c r="F123" s="24">
        <v>103.06</v>
      </c>
      <c r="G123" s="19">
        <f t="shared" si="5"/>
        <v>104.03907000000001</v>
      </c>
      <c r="H123" s="11">
        <f t="shared" si="6"/>
        <v>0</v>
      </c>
      <c r="J123" s="26"/>
    </row>
    <row r="124" spans="1:13" outlineLevel="1">
      <c r="A124" s="7"/>
      <c r="B124" s="23">
        <v>42585</v>
      </c>
      <c r="C124" s="22">
        <v>0.3125</v>
      </c>
      <c r="D124" s="25">
        <v>0.50136400000000003</v>
      </c>
      <c r="E124" s="19">
        <f t="shared" si="4"/>
        <v>0.50121359080000005</v>
      </c>
      <c r="F124" s="24">
        <v>92.96</v>
      </c>
      <c r="G124" s="19">
        <f t="shared" si="5"/>
        <v>93.843119999999999</v>
      </c>
      <c r="H124" s="11">
        <f t="shared" si="6"/>
        <v>46.190280741724706</v>
      </c>
      <c r="J124" s="26"/>
    </row>
    <row r="125" spans="1:13" outlineLevel="1">
      <c r="A125" s="7"/>
      <c r="B125" s="23">
        <v>42585</v>
      </c>
      <c r="C125" s="22">
        <v>0.33333333333333331</v>
      </c>
      <c r="D125" s="25">
        <v>1.6773739999999999</v>
      </c>
      <c r="E125" s="19">
        <f t="shared" si="4"/>
        <v>1.6768707878</v>
      </c>
      <c r="F125" s="24">
        <v>101.23</v>
      </c>
      <c r="G125" s="19">
        <f t="shared" si="5"/>
        <v>102.19168500000001</v>
      </c>
      <c r="H125" s="11">
        <f t="shared" si="6"/>
        <v>140.53571519824055</v>
      </c>
      <c r="J125" s="26"/>
    </row>
    <row r="126" spans="1:13" outlineLevel="1">
      <c r="A126" s="7"/>
      <c r="B126" s="23">
        <v>42585</v>
      </c>
      <c r="C126" s="22">
        <v>0.35416666666666669</v>
      </c>
      <c r="D126" s="25">
        <v>2.5272139999999998</v>
      </c>
      <c r="E126" s="19">
        <f t="shared" si="4"/>
        <v>2.5264558357999998</v>
      </c>
      <c r="F126" s="24">
        <v>99.73</v>
      </c>
      <c r="G126" s="19">
        <f t="shared" si="5"/>
        <v>100.67743500000002</v>
      </c>
      <c r="H126" s="11">
        <f t="shared" si="6"/>
        <v>215.56369226967476</v>
      </c>
      <c r="J126" s="26"/>
    </row>
    <row r="127" spans="1:13" outlineLevel="1">
      <c r="A127" s="7"/>
      <c r="B127" s="23">
        <v>42585</v>
      </c>
      <c r="C127" s="22">
        <v>0.375</v>
      </c>
      <c r="D127" s="25">
        <v>3.19618</v>
      </c>
      <c r="E127" s="19">
        <f t="shared" si="4"/>
        <v>3.1952211460000002</v>
      </c>
      <c r="F127" s="24">
        <v>60.84</v>
      </c>
      <c r="G127" s="19">
        <f t="shared" si="5"/>
        <v>61.417980000000007</v>
      </c>
      <c r="H127" s="11">
        <f t="shared" si="6"/>
        <v>398.06710471539492</v>
      </c>
      <c r="J127" s="26"/>
    </row>
    <row r="128" spans="1:13" outlineLevel="1">
      <c r="A128" s="7"/>
      <c r="B128" s="23">
        <v>42585</v>
      </c>
      <c r="C128" s="22">
        <v>0.39583333333333331</v>
      </c>
      <c r="D128" s="25">
        <v>5.5284610000000001</v>
      </c>
      <c r="E128" s="19">
        <f t="shared" si="4"/>
        <v>5.5268024617</v>
      </c>
      <c r="F128" s="24">
        <v>55.72</v>
      </c>
      <c r="G128" s="19">
        <f t="shared" si="5"/>
        <v>56.249340000000004</v>
      </c>
      <c r="H128" s="11">
        <f t="shared" si="6"/>
        <v>717.10626709519966</v>
      </c>
      <c r="J128" s="26"/>
    </row>
    <row r="129" spans="1:10" outlineLevel="1">
      <c r="A129" s="7"/>
      <c r="B129" s="23">
        <v>42585</v>
      </c>
      <c r="C129" s="22">
        <v>0.41666666666666669</v>
      </c>
      <c r="D129" s="25">
        <v>7.4036109999999997</v>
      </c>
      <c r="E129" s="19">
        <f t="shared" si="4"/>
        <v>7.4013899167000003</v>
      </c>
      <c r="F129" s="24">
        <v>42.11</v>
      </c>
      <c r="G129" s="19">
        <f t="shared" si="5"/>
        <v>42.510045000000005</v>
      </c>
      <c r="H129" s="11">
        <f t="shared" si="6"/>
        <v>1062.0251060847368</v>
      </c>
      <c r="J129" s="26"/>
    </row>
    <row r="130" spans="1:10" outlineLevel="1">
      <c r="A130" s="7"/>
      <c r="B130" s="23">
        <v>42585</v>
      </c>
      <c r="C130" s="22">
        <v>0.4375</v>
      </c>
      <c r="D130" s="25">
        <v>8.6688410000000005</v>
      </c>
      <c r="E130" s="19">
        <f t="shared" si="4"/>
        <v>8.6662403477000005</v>
      </c>
      <c r="F130" s="24">
        <v>46.11</v>
      </c>
      <c r="G130" s="19">
        <f t="shared" si="5"/>
        <v>46.548045000000002</v>
      </c>
      <c r="H130" s="11">
        <f t="shared" si="6"/>
        <v>1208.5241589866448</v>
      </c>
      <c r="J130" s="26"/>
    </row>
    <row r="131" spans="1:10" outlineLevel="1">
      <c r="A131" s="7"/>
      <c r="B131" s="23">
        <v>42585</v>
      </c>
      <c r="C131" s="22">
        <v>0.45833333333333331</v>
      </c>
      <c r="D131" s="25">
        <v>8.7160650000000004</v>
      </c>
      <c r="E131" s="19">
        <f t="shared" si="4"/>
        <v>8.7134501805000006</v>
      </c>
      <c r="F131" s="24">
        <v>38.78</v>
      </c>
      <c r="G131" s="19">
        <f t="shared" si="5"/>
        <v>39.148410000000005</v>
      </c>
      <c r="H131" s="11">
        <f t="shared" si="6"/>
        <v>1279.584013392212</v>
      </c>
      <c r="J131" s="26"/>
    </row>
    <row r="132" spans="1:10" outlineLevel="1">
      <c r="A132" s="7"/>
      <c r="B132" s="23">
        <v>42585</v>
      </c>
      <c r="C132" s="22">
        <v>0.47916666666666669</v>
      </c>
      <c r="D132" s="25">
        <v>8.4188140000000011</v>
      </c>
      <c r="E132" s="19">
        <f t="shared" si="4"/>
        <v>8.4162883558000008</v>
      </c>
      <c r="F132" s="24">
        <v>35.19</v>
      </c>
      <c r="G132" s="19">
        <f t="shared" si="5"/>
        <v>35.524304999999998</v>
      </c>
      <c r="H132" s="11">
        <f t="shared" si="6"/>
        <v>1266.4468396594125</v>
      </c>
      <c r="J132" s="26"/>
    </row>
    <row r="133" spans="1:10" outlineLevel="1">
      <c r="A133" s="7"/>
      <c r="B133" s="23">
        <v>42585</v>
      </c>
      <c r="C133" s="22">
        <v>0.5</v>
      </c>
      <c r="D133" s="25">
        <v>8.2164619999999999</v>
      </c>
      <c r="E133" s="19">
        <f t="shared" si="4"/>
        <v>8.2139970614000006</v>
      </c>
      <c r="F133" s="24">
        <v>36.32</v>
      </c>
      <c r="G133" s="19">
        <f t="shared" si="5"/>
        <v>36.665040000000005</v>
      </c>
      <c r="H133" s="11">
        <f t="shared" si="6"/>
        <v>1226.6369226042866</v>
      </c>
      <c r="J133" s="26"/>
    </row>
    <row r="134" spans="1:10" outlineLevel="1">
      <c r="A134" s="7"/>
      <c r="B134" s="23">
        <v>42585</v>
      </c>
      <c r="C134" s="22">
        <v>0.52083333333333337</v>
      </c>
      <c r="D134" s="25">
        <v>9.0401729999999993</v>
      </c>
      <c r="E134" s="19">
        <f t="shared" si="4"/>
        <v>9.0374609480999997</v>
      </c>
      <c r="F134" s="24">
        <v>38.97</v>
      </c>
      <c r="G134" s="19">
        <f t="shared" si="5"/>
        <v>39.340215000000001</v>
      </c>
      <c r="H134" s="11">
        <f t="shared" si="6"/>
        <v>1325.4320795942422</v>
      </c>
      <c r="J134" s="26"/>
    </row>
    <row r="135" spans="1:10" outlineLevel="1">
      <c r="A135" s="7"/>
      <c r="B135" s="23">
        <v>42585</v>
      </c>
      <c r="C135" s="22">
        <v>0.54166666666666663</v>
      </c>
      <c r="D135" s="25">
        <v>9.367915</v>
      </c>
      <c r="E135" s="19">
        <f t="shared" si="4"/>
        <v>9.3651046255000008</v>
      </c>
      <c r="F135" s="24">
        <v>38.19</v>
      </c>
      <c r="G135" s="19">
        <f t="shared" si="5"/>
        <v>38.552804999999999</v>
      </c>
      <c r="H135" s="11">
        <f t="shared" si="6"/>
        <v>1380.8584079115005</v>
      </c>
      <c r="J135" s="26"/>
    </row>
    <row r="136" spans="1:10" outlineLevel="1">
      <c r="A136" s="7"/>
      <c r="B136" s="23">
        <v>42585</v>
      </c>
      <c r="C136" s="22">
        <v>0.5625</v>
      </c>
      <c r="D136" s="25">
        <v>8.1831750000000003</v>
      </c>
      <c r="E136" s="19">
        <f t="shared" si="4"/>
        <v>8.1807200475000013</v>
      </c>
      <c r="F136" s="24">
        <v>39.14</v>
      </c>
      <c r="G136" s="19">
        <f t="shared" si="5"/>
        <v>39.511830000000003</v>
      </c>
      <c r="H136" s="11">
        <f t="shared" si="6"/>
        <v>1198.3787090405883</v>
      </c>
      <c r="J136" s="26"/>
    </row>
    <row r="137" spans="1:10" outlineLevel="1">
      <c r="A137" s="7"/>
      <c r="B137" s="23">
        <v>42585</v>
      </c>
      <c r="C137" s="22">
        <v>0.58333333333333337</v>
      </c>
      <c r="D137" s="25">
        <v>6.8007679999999997</v>
      </c>
      <c r="E137" s="19">
        <f t="shared" si="4"/>
        <v>6.7987277696000001</v>
      </c>
      <c r="F137" s="24">
        <v>39.81</v>
      </c>
      <c r="G137" s="19">
        <f t="shared" si="5"/>
        <v>40.188195000000007</v>
      </c>
      <c r="H137" s="11">
        <f t="shared" si="6"/>
        <v>991.33476778900013</v>
      </c>
      <c r="J137" s="26"/>
    </row>
    <row r="138" spans="1:10" outlineLevel="1">
      <c r="A138" s="7"/>
      <c r="B138" s="23">
        <v>42585</v>
      </c>
      <c r="C138" s="22">
        <v>0.60416666666666663</v>
      </c>
      <c r="D138" s="25">
        <v>4.9918939999999994</v>
      </c>
      <c r="E138" s="19">
        <f t="shared" si="4"/>
        <v>4.9903964317999998</v>
      </c>
      <c r="F138" s="24">
        <v>41.24</v>
      </c>
      <c r="G138" s="19">
        <f t="shared" si="5"/>
        <v>41.631780000000006</v>
      </c>
      <c r="H138" s="11">
        <f t="shared" si="6"/>
        <v>720.45464995331736</v>
      </c>
      <c r="J138" s="26"/>
    </row>
    <row r="139" spans="1:10" outlineLevel="1">
      <c r="A139" s="7"/>
      <c r="B139" s="23">
        <v>42585</v>
      </c>
      <c r="C139" s="22">
        <v>0.625</v>
      </c>
      <c r="D139" s="25">
        <v>6.1039519999999996</v>
      </c>
      <c r="E139" s="19">
        <f t="shared" si="4"/>
        <v>6.1021208144000001</v>
      </c>
      <c r="F139" s="24">
        <v>44.31</v>
      </c>
      <c r="G139" s="19">
        <f t="shared" si="5"/>
        <v>44.730945000000006</v>
      </c>
      <c r="H139" s="11">
        <f t="shared" si="6"/>
        <v>862.04084094611824</v>
      </c>
      <c r="J139" s="26"/>
    </row>
    <row r="140" spans="1:10" outlineLevel="1">
      <c r="A140" s="7"/>
      <c r="B140" s="23">
        <v>42585</v>
      </c>
      <c r="C140" s="22">
        <v>0.64583333333333337</v>
      </c>
      <c r="D140" s="25">
        <v>5.1981599999999997</v>
      </c>
      <c r="E140" s="19">
        <f t="shared" si="4"/>
        <v>5.1966005519999996</v>
      </c>
      <c r="F140" s="24">
        <v>43.13</v>
      </c>
      <c r="G140" s="19">
        <f t="shared" si="5"/>
        <v>43.539735000000007</v>
      </c>
      <c r="H140" s="11">
        <f t="shared" si="6"/>
        <v>740.30909173706618</v>
      </c>
      <c r="J140" s="26"/>
    </row>
    <row r="141" spans="1:10" outlineLevel="1">
      <c r="A141" s="7"/>
      <c r="B141" s="23">
        <v>42585</v>
      </c>
      <c r="C141" s="22">
        <v>0.66666666666666663</v>
      </c>
      <c r="D141" s="25">
        <v>2.5557919999999998</v>
      </c>
      <c r="E141" s="19">
        <f t="shared" si="4"/>
        <v>2.5550252624000001</v>
      </c>
      <c r="F141" s="24">
        <v>57.25</v>
      </c>
      <c r="G141" s="19">
        <f t="shared" si="5"/>
        <v>57.793875000000007</v>
      </c>
      <c r="H141" s="11">
        <f t="shared" si="6"/>
        <v>327.5698881694122</v>
      </c>
      <c r="J141" s="26"/>
    </row>
    <row r="142" spans="1:10" outlineLevel="1">
      <c r="A142" s="7"/>
      <c r="B142" s="23">
        <v>42585</v>
      </c>
      <c r="C142" s="22">
        <v>0.6875</v>
      </c>
      <c r="D142" s="25">
        <v>1.288862</v>
      </c>
      <c r="E142" s="19">
        <f t="shared" ref="E142:E205" si="7">IF($B$11="Electricity",$D142*$B$7,$D142*$B$8)</f>
        <v>1.2884753414000001</v>
      </c>
      <c r="F142" s="24">
        <v>67.3</v>
      </c>
      <c r="G142" s="19">
        <f t="shared" si="5"/>
        <v>67.939350000000005</v>
      </c>
      <c r="H142" s="11">
        <f t="shared" si="6"/>
        <v>152.11823631465592</v>
      </c>
      <c r="J142" s="26"/>
    </row>
    <row r="143" spans="1:10" outlineLevel="1">
      <c r="A143" s="7"/>
      <c r="B143" s="23">
        <v>42585</v>
      </c>
      <c r="C143" s="22">
        <v>0.70833333333333337</v>
      </c>
      <c r="D143" s="25">
        <v>0.39410100000000003</v>
      </c>
      <c r="E143" s="19">
        <f t="shared" si="7"/>
        <v>0.39398276970000007</v>
      </c>
      <c r="F143" s="24">
        <v>85.9</v>
      </c>
      <c r="G143" s="19">
        <f t="shared" ref="G143:G206" si="8">$F143*$B$8</f>
        <v>86.71605000000001</v>
      </c>
      <c r="H143" s="11">
        <f t="shared" si="6"/>
        <v>39.116165607756315</v>
      </c>
      <c r="J143" s="26"/>
    </row>
    <row r="144" spans="1:10" outlineLevel="1">
      <c r="A144" s="7"/>
      <c r="B144" s="23">
        <v>42585</v>
      </c>
      <c r="C144" s="22">
        <v>0.72916666666666663</v>
      </c>
      <c r="D144" s="25">
        <v>4.6231999999999995E-2</v>
      </c>
      <c r="E144" s="19">
        <f t="shared" si="7"/>
        <v>4.6218130399999995E-2</v>
      </c>
      <c r="F144" s="24">
        <v>84.97</v>
      </c>
      <c r="G144" s="19">
        <f t="shared" si="8"/>
        <v>85.777214999999998</v>
      </c>
      <c r="H144" s="11">
        <f t="shared" si="6"/>
        <v>4.6321097461811638</v>
      </c>
      <c r="J144" s="26"/>
    </row>
    <row r="145" spans="1:10" outlineLevel="1">
      <c r="A145" s="7"/>
      <c r="B145" s="23">
        <v>42585</v>
      </c>
      <c r="C145" s="22">
        <v>0.75</v>
      </c>
      <c r="D145" s="25">
        <v>0</v>
      </c>
      <c r="E145" s="19">
        <f t="shared" si="7"/>
        <v>0</v>
      </c>
      <c r="F145" s="24">
        <v>163.87</v>
      </c>
      <c r="G145" s="19">
        <f t="shared" si="8"/>
        <v>165.42676500000002</v>
      </c>
      <c r="H145" s="11">
        <f t="shared" si="6"/>
        <v>0</v>
      </c>
      <c r="J145" s="26"/>
    </row>
    <row r="146" spans="1:10" outlineLevel="1">
      <c r="A146" s="7"/>
      <c r="B146" s="23">
        <v>42585</v>
      </c>
      <c r="C146" s="22">
        <v>0.77083333333333337</v>
      </c>
      <c r="D146" s="25">
        <v>0</v>
      </c>
      <c r="E146" s="19">
        <f t="shared" si="7"/>
        <v>0</v>
      </c>
      <c r="F146" s="24">
        <v>126.98</v>
      </c>
      <c r="G146" s="19">
        <f t="shared" si="8"/>
        <v>128.18631000000002</v>
      </c>
      <c r="H146" s="11">
        <f t="shared" si="6"/>
        <v>0</v>
      </c>
      <c r="J146" s="26"/>
    </row>
    <row r="147" spans="1:10" outlineLevel="1">
      <c r="A147" s="7"/>
      <c r="B147" s="23">
        <v>42585</v>
      </c>
      <c r="C147" s="22">
        <v>0.79166666666666663</v>
      </c>
      <c r="D147" s="25">
        <v>0</v>
      </c>
      <c r="E147" s="19">
        <f t="shared" si="7"/>
        <v>0</v>
      </c>
      <c r="F147" s="24">
        <v>114.17</v>
      </c>
      <c r="G147" s="19">
        <f t="shared" si="8"/>
        <v>115.25461500000002</v>
      </c>
      <c r="H147" s="11">
        <f t="shared" si="6"/>
        <v>0</v>
      </c>
      <c r="J147" s="26"/>
    </row>
    <row r="148" spans="1:10" outlineLevel="1">
      <c r="A148" s="7"/>
      <c r="B148" s="23">
        <v>42585</v>
      </c>
      <c r="C148" s="22">
        <v>0.8125</v>
      </c>
      <c r="D148" s="25">
        <v>0</v>
      </c>
      <c r="E148" s="19">
        <f t="shared" si="7"/>
        <v>0</v>
      </c>
      <c r="F148" s="24">
        <v>102.29</v>
      </c>
      <c r="G148" s="19">
        <f t="shared" si="8"/>
        <v>103.26175500000001</v>
      </c>
      <c r="H148" s="11">
        <f t="shared" si="6"/>
        <v>0</v>
      </c>
      <c r="J148" s="26"/>
    </row>
    <row r="149" spans="1:10" outlineLevel="1">
      <c r="A149" s="7"/>
      <c r="B149" s="23">
        <v>42585</v>
      </c>
      <c r="C149" s="22">
        <v>0.83333333333333337</v>
      </c>
      <c r="D149" s="25">
        <v>0</v>
      </c>
      <c r="E149" s="19">
        <f t="shared" si="7"/>
        <v>0</v>
      </c>
      <c r="F149" s="24">
        <v>100.8</v>
      </c>
      <c r="G149" s="19">
        <f t="shared" si="8"/>
        <v>101.7576</v>
      </c>
      <c r="H149" s="11">
        <f t="shared" si="6"/>
        <v>0</v>
      </c>
      <c r="J149" s="26"/>
    </row>
    <row r="150" spans="1:10" outlineLevel="1">
      <c r="A150" s="7"/>
      <c r="B150" s="23">
        <v>42585</v>
      </c>
      <c r="C150" s="22">
        <v>0.85416666666666663</v>
      </c>
      <c r="D150" s="25">
        <v>0</v>
      </c>
      <c r="E150" s="19">
        <f t="shared" si="7"/>
        <v>0</v>
      </c>
      <c r="F150" s="24">
        <v>138.36000000000001</v>
      </c>
      <c r="G150" s="19">
        <f t="shared" si="8"/>
        <v>139.67442000000003</v>
      </c>
      <c r="H150" s="11">
        <f t="shared" si="6"/>
        <v>0</v>
      </c>
      <c r="J150" s="26"/>
    </row>
    <row r="151" spans="1:10" outlineLevel="1">
      <c r="A151" s="7"/>
      <c r="B151" s="23">
        <v>42585</v>
      </c>
      <c r="C151" s="22">
        <v>0.875</v>
      </c>
      <c r="D151" s="25">
        <v>0</v>
      </c>
      <c r="E151" s="19">
        <f t="shared" si="7"/>
        <v>0</v>
      </c>
      <c r="F151" s="24">
        <v>85.04</v>
      </c>
      <c r="G151" s="19">
        <f t="shared" si="8"/>
        <v>85.847880000000018</v>
      </c>
      <c r="H151" s="11">
        <f t="shared" si="6"/>
        <v>0</v>
      </c>
      <c r="J151" s="26"/>
    </row>
    <row r="152" spans="1:10" outlineLevel="1">
      <c r="A152" s="7"/>
      <c r="B152" s="23">
        <v>42585</v>
      </c>
      <c r="C152" s="22">
        <v>0.89583333333333337</v>
      </c>
      <c r="D152" s="25">
        <v>0</v>
      </c>
      <c r="E152" s="19">
        <f t="shared" si="7"/>
        <v>0</v>
      </c>
      <c r="F152" s="24">
        <v>77.290000000000006</v>
      </c>
      <c r="G152" s="19">
        <f t="shared" si="8"/>
        <v>78.024255000000011</v>
      </c>
      <c r="H152" s="11">
        <f t="shared" si="6"/>
        <v>0</v>
      </c>
      <c r="J152" s="26"/>
    </row>
    <row r="153" spans="1:10" outlineLevel="1">
      <c r="A153" s="7"/>
      <c r="B153" s="23">
        <v>42585</v>
      </c>
      <c r="C153" s="22">
        <v>0.91666666666666663</v>
      </c>
      <c r="D153" s="25">
        <v>0</v>
      </c>
      <c r="E153" s="19">
        <f t="shared" si="7"/>
        <v>0</v>
      </c>
      <c r="F153" s="24">
        <v>53.97</v>
      </c>
      <c r="G153" s="19">
        <f t="shared" si="8"/>
        <v>54.482714999999999</v>
      </c>
      <c r="H153" s="11">
        <f t="shared" si="6"/>
        <v>0</v>
      </c>
      <c r="J153" s="26"/>
    </row>
    <row r="154" spans="1:10" outlineLevel="1">
      <c r="A154" s="7"/>
      <c r="B154" s="23">
        <v>42585</v>
      </c>
      <c r="C154" s="22">
        <v>0.9375</v>
      </c>
      <c r="D154" s="25">
        <v>0</v>
      </c>
      <c r="E154" s="19">
        <f t="shared" si="7"/>
        <v>0</v>
      </c>
      <c r="F154" s="24">
        <v>80.88</v>
      </c>
      <c r="G154" s="19">
        <f t="shared" si="8"/>
        <v>81.648359999999997</v>
      </c>
      <c r="H154" s="11">
        <f t="shared" si="6"/>
        <v>0</v>
      </c>
      <c r="J154" s="26"/>
    </row>
    <row r="155" spans="1:10" outlineLevel="1">
      <c r="A155" s="7"/>
      <c r="B155" s="23">
        <v>42585</v>
      </c>
      <c r="C155" s="22">
        <v>0.95833333333333337</v>
      </c>
      <c r="D155" s="25">
        <v>0</v>
      </c>
      <c r="E155" s="19">
        <f t="shared" si="7"/>
        <v>0</v>
      </c>
      <c r="F155" s="24">
        <v>60.06</v>
      </c>
      <c r="G155" s="19">
        <f t="shared" si="8"/>
        <v>60.630570000000006</v>
      </c>
      <c r="H155" s="11">
        <f t="shared" si="6"/>
        <v>0</v>
      </c>
      <c r="J155" s="26"/>
    </row>
    <row r="156" spans="1:10" outlineLevel="1">
      <c r="A156" s="7"/>
      <c r="B156" s="23">
        <v>42585</v>
      </c>
      <c r="C156" s="22">
        <v>0.97916666666666663</v>
      </c>
      <c r="D156" s="25">
        <v>0</v>
      </c>
      <c r="E156" s="19">
        <f t="shared" si="7"/>
        <v>0</v>
      </c>
      <c r="F156" s="24">
        <v>44.34</v>
      </c>
      <c r="G156" s="19">
        <f t="shared" si="8"/>
        <v>44.761230000000005</v>
      </c>
      <c r="H156" s="11">
        <f t="shared" si="6"/>
        <v>0</v>
      </c>
      <c r="J156" s="26"/>
    </row>
    <row r="157" spans="1:10" outlineLevel="1">
      <c r="A157" s="7"/>
      <c r="B157" s="23">
        <v>42585</v>
      </c>
      <c r="C157" s="22">
        <v>0.99998842592592585</v>
      </c>
      <c r="D157" s="25">
        <v>0</v>
      </c>
      <c r="E157" s="19">
        <f t="shared" si="7"/>
        <v>0</v>
      </c>
      <c r="F157" s="24">
        <v>39.29</v>
      </c>
      <c r="G157" s="19">
        <f t="shared" si="8"/>
        <v>39.663254999999999</v>
      </c>
      <c r="H157" s="11">
        <f>E157*($B$6-G157)</f>
        <v>0</v>
      </c>
      <c r="J157" s="26"/>
    </row>
    <row r="158" spans="1:10" outlineLevel="1">
      <c r="A158" s="7"/>
      <c r="B158" s="23">
        <v>42586</v>
      </c>
      <c r="C158" s="22">
        <v>2.0833333333333332E-2</v>
      </c>
      <c r="D158" s="25">
        <v>0</v>
      </c>
      <c r="E158" s="19">
        <f t="shared" si="7"/>
        <v>0</v>
      </c>
      <c r="F158" s="24">
        <v>36.15</v>
      </c>
      <c r="G158" s="19">
        <f t="shared" si="8"/>
        <v>36.493425000000002</v>
      </c>
      <c r="H158" s="11">
        <f t="shared" ref="H158:H204" si="9">E158*($B$6-G158)</f>
        <v>0</v>
      </c>
      <c r="J158" s="26"/>
    </row>
    <row r="159" spans="1:10" outlineLevel="1">
      <c r="A159" s="7"/>
      <c r="B159" s="23">
        <v>42586</v>
      </c>
      <c r="C159" s="22">
        <v>4.1666666666666664E-2</v>
      </c>
      <c r="D159" s="25">
        <v>0</v>
      </c>
      <c r="E159" s="19">
        <f t="shared" si="7"/>
        <v>0</v>
      </c>
      <c r="F159" s="24">
        <v>34.64</v>
      </c>
      <c r="G159" s="19">
        <f t="shared" si="8"/>
        <v>34.969080000000005</v>
      </c>
      <c r="H159" s="11">
        <f t="shared" si="9"/>
        <v>0</v>
      </c>
      <c r="J159" s="26"/>
    </row>
    <row r="160" spans="1:10" outlineLevel="1">
      <c r="A160" s="7"/>
      <c r="B160" s="23">
        <v>42586</v>
      </c>
      <c r="C160" s="22">
        <v>6.25E-2</v>
      </c>
      <c r="D160" s="25">
        <v>0</v>
      </c>
      <c r="E160" s="19">
        <f t="shared" si="7"/>
        <v>0</v>
      </c>
      <c r="F160" s="24">
        <v>28.41</v>
      </c>
      <c r="G160" s="19">
        <f t="shared" si="8"/>
        <v>28.679895000000002</v>
      </c>
      <c r="H160" s="11">
        <f t="shared" si="9"/>
        <v>0</v>
      </c>
      <c r="J160" s="26"/>
    </row>
    <row r="161" spans="1:13" outlineLevel="1">
      <c r="A161" s="7"/>
      <c r="B161" s="23">
        <v>42586</v>
      </c>
      <c r="C161" s="22">
        <v>8.3333333333333329E-2</v>
      </c>
      <c r="D161" s="25">
        <v>0</v>
      </c>
      <c r="E161" s="19">
        <f t="shared" si="7"/>
        <v>0</v>
      </c>
      <c r="F161" s="24">
        <v>26.41</v>
      </c>
      <c r="G161" s="19">
        <f t="shared" si="8"/>
        <v>26.660895000000004</v>
      </c>
      <c r="H161" s="11">
        <f t="shared" si="9"/>
        <v>0</v>
      </c>
      <c r="J161" s="26"/>
    </row>
    <row r="162" spans="1:13" outlineLevel="1">
      <c r="A162" s="7"/>
      <c r="B162" s="23">
        <v>42586</v>
      </c>
      <c r="C162" s="22">
        <v>0.10416666666666667</v>
      </c>
      <c r="D162" s="25">
        <v>0</v>
      </c>
      <c r="E162" s="19">
        <f t="shared" si="7"/>
        <v>0</v>
      </c>
      <c r="F162" s="24">
        <v>18.79</v>
      </c>
      <c r="G162" s="19">
        <f t="shared" si="8"/>
        <v>18.968505</v>
      </c>
      <c r="H162" s="11">
        <f t="shared" si="9"/>
        <v>0</v>
      </c>
      <c r="J162" s="26"/>
      <c r="M162" s="27"/>
    </row>
    <row r="163" spans="1:13" outlineLevel="1">
      <c r="A163" s="7"/>
      <c r="B163" s="23">
        <v>42586</v>
      </c>
      <c r="C163" s="22">
        <v>0.125</v>
      </c>
      <c r="D163" s="25">
        <v>0</v>
      </c>
      <c r="E163" s="19">
        <f t="shared" si="7"/>
        <v>0</v>
      </c>
      <c r="F163" s="24">
        <v>17.010000000000002</v>
      </c>
      <c r="G163" s="19">
        <f t="shared" si="8"/>
        <v>17.171595000000003</v>
      </c>
      <c r="H163" s="11">
        <f t="shared" si="9"/>
        <v>0</v>
      </c>
      <c r="J163" s="26"/>
    </row>
    <row r="164" spans="1:13" outlineLevel="1">
      <c r="A164" s="7"/>
      <c r="B164" s="23">
        <v>42586</v>
      </c>
      <c r="C164" s="22">
        <v>0.14583333333333334</v>
      </c>
      <c r="D164" s="25">
        <v>0</v>
      </c>
      <c r="E164" s="19">
        <f t="shared" si="7"/>
        <v>0</v>
      </c>
      <c r="F164" s="24">
        <v>18.829999999999998</v>
      </c>
      <c r="G164" s="19">
        <f t="shared" si="8"/>
        <v>19.008884999999999</v>
      </c>
      <c r="H164" s="11">
        <f t="shared" si="9"/>
        <v>0</v>
      </c>
      <c r="J164" s="26"/>
    </row>
    <row r="165" spans="1:13" outlineLevel="1">
      <c r="A165" s="7"/>
      <c r="B165" s="23">
        <v>42586</v>
      </c>
      <c r="C165" s="22">
        <v>0.16666666666666666</v>
      </c>
      <c r="D165" s="25">
        <v>0</v>
      </c>
      <c r="E165" s="19">
        <f t="shared" si="7"/>
        <v>0</v>
      </c>
      <c r="F165" s="24">
        <v>18.77</v>
      </c>
      <c r="G165" s="19">
        <f t="shared" si="8"/>
        <v>18.948315000000001</v>
      </c>
      <c r="H165" s="11">
        <f t="shared" si="9"/>
        <v>0</v>
      </c>
      <c r="J165" s="26"/>
    </row>
    <row r="166" spans="1:13" outlineLevel="1">
      <c r="A166" s="7"/>
      <c r="B166" s="23">
        <v>42586</v>
      </c>
      <c r="C166" s="22">
        <v>0.1875</v>
      </c>
      <c r="D166" s="25">
        <v>0</v>
      </c>
      <c r="E166" s="19">
        <f t="shared" si="7"/>
        <v>0</v>
      </c>
      <c r="F166" s="24">
        <v>18.93</v>
      </c>
      <c r="G166" s="19">
        <f t="shared" si="8"/>
        <v>19.109835</v>
      </c>
      <c r="H166" s="11">
        <f t="shared" si="9"/>
        <v>0</v>
      </c>
      <c r="J166" s="26"/>
    </row>
    <row r="167" spans="1:13" outlineLevel="1">
      <c r="A167" s="7"/>
      <c r="B167" s="23">
        <v>42586</v>
      </c>
      <c r="C167" s="22">
        <v>0.20833333333333334</v>
      </c>
      <c r="D167" s="25">
        <v>0</v>
      </c>
      <c r="E167" s="19">
        <f t="shared" si="7"/>
        <v>0</v>
      </c>
      <c r="F167" s="24">
        <v>22.5</v>
      </c>
      <c r="G167" s="19">
        <f t="shared" si="8"/>
        <v>22.713750000000001</v>
      </c>
      <c r="H167" s="11">
        <f t="shared" si="9"/>
        <v>0</v>
      </c>
      <c r="J167" s="26"/>
    </row>
    <row r="168" spans="1:13" outlineLevel="1">
      <c r="A168" s="7"/>
      <c r="B168" s="23">
        <v>42586</v>
      </c>
      <c r="C168" s="22">
        <v>0.22916666666666666</v>
      </c>
      <c r="D168" s="25">
        <v>0</v>
      </c>
      <c r="E168" s="19">
        <f t="shared" si="7"/>
        <v>0</v>
      </c>
      <c r="F168" s="24">
        <v>25.68</v>
      </c>
      <c r="G168" s="19">
        <f t="shared" si="8"/>
        <v>25.923960000000001</v>
      </c>
      <c r="H168" s="11">
        <f t="shared" si="9"/>
        <v>0</v>
      </c>
      <c r="J168" s="26"/>
    </row>
    <row r="169" spans="1:13" outlineLevel="1">
      <c r="A169" s="7"/>
      <c r="B169" s="23">
        <v>42586</v>
      </c>
      <c r="C169" s="22">
        <v>0.25</v>
      </c>
      <c r="D169" s="25">
        <v>0</v>
      </c>
      <c r="E169" s="19">
        <f t="shared" si="7"/>
        <v>0</v>
      </c>
      <c r="F169" s="24">
        <v>29</v>
      </c>
      <c r="G169" s="19">
        <f t="shared" si="8"/>
        <v>29.275500000000001</v>
      </c>
      <c r="H169" s="11">
        <f t="shared" si="9"/>
        <v>0</v>
      </c>
      <c r="J169" s="26"/>
    </row>
    <row r="170" spans="1:13" outlineLevel="1">
      <c r="A170" s="7"/>
      <c r="B170" s="23">
        <v>42586</v>
      </c>
      <c r="C170" s="22">
        <v>0.27083333333333331</v>
      </c>
      <c r="D170" s="25">
        <v>0</v>
      </c>
      <c r="E170" s="19">
        <f t="shared" si="7"/>
        <v>0</v>
      </c>
      <c r="F170" s="24">
        <v>42.84</v>
      </c>
      <c r="G170" s="19">
        <f t="shared" si="8"/>
        <v>43.246980000000008</v>
      </c>
      <c r="H170" s="11">
        <f t="shared" si="9"/>
        <v>0</v>
      </c>
      <c r="J170" s="26"/>
    </row>
    <row r="171" spans="1:13" outlineLevel="1">
      <c r="A171" s="7"/>
      <c r="B171" s="23">
        <v>42586</v>
      </c>
      <c r="C171" s="22">
        <v>0.29166666666666669</v>
      </c>
      <c r="D171" s="25">
        <v>0</v>
      </c>
      <c r="E171" s="19">
        <f t="shared" si="7"/>
        <v>0</v>
      </c>
      <c r="F171" s="24">
        <v>84.42</v>
      </c>
      <c r="G171" s="19">
        <f t="shared" si="8"/>
        <v>85.221990000000005</v>
      </c>
      <c r="H171" s="11">
        <f t="shared" si="9"/>
        <v>0</v>
      </c>
      <c r="J171" s="26"/>
    </row>
    <row r="172" spans="1:13" outlineLevel="1">
      <c r="A172" s="7"/>
      <c r="B172" s="23">
        <v>42586</v>
      </c>
      <c r="C172" s="22">
        <v>0.3125</v>
      </c>
      <c r="D172" s="25">
        <v>0.49734200000000006</v>
      </c>
      <c r="E172" s="19">
        <f t="shared" si="7"/>
        <v>0.49719279740000005</v>
      </c>
      <c r="F172" s="24">
        <v>85.4</v>
      </c>
      <c r="G172" s="19">
        <f t="shared" si="8"/>
        <v>86.211300000000008</v>
      </c>
      <c r="H172" s="11">
        <f t="shared" si="9"/>
        <v>49.614222901909379</v>
      </c>
      <c r="J172" s="26"/>
    </row>
    <row r="173" spans="1:13" outlineLevel="1">
      <c r="A173" s="7"/>
      <c r="B173" s="23">
        <v>42586</v>
      </c>
      <c r="C173" s="22">
        <v>0.33333333333333331</v>
      </c>
      <c r="D173" s="25">
        <v>1.8952100000000001</v>
      </c>
      <c r="E173" s="19">
        <f t="shared" si="7"/>
        <v>1.8946414370000002</v>
      </c>
      <c r="F173" s="24">
        <v>101.3</v>
      </c>
      <c r="G173" s="19">
        <f t="shared" si="8"/>
        <v>102.26235</v>
      </c>
      <c r="H173" s="11">
        <f t="shared" si="9"/>
        <v>158.65282152700308</v>
      </c>
      <c r="J173" s="26"/>
    </row>
    <row r="174" spans="1:13" outlineLevel="1">
      <c r="A174" s="7"/>
      <c r="B174" s="23">
        <v>42586</v>
      </c>
      <c r="C174" s="22">
        <v>0.35416666666666669</v>
      </c>
      <c r="D174" s="25">
        <v>3.8340100000000001</v>
      </c>
      <c r="E174" s="19">
        <f t="shared" si="7"/>
        <v>3.8328597970000002</v>
      </c>
      <c r="F174" s="24">
        <v>96.2</v>
      </c>
      <c r="G174" s="19">
        <f t="shared" si="8"/>
        <v>97.113900000000015</v>
      </c>
      <c r="H174" s="11">
        <f t="shared" si="9"/>
        <v>340.68795920212165</v>
      </c>
      <c r="J174" s="26"/>
    </row>
    <row r="175" spans="1:13" outlineLevel="1">
      <c r="A175" s="7"/>
      <c r="B175" s="23">
        <v>42586</v>
      </c>
      <c r="C175" s="22">
        <v>0.375</v>
      </c>
      <c r="D175" s="25">
        <v>5.5584819999999997</v>
      </c>
      <c r="E175" s="19">
        <f t="shared" si="7"/>
        <v>5.5568144553999996</v>
      </c>
      <c r="F175" s="24">
        <v>74</v>
      </c>
      <c r="G175" s="19">
        <f t="shared" si="8"/>
        <v>74.703000000000003</v>
      </c>
      <c r="H175" s="11">
        <f t="shared" si="9"/>
        <v>618.45677844265379</v>
      </c>
      <c r="J175" s="26"/>
    </row>
    <row r="176" spans="1:13" outlineLevel="1">
      <c r="A176" s="7"/>
      <c r="B176" s="23">
        <v>42586</v>
      </c>
      <c r="C176" s="22">
        <v>0.39583333333333331</v>
      </c>
      <c r="D176" s="25">
        <v>7.0986200000000004</v>
      </c>
      <c r="E176" s="19">
        <f t="shared" si="7"/>
        <v>7.0964904140000007</v>
      </c>
      <c r="F176" s="24">
        <v>51.27</v>
      </c>
      <c r="G176" s="19">
        <f t="shared" si="8"/>
        <v>51.757065000000004</v>
      </c>
      <c r="H176" s="11">
        <f t="shared" si="9"/>
        <v>952.65370137472507</v>
      </c>
      <c r="J176" s="26"/>
    </row>
    <row r="177" spans="1:10" outlineLevel="1">
      <c r="A177" s="7"/>
      <c r="B177" s="23">
        <v>42586</v>
      </c>
      <c r="C177" s="22">
        <v>0.41666666666666669</v>
      </c>
      <c r="D177" s="25">
        <v>8.352647000000001</v>
      </c>
      <c r="E177" s="19">
        <f t="shared" si="7"/>
        <v>8.3501412059000018</v>
      </c>
      <c r="F177" s="24">
        <v>39.76</v>
      </c>
      <c r="G177" s="19">
        <f t="shared" si="8"/>
        <v>40.137720000000002</v>
      </c>
      <c r="H177" s="11">
        <f t="shared" si="9"/>
        <v>1217.9706346145238</v>
      </c>
      <c r="J177" s="26"/>
    </row>
    <row r="178" spans="1:10" outlineLevel="1">
      <c r="A178" s="7"/>
      <c r="B178" s="23">
        <v>42586</v>
      </c>
      <c r="C178" s="22">
        <v>0.4375</v>
      </c>
      <c r="D178" s="25">
        <v>8.2250200000000007</v>
      </c>
      <c r="E178" s="19">
        <f t="shared" si="7"/>
        <v>8.2225524940000003</v>
      </c>
      <c r="F178" s="24">
        <v>41.83</v>
      </c>
      <c r="G178" s="19">
        <f t="shared" si="8"/>
        <v>42.227384999999998</v>
      </c>
      <c r="H178" s="11">
        <f t="shared" si="9"/>
        <v>1182.1778740371519</v>
      </c>
      <c r="J178" s="26"/>
    </row>
    <row r="179" spans="1:10" outlineLevel="1">
      <c r="A179" s="7"/>
      <c r="B179" s="23">
        <v>42586</v>
      </c>
      <c r="C179" s="22">
        <v>0.45833333333333331</v>
      </c>
      <c r="D179" s="25">
        <v>8.2299240000000005</v>
      </c>
      <c r="E179" s="19">
        <f t="shared" si="7"/>
        <v>8.227455022800001</v>
      </c>
      <c r="F179" s="24">
        <v>35.619999999999997</v>
      </c>
      <c r="G179" s="19">
        <f t="shared" si="8"/>
        <v>35.958390000000001</v>
      </c>
      <c r="H179" s="11">
        <f t="shared" si="9"/>
        <v>1234.4605978234988</v>
      </c>
      <c r="J179" s="26"/>
    </row>
    <row r="180" spans="1:10" outlineLevel="1">
      <c r="A180" s="7"/>
      <c r="B180" s="23">
        <v>42586</v>
      </c>
      <c r="C180" s="22">
        <v>0.47916666666666669</v>
      </c>
      <c r="D180" s="25">
        <v>8.6303929999999998</v>
      </c>
      <c r="E180" s="19">
        <f t="shared" si="7"/>
        <v>8.6278038821000003</v>
      </c>
      <c r="F180" s="24">
        <v>32.630000000000003</v>
      </c>
      <c r="G180" s="19">
        <f t="shared" si="8"/>
        <v>32.939985000000007</v>
      </c>
      <c r="H180" s="11">
        <f t="shared" si="9"/>
        <v>1320.5717916112842</v>
      </c>
      <c r="J180" s="26"/>
    </row>
    <row r="181" spans="1:10" outlineLevel="1">
      <c r="A181" s="7"/>
      <c r="B181" s="23">
        <v>42586</v>
      </c>
      <c r="C181" s="22">
        <v>0.5</v>
      </c>
      <c r="D181" s="25">
        <v>8.9259219999999999</v>
      </c>
      <c r="E181" s="19">
        <f t="shared" si="7"/>
        <v>8.9232442233999993</v>
      </c>
      <c r="F181" s="24">
        <v>30.19</v>
      </c>
      <c r="G181" s="19">
        <f t="shared" si="8"/>
        <v>30.476805000000002</v>
      </c>
      <c r="H181" s="11">
        <f t="shared" si="9"/>
        <v>1387.7714513884616</v>
      </c>
      <c r="J181" s="26"/>
    </row>
    <row r="182" spans="1:10" outlineLevel="1">
      <c r="A182" s="7"/>
      <c r="B182" s="23">
        <v>42586</v>
      </c>
      <c r="C182" s="22">
        <v>0.52083333333333337</v>
      </c>
      <c r="D182" s="25">
        <v>6.7314170000000004</v>
      </c>
      <c r="E182" s="19">
        <f t="shared" si="7"/>
        <v>6.729397574900001</v>
      </c>
      <c r="F182" s="24">
        <v>29.22</v>
      </c>
      <c r="G182" s="19">
        <f t="shared" si="8"/>
        <v>29.497590000000002</v>
      </c>
      <c r="H182" s="11">
        <f t="shared" si="9"/>
        <v>1053.1669383200056</v>
      </c>
      <c r="J182" s="26"/>
    </row>
    <row r="183" spans="1:10" outlineLevel="1">
      <c r="A183" s="7"/>
      <c r="B183" s="23">
        <v>42586</v>
      </c>
      <c r="C183" s="22">
        <v>0.54166666666666663</v>
      </c>
      <c r="D183" s="25">
        <v>5.0098070000000003</v>
      </c>
      <c r="E183" s="19">
        <f t="shared" si="7"/>
        <v>5.0083040579000002</v>
      </c>
      <c r="F183" s="24">
        <v>29.15</v>
      </c>
      <c r="G183" s="19">
        <f t="shared" si="8"/>
        <v>29.426925000000001</v>
      </c>
      <c r="H183" s="11">
        <f t="shared" si="9"/>
        <v>784.16556688038099</v>
      </c>
      <c r="J183" s="26"/>
    </row>
    <row r="184" spans="1:10" outlineLevel="1">
      <c r="A184" s="7"/>
      <c r="B184" s="23">
        <v>42586</v>
      </c>
      <c r="C184" s="22">
        <v>0.5625</v>
      </c>
      <c r="D184" s="25">
        <v>7.0729220000000002</v>
      </c>
      <c r="E184" s="19">
        <f t="shared" si="7"/>
        <v>7.0708001234000006</v>
      </c>
      <c r="F184" s="24">
        <v>29.14</v>
      </c>
      <c r="G184" s="19">
        <f t="shared" si="8"/>
        <v>29.416830000000001</v>
      </c>
      <c r="H184" s="11">
        <f t="shared" si="9"/>
        <v>1107.1682977583632</v>
      </c>
      <c r="J184" s="26"/>
    </row>
    <row r="185" spans="1:10" outlineLevel="1">
      <c r="A185" s="7"/>
      <c r="B185" s="23">
        <v>42586</v>
      </c>
      <c r="C185" s="22">
        <v>0.58333333333333337</v>
      </c>
      <c r="D185" s="25">
        <v>6.1118869999999994</v>
      </c>
      <c r="E185" s="19">
        <f t="shared" si="7"/>
        <v>6.1100534338999992</v>
      </c>
      <c r="F185" s="24">
        <v>29.2</v>
      </c>
      <c r="G185" s="19">
        <f t="shared" si="8"/>
        <v>29.477399999999999</v>
      </c>
      <c r="H185" s="11">
        <f t="shared" si="9"/>
        <v>956.36144961295611</v>
      </c>
      <c r="J185" s="26"/>
    </row>
    <row r="186" spans="1:10" outlineLevel="1">
      <c r="A186" s="7"/>
      <c r="B186" s="23">
        <v>42586</v>
      </c>
      <c r="C186" s="22">
        <v>0.60416666666666663</v>
      </c>
      <c r="D186" s="25">
        <v>7.0293540000000005</v>
      </c>
      <c r="E186" s="19">
        <f t="shared" si="7"/>
        <v>7.0272451938000007</v>
      </c>
      <c r="F186" s="24">
        <v>30.06</v>
      </c>
      <c r="G186" s="19">
        <f t="shared" si="8"/>
        <v>30.345570000000002</v>
      </c>
      <c r="H186" s="11">
        <f t="shared" si="9"/>
        <v>1093.8218451111786</v>
      </c>
      <c r="J186" s="26"/>
    </row>
    <row r="187" spans="1:10" outlineLevel="1">
      <c r="A187" s="7"/>
      <c r="B187" s="23">
        <v>42586</v>
      </c>
      <c r="C187" s="22">
        <v>0.625</v>
      </c>
      <c r="D187" s="25">
        <v>3.097413</v>
      </c>
      <c r="E187" s="19">
        <f t="shared" si="7"/>
        <v>3.0964837760999999</v>
      </c>
      <c r="F187" s="24">
        <v>31.72</v>
      </c>
      <c r="G187" s="19">
        <f t="shared" si="8"/>
        <v>32.021340000000002</v>
      </c>
      <c r="H187" s="11">
        <f t="shared" si="9"/>
        <v>476.79242255561797</v>
      </c>
      <c r="J187" s="26"/>
    </row>
    <row r="188" spans="1:10" outlineLevel="1">
      <c r="A188" s="7"/>
      <c r="B188" s="23">
        <v>42586</v>
      </c>
      <c r="C188" s="22">
        <v>0.64583333333333337</v>
      </c>
      <c r="D188" s="25">
        <v>1.9839579999999999</v>
      </c>
      <c r="E188" s="19">
        <f t="shared" si="7"/>
        <v>1.9833628126</v>
      </c>
      <c r="F188" s="24">
        <v>33.75</v>
      </c>
      <c r="G188" s="19">
        <f t="shared" si="8"/>
        <v>34.070625</v>
      </c>
      <c r="H188" s="11">
        <f t="shared" si="9"/>
        <v>301.33107251656014</v>
      </c>
      <c r="J188" s="26"/>
    </row>
    <row r="189" spans="1:10" outlineLevel="1">
      <c r="A189" s="7"/>
      <c r="B189" s="23">
        <v>42586</v>
      </c>
      <c r="C189" s="22">
        <v>0.66666666666666663</v>
      </c>
      <c r="D189" s="25">
        <v>1.5479419999999999</v>
      </c>
      <c r="E189" s="19">
        <f t="shared" si="7"/>
        <v>1.5474776174</v>
      </c>
      <c r="F189" s="24">
        <v>38.270000000000003</v>
      </c>
      <c r="G189" s="19">
        <f t="shared" si="8"/>
        <v>38.633565000000004</v>
      </c>
      <c r="H189" s="11">
        <f t="shared" si="9"/>
        <v>228.04625971853196</v>
      </c>
      <c r="J189" s="26"/>
    </row>
    <row r="190" spans="1:10" outlineLevel="1">
      <c r="A190" s="7"/>
      <c r="B190" s="23">
        <v>42586</v>
      </c>
      <c r="C190" s="22">
        <v>0.6875</v>
      </c>
      <c r="D190" s="25">
        <v>1.1113250000000001</v>
      </c>
      <c r="E190" s="19">
        <f t="shared" si="7"/>
        <v>1.1109916025000002</v>
      </c>
      <c r="F190" s="24">
        <v>50.95</v>
      </c>
      <c r="G190" s="19">
        <f t="shared" si="8"/>
        <v>51.434025000000005</v>
      </c>
      <c r="H190" s="11">
        <f t="shared" si="9"/>
        <v>149.50166820722495</v>
      </c>
      <c r="J190" s="26"/>
    </row>
    <row r="191" spans="1:10" outlineLevel="1">
      <c r="A191" s="7"/>
      <c r="B191" s="23">
        <v>42586</v>
      </c>
      <c r="C191" s="22">
        <v>0.70833333333333337</v>
      </c>
      <c r="D191" s="25">
        <v>0.192803</v>
      </c>
      <c r="E191" s="19">
        <f t="shared" si="7"/>
        <v>0.19274515910000001</v>
      </c>
      <c r="F191" s="24">
        <v>50.49</v>
      </c>
      <c r="G191" s="19">
        <f t="shared" si="8"/>
        <v>50.969655000000003</v>
      </c>
      <c r="H191" s="11">
        <f t="shared" si="9"/>
        <v>26.026445330352892</v>
      </c>
      <c r="J191" s="26"/>
    </row>
    <row r="192" spans="1:10" outlineLevel="1">
      <c r="A192" s="7"/>
      <c r="B192" s="23">
        <v>42586</v>
      </c>
      <c r="C192" s="22">
        <v>0.72916666666666663</v>
      </c>
      <c r="D192" s="25">
        <v>2.4899999999999999E-2</v>
      </c>
      <c r="E192" s="19">
        <f t="shared" si="7"/>
        <v>2.489253E-2</v>
      </c>
      <c r="F192" s="24">
        <v>58.51</v>
      </c>
      <c r="G192" s="19">
        <f t="shared" si="8"/>
        <v>59.065845000000003</v>
      </c>
      <c r="H192" s="11">
        <f t="shared" si="9"/>
        <v>3.15971226136215</v>
      </c>
      <c r="J192" s="26"/>
    </row>
    <row r="193" spans="1:10" outlineLevel="1">
      <c r="A193" s="7"/>
      <c r="B193" s="23">
        <v>42586</v>
      </c>
      <c r="C193" s="22">
        <v>0.75</v>
      </c>
      <c r="D193" s="25">
        <v>0</v>
      </c>
      <c r="E193" s="19">
        <f t="shared" si="7"/>
        <v>0</v>
      </c>
      <c r="F193" s="24">
        <v>97.24</v>
      </c>
      <c r="G193" s="19">
        <f t="shared" si="8"/>
        <v>98.163780000000003</v>
      </c>
      <c r="H193" s="11">
        <f t="shared" si="9"/>
        <v>0</v>
      </c>
      <c r="J193" s="26"/>
    </row>
    <row r="194" spans="1:10" outlineLevel="1">
      <c r="A194" s="7"/>
      <c r="B194" s="23">
        <v>42586</v>
      </c>
      <c r="C194" s="22">
        <v>0.77083333333333337</v>
      </c>
      <c r="D194" s="25">
        <v>0</v>
      </c>
      <c r="E194" s="19">
        <f t="shared" si="7"/>
        <v>0</v>
      </c>
      <c r="F194" s="24">
        <v>105.55</v>
      </c>
      <c r="G194" s="19">
        <f t="shared" si="8"/>
        <v>106.55272500000001</v>
      </c>
      <c r="H194" s="11">
        <f t="shared" si="9"/>
        <v>0</v>
      </c>
      <c r="J194" s="26"/>
    </row>
    <row r="195" spans="1:10" outlineLevel="1">
      <c r="A195" s="7"/>
      <c r="B195" s="23">
        <v>42586</v>
      </c>
      <c r="C195" s="22">
        <v>0.79166666666666663</v>
      </c>
      <c r="D195" s="25">
        <v>0</v>
      </c>
      <c r="E195" s="19">
        <f t="shared" si="7"/>
        <v>0</v>
      </c>
      <c r="F195" s="24">
        <v>97.54</v>
      </c>
      <c r="G195" s="19">
        <f t="shared" si="8"/>
        <v>98.466630000000009</v>
      </c>
      <c r="H195" s="11">
        <f t="shared" si="9"/>
        <v>0</v>
      </c>
      <c r="J195" s="26"/>
    </row>
    <row r="196" spans="1:10" outlineLevel="1">
      <c r="A196" s="7"/>
      <c r="B196" s="23">
        <v>42586</v>
      </c>
      <c r="C196" s="22">
        <v>0.8125</v>
      </c>
      <c r="D196" s="25">
        <v>0</v>
      </c>
      <c r="E196" s="19">
        <f t="shared" si="7"/>
        <v>0</v>
      </c>
      <c r="F196" s="24">
        <v>72.12</v>
      </c>
      <c r="G196" s="19">
        <f t="shared" si="8"/>
        <v>72.805140000000009</v>
      </c>
      <c r="H196" s="11">
        <f t="shared" si="9"/>
        <v>0</v>
      </c>
      <c r="J196" s="26"/>
    </row>
    <row r="197" spans="1:10" outlineLevel="1">
      <c r="A197" s="7"/>
      <c r="B197" s="23">
        <v>42586</v>
      </c>
      <c r="C197" s="22">
        <v>0.83333333333333337</v>
      </c>
      <c r="D197" s="25">
        <v>0</v>
      </c>
      <c r="E197" s="19">
        <f t="shared" si="7"/>
        <v>0</v>
      </c>
      <c r="F197" s="24">
        <v>73.73</v>
      </c>
      <c r="G197" s="19">
        <f t="shared" si="8"/>
        <v>74.430435000000003</v>
      </c>
      <c r="H197" s="11">
        <f t="shared" si="9"/>
        <v>0</v>
      </c>
      <c r="J197" s="26"/>
    </row>
    <row r="198" spans="1:10" outlineLevel="1">
      <c r="A198" s="7"/>
      <c r="B198" s="23">
        <v>42586</v>
      </c>
      <c r="C198" s="22">
        <v>0.85416666666666663</v>
      </c>
      <c r="D198" s="25">
        <v>0</v>
      </c>
      <c r="E198" s="19">
        <f t="shared" si="7"/>
        <v>0</v>
      </c>
      <c r="F198" s="24">
        <v>83.91</v>
      </c>
      <c r="G198" s="19">
        <f t="shared" si="8"/>
        <v>84.707144999999997</v>
      </c>
      <c r="H198" s="11">
        <f t="shared" si="9"/>
        <v>0</v>
      </c>
      <c r="J198" s="26"/>
    </row>
    <row r="199" spans="1:10" outlineLevel="1">
      <c r="A199" s="7"/>
      <c r="B199" s="23">
        <v>42586</v>
      </c>
      <c r="C199" s="22">
        <v>0.875</v>
      </c>
      <c r="D199" s="25">
        <v>0</v>
      </c>
      <c r="E199" s="19">
        <f t="shared" si="7"/>
        <v>0</v>
      </c>
      <c r="F199" s="24">
        <v>75.44</v>
      </c>
      <c r="G199" s="19">
        <f t="shared" si="8"/>
        <v>76.156680000000009</v>
      </c>
      <c r="H199" s="11">
        <f t="shared" si="9"/>
        <v>0</v>
      </c>
      <c r="J199" s="26"/>
    </row>
    <row r="200" spans="1:10" outlineLevel="1">
      <c r="A200" s="7"/>
      <c r="B200" s="23">
        <v>42586</v>
      </c>
      <c r="C200" s="22">
        <v>0.89583333333333337</v>
      </c>
      <c r="D200" s="25">
        <v>0</v>
      </c>
      <c r="E200" s="19">
        <f t="shared" si="7"/>
        <v>0</v>
      </c>
      <c r="F200" s="24">
        <v>58.58</v>
      </c>
      <c r="G200" s="19">
        <f t="shared" si="8"/>
        <v>59.136510000000001</v>
      </c>
      <c r="H200" s="11">
        <f t="shared" si="9"/>
        <v>0</v>
      </c>
      <c r="J200" s="26"/>
    </row>
    <row r="201" spans="1:10" outlineLevel="1">
      <c r="A201" s="7"/>
      <c r="B201" s="23">
        <v>42586</v>
      </c>
      <c r="C201" s="22">
        <v>0.91666666666666663</v>
      </c>
      <c r="D201" s="25">
        <v>0</v>
      </c>
      <c r="E201" s="19">
        <f t="shared" si="7"/>
        <v>0</v>
      </c>
      <c r="F201" s="24">
        <v>45.23</v>
      </c>
      <c r="G201" s="19">
        <f t="shared" si="8"/>
        <v>45.659685000000003</v>
      </c>
      <c r="H201" s="11">
        <f t="shared" si="9"/>
        <v>0</v>
      </c>
      <c r="J201" s="26"/>
    </row>
    <row r="202" spans="1:10" outlineLevel="1">
      <c r="A202" s="7"/>
      <c r="B202" s="23">
        <v>42586</v>
      </c>
      <c r="C202" s="22">
        <v>0.9375</v>
      </c>
      <c r="D202" s="25">
        <v>0</v>
      </c>
      <c r="E202" s="19">
        <f t="shared" si="7"/>
        <v>0</v>
      </c>
      <c r="F202" s="24">
        <v>68.66</v>
      </c>
      <c r="G202" s="19">
        <f t="shared" si="8"/>
        <v>69.312269999999998</v>
      </c>
      <c r="H202" s="11">
        <f t="shared" si="9"/>
        <v>0</v>
      </c>
      <c r="J202" s="26"/>
    </row>
    <row r="203" spans="1:10" outlineLevel="1">
      <c r="A203" s="7"/>
      <c r="B203" s="23">
        <v>42586</v>
      </c>
      <c r="C203" s="22">
        <v>0.95833333333333337</v>
      </c>
      <c r="D203" s="25">
        <v>0</v>
      </c>
      <c r="E203" s="19">
        <f t="shared" si="7"/>
        <v>0</v>
      </c>
      <c r="F203" s="24">
        <v>69.83</v>
      </c>
      <c r="G203" s="19">
        <f t="shared" si="8"/>
        <v>70.493385000000004</v>
      </c>
      <c r="H203" s="11">
        <f t="shared" si="9"/>
        <v>0</v>
      </c>
      <c r="J203" s="26"/>
    </row>
    <row r="204" spans="1:10" outlineLevel="1">
      <c r="A204" s="7"/>
      <c r="B204" s="23">
        <v>42586</v>
      </c>
      <c r="C204" s="22">
        <v>0.97916666666666663</v>
      </c>
      <c r="D204" s="25">
        <v>0</v>
      </c>
      <c r="E204" s="19">
        <f t="shared" si="7"/>
        <v>0</v>
      </c>
      <c r="F204" s="24">
        <v>46.45</v>
      </c>
      <c r="G204" s="19">
        <f t="shared" si="8"/>
        <v>46.891275000000007</v>
      </c>
      <c r="H204" s="11">
        <f t="shared" si="9"/>
        <v>0</v>
      </c>
      <c r="J204" s="26"/>
    </row>
    <row r="205" spans="1:10" outlineLevel="1">
      <c r="A205" s="7"/>
      <c r="B205" s="23">
        <v>42586</v>
      </c>
      <c r="C205" s="22">
        <v>0.99998842592592585</v>
      </c>
      <c r="D205" s="25">
        <v>0</v>
      </c>
      <c r="E205" s="19">
        <f t="shared" si="7"/>
        <v>0</v>
      </c>
      <c r="F205" s="24">
        <v>43.62</v>
      </c>
      <c r="G205" s="19">
        <f t="shared" si="8"/>
        <v>44.034390000000002</v>
      </c>
      <c r="H205" s="11">
        <f>E205*($B$6-G205)</f>
        <v>0</v>
      </c>
      <c r="J205" s="26"/>
    </row>
    <row r="206" spans="1:10" outlineLevel="1">
      <c r="A206" s="7"/>
      <c r="B206" s="23">
        <v>42587</v>
      </c>
      <c r="C206" s="22">
        <v>2.0833333333333332E-2</v>
      </c>
      <c r="D206" s="25">
        <v>0</v>
      </c>
      <c r="E206" s="19">
        <f t="shared" ref="E206:E269" si="10">IF($B$11="Electricity",$D206*$B$7,$D206*$B$8)</f>
        <v>0</v>
      </c>
      <c r="F206" s="24">
        <v>38.89</v>
      </c>
      <c r="G206" s="19">
        <f t="shared" si="8"/>
        <v>39.259455000000003</v>
      </c>
      <c r="H206" s="11">
        <f t="shared" ref="H206:H252" si="11">E206*($B$6-G206)</f>
        <v>0</v>
      </c>
      <c r="J206" s="26"/>
    </row>
    <row r="207" spans="1:10" outlineLevel="1">
      <c r="A207" s="7"/>
      <c r="B207" s="23">
        <v>42587</v>
      </c>
      <c r="C207" s="22">
        <v>4.1666666666666664E-2</v>
      </c>
      <c r="D207" s="25">
        <v>0</v>
      </c>
      <c r="E207" s="19">
        <f t="shared" si="10"/>
        <v>0</v>
      </c>
      <c r="F207" s="24">
        <v>34.299999999999997</v>
      </c>
      <c r="G207" s="19">
        <f t="shared" ref="G207:G270" si="12">$F207*$B$8</f>
        <v>34.62585</v>
      </c>
      <c r="H207" s="11">
        <f t="shared" si="11"/>
        <v>0</v>
      </c>
      <c r="J207" s="26"/>
    </row>
    <row r="208" spans="1:10" outlineLevel="1">
      <c r="A208" s="7"/>
      <c r="B208" s="23">
        <v>42587</v>
      </c>
      <c r="C208" s="22">
        <v>6.25E-2</v>
      </c>
      <c r="D208" s="25">
        <v>0</v>
      </c>
      <c r="E208" s="19">
        <f t="shared" si="10"/>
        <v>0</v>
      </c>
      <c r="F208" s="24">
        <v>28.4</v>
      </c>
      <c r="G208" s="19">
        <f t="shared" si="12"/>
        <v>28.669799999999999</v>
      </c>
      <c r="H208" s="11">
        <f t="shared" si="11"/>
        <v>0</v>
      </c>
      <c r="J208" s="26"/>
    </row>
    <row r="209" spans="1:13" outlineLevel="1">
      <c r="A209" s="7"/>
      <c r="B209" s="23">
        <v>42587</v>
      </c>
      <c r="C209" s="22">
        <v>8.3333333333333329E-2</v>
      </c>
      <c r="D209" s="25">
        <v>0</v>
      </c>
      <c r="E209" s="19">
        <f t="shared" si="10"/>
        <v>0</v>
      </c>
      <c r="F209" s="24">
        <v>27.75</v>
      </c>
      <c r="G209" s="19">
        <f t="shared" si="12"/>
        <v>28.013625000000001</v>
      </c>
      <c r="H209" s="11">
        <f t="shared" si="11"/>
        <v>0</v>
      </c>
      <c r="J209" s="26"/>
    </row>
    <row r="210" spans="1:13" outlineLevel="1">
      <c r="A210" s="7"/>
      <c r="B210" s="23">
        <v>42587</v>
      </c>
      <c r="C210" s="22">
        <v>0.10416666666666667</v>
      </c>
      <c r="D210" s="25">
        <v>0</v>
      </c>
      <c r="E210" s="19">
        <f t="shared" si="10"/>
        <v>0</v>
      </c>
      <c r="F210" s="24">
        <v>26.33</v>
      </c>
      <c r="G210" s="19">
        <f t="shared" si="12"/>
        <v>26.580134999999999</v>
      </c>
      <c r="H210" s="11">
        <f t="shared" si="11"/>
        <v>0</v>
      </c>
      <c r="J210" s="26"/>
      <c r="M210" s="27"/>
    </row>
    <row r="211" spans="1:13" outlineLevel="1">
      <c r="A211" s="7"/>
      <c r="B211" s="23">
        <v>42587</v>
      </c>
      <c r="C211" s="22">
        <v>0.125</v>
      </c>
      <c r="D211" s="25">
        <v>0</v>
      </c>
      <c r="E211" s="19">
        <f t="shared" si="10"/>
        <v>0</v>
      </c>
      <c r="F211" s="24">
        <v>26.24</v>
      </c>
      <c r="G211" s="19">
        <f t="shared" si="12"/>
        <v>26.489280000000001</v>
      </c>
      <c r="H211" s="11">
        <f t="shared" si="11"/>
        <v>0</v>
      </c>
      <c r="J211" s="26"/>
    </row>
    <row r="212" spans="1:13" outlineLevel="1">
      <c r="A212" s="7"/>
      <c r="B212" s="23">
        <v>42587</v>
      </c>
      <c r="C212" s="22">
        <v>0.14583333333333334</v>
      </c>
      <c r="D212" s="25">
        <v>0</v>
      </c>
      <c r="E212" s="19">
        <f t="shared" si="10"/>
        <v>0</v>
      </c>
      <c r="F212" s="24">
        <v>24.62</v>
      </c>
      <c r="G212" s="19">
        <f t="shared" si="12"/>
        <v>24.853890000000003</v>
      </c>
      <c r="H212" s="11">
        <f t="shared" si="11"/>
        <v>0</v>
      </c>
      <c r="J212" s="26"/>
    </row>
    <row r="213" spans="1:13" outlineLevel="1">
      <c r="A213" s="7"/>
      <c r="B213" s="23">
        <v>42587</v>
      </c>
      <c r="C213" s="22">
        <v>0.16666666666666666</v>
      </c>
      <c r="D213" s="25">
        <v>0</v>
      </c>
      <c r="E213" s="19">
        <f t="shared" si="10"/>
        <v>0</v>
      </c>
      <c r="F213" s="24">
        <v>24.29</v>
      </c>
      <c r="G213" s="19">
        <f t="shared" si="12"/>
        <v>24.520755000000001</v>
      </c>
      <c r="H213" s="11">
        <f t="shared" si="11"/>
        <v>0</v>
      </c>
      <c r="J213" s="26"/>
    </row>
    <row r="214" spans="1:13" outlineLevel="1">
      <c r="A214" s="7"/>
      <c r="B214" s="23">
        <v>42587</v>
      </c>
      <c r="C214" s="22">
        <v>0.1875</v>
      </c>
      <c r="D214" s="25">
        <v>0</v>
      </c>
      <c r="E214" s="19">
        <f t="shared" si="10"/>
        <v>0</v>
      </c>
      <c r="F214" s="24">
        <v>25.26</v>
      </c>
      <c r="G214" s="19">
        <f t="shared" si="12"/>
        <v>25.499970000000005</v>
      </c>
      <c r="H214" s="11">
        <f t="shared" si="11"/>
        <v>0</v>
      </c>
      <c r="J214" s="26"/>
    </row>
    <row r="215" spans="1:13" outlineLevel="1">
      <c r="A215" s="7"/>
      <c r="B215" s="23">
        <v>42587</v>
      </c>
      <c r="C215" s="22">
        <v>0.20833333333333334</v>
      </c>
      <c r="D215" s="25">
        <v>0</v>
      </c>
      <c r="E215" s="19">
        <f t="shared" si="10"/>
        <v>0</v>
      </c>
      <c r="F215" s="24">
        <v>25.68</v>
      </c>
      <c r="G215" s="19">
        <f t="shared" si="12"/>
        <v>25.923960000000001</v>
      </c>
      <c r="H215" s="11">
        <f t="shared" si="11"/>
        <v>0</v>
      </c>
      <c r="J215" s="26"/>
    </row>
    <row r="216" spans="1:13" outlineLevel="1">
      <c r="A216" s="7"/>
      <c r="B216" s="23">
        <v>42587</v>
      </c>
      <c r="C216" s="22">
        <v>0.22916666666666666</v>
      </c>
      <c r="D216" s="25">
        <v>0</v>
      </c>
      <c r="E216" s="19">
        <f t="shared" si="10"/>
        <v>0</v>
      </c>
      <c r="F216" s="24">
        <v>28.2</v>
      </c>
      <c r="G216" s="19">
        <f t="shared" si="12"/>
        <v>28.4679</v>
      </c>
      <c r="H216" s="11">
        <f t="shared" si="11"/>
        <v>0</v>
      </c>
      <c r="J216" s="26"/>
    </row>
    <row r="217" spans="1:13" outlineLevel="1">
      <c r="A217" s="7"/>
      <c r="B217" s="23">
        <v>42587</v>
      </c>
      <c r="C217" s="22">
        <v>0.25</v>
      </c>
      <c r="D217" s="25">
        <v>0</v>
      </c>
      <c r="E217" s="19">
        <f t="shared" si="10"/>
        <v>0</v>
      </c>
      <c r="F217" s="24">
        <v>30.47</v>
      </c>
      <c r="G217" s="19">
        <f t="shared" si="12"/>
        <v>30.759465000000002</v>
      </c>
      <c r="H217" s="11">
        <f t="shared" si="11"/>
        <v>0</v>
      </c>
      <c r="J217" s="26"/>
    </row>
    <row r="218" spans="1:13" outlineLevel="1">
      <c r="A218" s="7"/>
      <c r="B218" s="23">
        <v>42587</v>
      </c>
      <c r="C218" s="22">
        <v>0.27083333333333331</v>
      </c>
      <c r="D218" s="25">
        <v>0</v>
      </c>
      <c r="E218" s="19">
        <f t="shared" si="10"/>
        <v>0</v>
      </c>
      <c r="F218" s="24">
        <v>50.12</v>
      </c>
      <c r="G218" s="19">
        <f t="shared" si="12"/>
        <v>50.596139999999998</v>
      </c>
      <c r="H218" s="11">
        <f>E218*($B$6-G218)</f>
        <v>0</v>
      </c>
      <c r="J218" s="26"/>
    </row>
    <row r="219" spans="1:13" outlineLevel="1">
      <c r="A219" s="7"/>
      <c r="B219" s="23">
        <v>42587</v>
      </c>
      <c r="C219" s="22">
        <v>0.29166666666666669</v>
      </c>
      <c r="D219" s="25">
        <v>0</v>
      </c>
      <c r="E219" s="19">
        <f t="shared" si="10"/>
        <v>0</v>
      </c>
      <c r="F219" s="24">
        <v>186.18</v>
      </c>
      <c r="G219" s="19">
        <f t="shared" si="12"/>
        <v>187.94871000000001</v>
      </c>
      <c r="H219" s="11">
        <f t="shared" si="11"/>
        <v>0</v>
      </c>
      <c r="J219" s="26"/>
    </row>
    <row r="220" spans="1:13" outlineLevel="1">
      <c r="A220" s="7"/>
      <c r="B220" s="23">
        <v>42587</v>
      </c>
      <c r="C220" s="22">
        <v>0.3125</v>
      </c>
      <c r="D220" s="25">
        <v>0.13454900000000003</v>
      </c>
      <c r="E220" s="19">
        <f t="shared" si="10"/>
        <v>0.13450863530000004</v>
      </c>
      <c r="F220" s="24">
        <v>70.55</v>
      </c>
      <c r="G220" s="19">
        <f t="shared" si="12"/>
        <v>71.220224999999999</v>
      </c>
      <c r="H220" s="11">
        <f t="shared" si="11"/>
        <v>15.438870895291062</v>
      </c>
      <c r="J220" s="26"/>
    </row>
    <row r="221" spans="1:13" outlineLevel="1">
      <c r="A221" s="7"/>
      <c r="B221" s="23">
        <v>42587</v>
      </c>
      <c r="C221" s="22">
        <v>0.33333333333333331</v>
      </c>
      <c r="D221" s="25">
        <v>1.2386490000000001</v>
      </c>
      <c r="E221" s="19">
        <f t="shared" si="10"/>
        <v>1.2382774053000001</v>
      </c>
      <c r="F221" s="24">
        <v>99.64</v>
      </c>
      <c r="G221" s="19">
        <f t="shared" si="12"/>
        <v>100.58658000000001</v>
      </c>
      <c r="H221" s="11">
        <f t="shared" si="11"/>
        <v>105.76550809539911</v>
      </c>
      <c r="J221" s="26"/>
    </row>
    <row r="222" spans="1:13" outlineLevel="1">
      <c r="A222" s="7"/>
      <c r="B222" s="23">
        <v>42587</v>
      </c>
      <c r="C222" s="22">
        <v>0.35416666666666669</v>
      </c>
      <c r="D222" s="25">
        <v>3.9556380000000004</v>
      </c>
      <c r="E222" s="19">
        <f t="shared" si="10"/>
        <v>3.9544513086000004</v>
      </c>
      <c r="F222" s="24">
        <v>95.05</v>
      </c>
      <c r="G222" s="19">
        <f t="shared" si="12"/>
        <v>95.952975000000009</v>
      </c>
      <c r="H222" s="11">
        <f t="shared" si="11"/>
        <v>356.0865758467869</v>
      </c>
      <c r="J222" s="26"/>
    </row>
    <row r="223" spans="1:13" outlineLevel="1">
      <c r="A223" s="7"/>
      <c r="B223" s="23">
        <v>42587</v>
      </c>
      <c r="C223" s="22">
        <v>0.375</v>
      </c>
      <c r="D223" s="25">
        <v>5.5819419999999997</v>
      </c>
      <c r="E223" s="19">
        <f t="shared" si="10"/>
        <v>5.5802674174</v>
      </c>
      <c r="F223" s="24">
        <v>62.66</v>
      </c>
      <c r="G223" s="19">
        <f t="shared" si="12"/>
        <v>63.255270000000003</v>
      </c>
      <c r="H223" s="11">
        <f t="shared" si="11"/>
        <v>684.94841747656028</v>
      </c>
      <c r="J223" s="26"/>
    </row>
    <row r="224" spans="1:13" outlineLevel="1">
      <c r="A224" s="7"/>
      <c r="B224" s="23">
        <v>42587</v>
      </c>
      <c r="C224" s="22">
        <v>0.39583333333333331</v>
      </c>
      <c r="D224" s="25">
        <v>6.7952839999999997</v>
      </c>
      <c r="E224" s="19">
        <f t="shared" si="10"/>
        <v>6.7932454148000003</v>
      </c>
      <c r="F224" s="24">
        <v>62.13</v>
      </c>
      <c r="G224" s="19">
        <f t="shared" si="12"/>
        <v>62.72023500000001</v>
      </c>
      <c r="H224" s="11">
        <f t="shared" si="11"/>
        <v>837.46969832387151</v>
      </c>
      <c r="J224" s="26"/>
    </row>
    <row r="225" spans="1:10" outlineLevel="1">
      <c r="A225" s="7"/>
      <c r="B225" s="23">
        <v>42587</v>
      </c>
      <c r="C225" s="22">
        <v>0.41666666666666669</v>
      </c>
      <c r="D225" s="25">
        <v>7.2133649999999996</v>
      </c>
      <c r="E225" s="19">
        <f t="shared" si="10"/>
        <v>7.2112009905000001</v>
      </c>
      <c r="F225" s="24">
        <v>50.17</v>
      </c>
      <c r="G225" s="19">
        <f t="shared" si="12"/>
        <v>50.646615000000004</v>
      </c>
      <c r="H225" s="11">
        <f t="shared" si="11"/>
        <v>976.06046397952787</v>
      </c>
      <c r="J225" s="26"/>
    </row>
    <row r="226" spans="1:10" outlineLevel="1">
      <c r="A226" s="7"/>
      <c r="B226" s="23">
        <v>42587</v>
      </c>
      <c r="C226" s="22">
        <v>0.4375</v>
      </c>
      <c r="D226" s="25">
        <v>7.4978189999999998</v>
      </c>
      <c r="E226" s="19">
        <f t="shared" si="10"/>
        <v>7.4955696542999997</v>
      </c>
      <c r="F226" s="24">
        <v>59.34</v>
      </c>
      <c r="G226" s="19">
        <f t="shared" si="12"/>
        <v>59.90373000000001</v>
      </c>
      <c r="H226" s="11">
        <f t="shared" si="11"/>
        <v>945.16337493241929</v>
      </c>
      <c r="J226" s="26"/>
    </row>
    <row r="227" spans="1:10" outlineLevel="1">
      <c r="A227" s="7"/>
      <c r="B227" s="23">
        <v>42587</v>
      </c>
      <c r="C227" s="22">
        <v>0.45833333333333331</v>
      </c>
      <c r="D227" s="25">
        <v>8.7404070000000011</v>
      </c>
      <c r="E227" s="19">
        <f t="shared" si="10"/>
        <v>8.7377848779000011</v>
      </c>
      <c r="F227" s="24">
        <v>47.54</v>
      </c>
      <c r="G227" s="19">
        <f t="shared" si="12"/>
        <v>47.991630000000001</v>
      </c>
      <c r="H227" s="11">
        <f t="shared" si="11"/>
        <v>1205.8874484096284</v>
      </c>
      <c r="J227" s="26"/>
    </row>
    <row r="228" spans="1:10" outlineLevel="1">
      <c r="A228" s="7"/>
      <c r="B228" s="23">
        <v>42587</v>
      </c>
      <c r="C228" s="22">
        <v>0.47916666666666669</v>
      </c>
      <c r="D228" s="25">
        <v>9.0703639999999996</v>
      </c>
      <c r="E228" s="19">
        <f t="shared" si="10"/>
        <v>9.0676428908000002</v>
      </c>
      <c r="F228" s="24">
        <v>37.409999999999997</v>
      </c>
      <c r="G228" s="19">
        <f t="shared" si="12"/>
        <v>37.765394999999998</v>
      </c>
      <c r="H228" s="11">
        <f t="shared" si="11"/>
        <v>1344.1384621987961</v>
      </c>
      <c r="J228" s="26"/>
    </row>
    <row r="229" spans="1:10" outlineLevel="1">
      <c r="A229" s="7"/>
      <c r="B229" s="23">
        <v>42587</v>
      </c>
      <c r="C229" s="22">
        <v>0.5</v>
      </c>
      <c r="D229" s="25">
        <v>9.4672419999999988</v>
      </c>
      <c r="E229" s="19">
        <f t="shared" si="10"/>
        <v>9.4644018273999997</v>
      </c>
      <c r="F229" s="24">
        <v>41.24</v>
      </c>
      <c r="G229" s="19">
        <f t="shared" si="12"/>
        <v>41.631780000000006</v>
      </c>
      <c r="H229" s="11">
        <f t="shared" si="11"/>
        <v>1366.3588451864853</v>
      </c>
      <c r="J229" s="26"/>
    </row>
    <row r="230" spans="1:10" outlineLevel="1">
      <c r="A230" s="7"/>
      <c r="B230" s="23">
        <v>42587</v>
      </c>
      <c r="C230" s="22">
        <v>0.52083333333333337</v>
      </c>
      <c r="D230" s="25">
        <v>9.4595009999999995</v>
      </c>
      <c r="E230" s="19">
        <f t="shared" si="10"/>
        <v>9.4566631497000007</v>
      </c>
      <c r="F230" s="24">
        <v>41.13</v>
      </c>
      <c r="G230" s="19">
        <f t="shared" si="12"/>
        <v>41.520735000000002</v>
      </c>
      <c r="H230" s="11">
        <f t="shared" si="11"/>
        <v>1366.291741221241</v>
      </c>
      <c r="J230" s="26"/>
    </row>
    <row r="231" spans="1:10" outlineLevel="1">
      <c r="A231" s="7"/>
      <c r="B231" s="23">
        <v>42587</v>
      </c>
      <c r="C231" s="22">
        <v>0.54166666666666663</v>
      </c>
      <c r="D231" s="25">
        <v>9.1547680000000007</v>
      </c>
      <c r="E231" s="19">
        <f t="shared" si="10"/>
        <v>9.1520215696000005</v>
      </c>
      <c r="F231" s="24">
        <v>41.24</v>
      </c>
      <c r="G231" s="19">
        <f t="shared" si="12"/>
        <v>41.631780000000006</v>
      </c>
      <c r="H231" s="11">
        <f t="shared" si="11"/>
        <v>1321.2610634047583</v>
      </c>
      <c r="J231" s="26"/>
    </row>
    <row r="232" spans="1:10" outlineLevel="1">
      <c r="A232" s="7"/>
      <c r="B232" s="23">
        <v>42587</v>
      </c>
      <c r="C232" s="22">
        <v>0.5625</v>
      </c>
      <c r="D232" s="25">
        <v>8.6548650000000009</v>
      </c>
      <c r="E232" s="19">
        <f t="shared" si="10"/>
        <v>8.6522685405000015</v>
      </c>
      <c r="F232" s="24">
        <v>40.380000000000003</v>
      </c>
      <c r="G232" s="19">
        <f t="shared" si="12"/>
        <v>40.763610000000007</v>
      </c>
      <c r="H232" s="11">
        <f t="shared" si="11"/>
        <v>1256.624248132789</v>
      </c>
      <c r="J232" s="26"/>
    </row>
    <row r="233" spans="1:10" outlineLevel="1">
      <c r="A233" s="7"/>
      <c r="B233" s="23">
        <v>42587</v>
      </c>
      <c r="C233" s="22">
        <v>0.58333333333333337</v>
      </c>
      <c r="D233" s="25">
        <v>8.1940770000000001</v>
      </c>
      <c r="E233" s="19">
        <f t="shared" si="10"/>
        <v>8.1916187769000004</v>
      </c>
      <c r="F233" s="24">
        <v>39.29</v>
      </c>
      <c r="G233" s="19">
        <f t="shared" si="12"/>
        <v>39.663254999999999</v>
      </c>
      <c r="H233" s="11">
        <f t="shared" si="11"/>
        <v>1198.7348280924273</v>
      </c>
      <c r="J233" s="26"/>
    </row>
    <row r="234" spans="1:10" outlineLevel="1">
      <c r="A234" s="7"/>
      <c r="B234" s="23">
        <v>42587</v>
      </c>
      <c r="C234" s="22">
        <v>0.60416666666666663</v>
      </c>
      <c r="D234" s="25">
        <v>7.4202750000000002</v>
      </c>
      <c r="E234" s="19">
        <f t="shared" si="10"/>
        <v>7.4180489175000002</v>
      </c>
      <c r="F234" s="24">
        <v>39.880000000000003</v>
      </c>
      <c r="G234" s="19">
        <f t="shared" si="12"/>
        <v>40.258860000000006</v>
      </c>
      <c r="H234" s="11">
        <f t="shared" si="11"/>
        <v>1081.114905812216</v>
      </c>
      <c r="J234" s="26"/>
    </row>
    <row r="235" spans="1:10" outlineLevel="1">
      <c r="A235" s="7"/>
      <c r="B235" s="23">
        <v>42587</v>
      </c>
      <c r="C235" s="22">
        <v>0.625</v>
      </c>
      <c r="D235" s="25">
        <v>6.5487200000000003</v>
      </c>
      <c r="E235" s="19">
        <f t="shared" si="10"/>
        <v>6.5467553840000008</v>
      </c>
      <c r="F235" s="24">
        <v>39.79</v>
      </c>
      <c r="G235" s="19">
        <f t="shared" si="12"/>
        <v>40.168005000000001</v>
      </c>
      <c r="H235" s="11">
        <f t="shared" si="11"/>
        <v>954.72639842571118</v>
      </c>
      <c r="J235" s="26"/>
    </row>
    <row r="236" spans="1:10" outlineLevel="1">
      <c r="A236" s="7"/>
      <c r="B236" s="23">
        <v>42587</v>
      </c>
      <c r="C236" s="22">
        <v>0.64583333333333337</v>
      </c>
      <c r="D236" s="25">
        <v>5.3465810000000005</v>
      </c>
      <c r="E236" s="19">
        <f t="shared" si="10"/>
        <v>5.3449770257000004</v>
      </c>
      <c r="F236" s="24">
        <v>41.11</v>
      </c>
      <c r="G236" s="19">
        <f t="shared" si="12"/>
        <v>41.500545000000002</v>
      </c>
      <c r="H236" s="11">
        <f t="shared" si="11"/>
        <v>772.34626720117114</v>
      </c>
      <c r="J236" s="26"/>
    </row>
    <row r="237" spans="1:10" outlineLevel="1">
      <c r="A237" s="7"/>
      <c r="B237" s="23">
        <v>42587</v>
      </c>
      <c r="C237" s="22">
        <v>0.66666666666666663</v>
      </c>
      <c r="D237" s="25">
        <v>3.3276779999999997</v>
      </c>
      <c r="E237" s="19">
        <f t="shared" si="10"/>
        <v>3.3266796965999998</v>
      </c>
      <c r="F237" s="24">
        <v>46.39</v>
      </c>
      <c r="G237" s="19">
        <f t="shared" si="12"/>
        <v>46.830705000000002</v>
      </c>
      <c r="H237" s="11">
        <f t="shared" si="11"/>
        <v>462.97166806663591</v>
      </c>
      <c r="J237" s="26"/>
    </row>
    <row r="238" spans="1:10" outlineLevel="1">
      <c r="A238" s="7"/>
      <c r="B238" s="23">
        <v>42587</v>
      </c>
      <c r="C238" s="22">
        <v>0.6875</v>
      </c>
      <c r="D238" s="25">
        <v>1.8339890000000001</v>
      </c>
      <c r="E238" s="19">
        <f t="shared" si="10"/>
        <v>1.8334388033000002</v>
      </c>
      <c r="F238" s="24">
        <v>60.9</v>
      </c>
      <c r="G238" s="19">
        <f t="shared" si="12"/>
        <v>61.478550000000006</v>
      </c>
      <c r="H238" s="11">
        <f t="shared" si="11"/>
        <v>228.30245827318078</v>
      </c>
      <c r="J238" s="26"/>
    </row>
    <row r="239" spans="1:10" outlineLevel="1">
      <c r="A239" s="7"/>
      <c r="B239" s="23">
        <v>42587</v>
      </c>
      <c r="C239" s="22">
        <v>0.70833333333333337</v>
      </c>
      <c r="D239" s="25">
        <v>0.40678900000000001</v>
      </c>
      <c r="E239" s="19">
        <f t="shared" si="10"/>
        <v>0.40666696330000002</v>
      </c>
      <c r="F239" s="24">
        <v>63.37</v>
      </c>
      <c r="G239" s="19">
        <f t="shared" si="12"/>
        <v>63.972014999999999</v>
      </c>
      <c r="H239" s="11">
        <f t="shared" si="11"/>
        <v>49.624750097567954</v>
      </c>
      <c r="J239" s="26"/>
    </row>
    <row r="240" spans="1:10" outlineLevel="1">
      <c r="A240" s="7"/>
      <c r="B240" s="23">
        <v>42587</v>
      </c>
      <c r="C240" s="22">
        <v>0.72916666666666663</v>
      </c>
      <c r="D240" s="25">
        <v>4.8167000000000001E-2</v>
      </c>
      <c r="E240" s="19">
        <f t="shared" si="10"/>
        <v>4.8152549900000001E-2</v>
      </c>
      <c r="F240" s="24">
        <v>78.92</v>
      </c>
      <c r="G240" s="19">
        <f t="shared" si="12"/>
        <v>79.669740000000004</v>
      </c>
      <c r="H240" s="11">
        <f t="shared" si="11"/>
        <v>5.1200731505299739</v>
      </c>
      <c r="J240" s="26"/>
    </row>
    <row r="241" spans="1:10" outlineLevel="1">
      <c r="A241" s="7"/>
      <c r="B241" s="23">
        <v>42587</v>
      </c>
      <c r="C241" s="22">
        <v>0.75</v>
      </c>
      <c r="D241" s="25">
        <v>0</v>
      </c>
      <c r="E241" s="19">
        <f t="shared" si="10"/>
        <v>0</v>
      </c>
      <c r="F241" s="24">
        <v>103.45</v>
      </c>
      <c r="G241" s="19">
        <f t="shared" si="12"/>
        <v>104.43277500000001</v>
      </c>
      <c r="H241" s="11">
        <f t="shared" si="11"/>
        <v>0</v>
      </c>
      <c r="J241" s="26"/>
    </row>
    <row r="242" spans="1:10" outlineLevel="1">
      <c r="A242" s="7"/>
      <c r="B242" s="23">
        <v>42587</v>
      </c>
      <c r="C242" s="22">
        <v>0.77083333333333337</v>
      </c>
      <c r="D242" s="25">
        <v>0</v>
      </c>
      <c r="E242" s="19">
        <f t="shared" si="10"/>
        <v>0</v>
      </c>
      <c r="F242" s="24">
        <v>130.27000000000001</v>
      </c>
      <c r="G242" s="19">
        <f t="shared" si="12"/>
        <v>131.50756500000003</v>
      </c>
      <c r="H242" s="11">
        <f t="shared" si="11"/>
        <v>0</v>
      </c>
      <c r="J242" s="26"/>
    </row>
    <row r="243" spans="1:10" outlineLevel="1">
      <c r="A243" s="7"/>
      <c r="B243" s="23">
        <v>42587</v>
      </c>
      <c r="C243" s="22">
        <v>0.79166666666666663</v>
      </c>
      <c r="D243" s="25">
        <v>0</v>
      </c>
      <c r="E243" s="19">
        <f t="shared" si="10"/>
        <v>0</v>
      </c>
      <c r="F243" s="24">
        <v>98.17</v>
      </c>
      <c r="G243" s="19">
        <f t="shared" si="12"/>
        <v>99.102615000000014</v>
      </c>
      <c r="H243" s="11">
        <f t="shared" si="11"/>
        <v>0</v>
      </c>
      <c r="J243" s="26"/>
    </row>
    <row r="244" spans="1:10" outlineLevel="1">
      <c r="A244" s="7"/>
      <c r="B244" s="23">
        <v>42587</v>
      </c>
      <c r="C244" s="22">
        <v>0.8125</v>
      </c>
      <c r="D244" s="25">
        <v>0</v>
      </c>
      <c r="E244" s="19">
        <f t="shared" si="10"/>
        <v>0</v>
      </c>
      <c r="F244" s="24">
        <v>94.56</v>
      </c>
      <c r="G244" s="19">
        <f t="shared" si="12"/>
        <v>95.458320000000015</v>
      </c>
      <c r="H244" s="11">
        <f t="shared" si="11"/>
        <v>0</v>
      </c>
      <c r="J244" s="26"/>
    </row>
    <row r="245" spans="1:10" outlineLevel="1">
      <c r="A245" s="7"/>
      <c r="B245" s="23">
        <v>42587</v>
      </c>
      <c r="C245" s="22">
        <v>0.83333333333333337</v>
      </c>
      <c r="D245" s="25">
        <v>0</v>
      </c>
      <c r="E245" s="19">
        <f t="shared" si="10"/>
        <v>0</v>
      </c>
      <c r="F245" s="24">
        <v>98.98</v>
      </c>
      <c r="G245" s="19">
        <f t="shared" si="12"/>
        <v>99.920310000000015</v>
      </c>
      <c r="H245" s="11">
        <f t="shared" si="11"/>
        <v>0</v>
      </c>
      <c r="J245" s="26"/>
    </row>
    <row r="246" spans="1:10" outlineLevel="1">
      <c r="A246" s="7"/>
      <c r="B246" s="23">
        <v>42587</v>
      </c>
      <c r="C246" s="22">
        <v>0.85416666666666663</v>
      </c>
      <c r="D246" s="25">
        <v>0</v>
      </c>
      <c r="E246" s="19">
        <f t="shared" si="10"/>
        <v>0</v>
      </c>
      <c r="F246" s="24">
        <v>105.34</v>
      </c>
      <c r="G246" s="19">
        <f t="shared" si="12"/>
        <v>106.34073000000001</v>
      </c>
      <c r="H246" s="11">
        <f t="shared" si="11"/>
        <v>0</v>
      </c>
      <c r="J246" s="26"/>
    </row>
    <row r="247" spans="1:10" outlineLevel="1">
      <c r="A247" s="7"/>
      <c r="B247" s="23">
        <v>42587</v>
      </c>
      <c r="C247" s="22">
        <v>0.875</v>
      </c>
      <c r="D247" s="25">
        <v>0</v>
      </c>
      <c r="E247" s="19">
        <f t="shared" si="10"/>
        <v>0</v>
      </c>
      <c r="F247" s="24">
        <v>94.89</v>
      </c>
      <c r="G247" s="19">
        <f t="shared" si="12"/>
        <v>95.791455000000013</v>
      </c>
      <c r="H247" s="11">
        <f t="shared" si="11"/>
        <v>0</v>
      </c>
      <c r="J247" s="26"/>
    </row>
    <row r="248" spans="1:10" outlineLevel="1">
      <c r="A248" s="7"/>
      <c r="B248" s="23">
        <v>42587</v>
      </c>
      <c r="C248" s="22">
        <v>0.89583333333333337</v>
      </c>
      <c r="D248" s="25">
        <v>0</v>
      </c>
      <c r="E248" s="19">
        <f t="shared" si="10"/>
        <v>0</v>
      </c>
      <c r="F248" s="24">
        <v>87.08</v>
      </c>
      <c r="G248" s="19">
        <f t="shared" si="12"/>
        <v>87.907260000000008</v>
      </c>
      <c r="H248" s="11">
        <f t="shared" si="11"/>
        <v>0</v>
      </c>
      <c r="J248" s="26"/>
    </row>
    <row r="249" spans="1:10" outlineLevel="1">
      <c r="A249" s="7"/>
      <c r="B249" s="23">
        <v>42587</v>
      </c>
      <c r="C249" s="22">
        <v>0.91666666666666663</v>
      </c>
      <c r="D249" s="25">
        <v>0</v>
      </c>
      <c r="E249" s="19">
        <f t="shared" si="10"/>
        <v>0</v>
      </c>
      <c r="F249" s="24">
        <v>66.22</v>
      </c>
      <c r="G249" s="19">
        <f t="shared" si="12"/>
        <v>66.849090000000004</v>
      </c>
      <c r="H249" s="11">
        <f t="shared" si="11"/>
        <v>0</v>
      </c>
      <c r="J249" s="26"/>
    </row>
    <row r="250" spans="1:10" outlineLevel="1">
      <c r="A250" s="7"/>
      <c r="B250" s="23">
        <v>42587</v>
      </c>
      <c r="C250" s="22">
        <v>0.9375</v>
      </c>
      <c r="D250" s="25">
        <v>0</v>
      </c>
      <c r="E250" s="19">
        <f t="shared" si="10"/>
        <v>0</v>
      </c>
      <c r="F250" s="24">
        <v>109.95</v>
      </c>
      <c r="G250" s="19">
        <f t="shared" si="12"/>
        <v>110.99452500000001</v>
      </c>
      <c r="H250" s="11">
        <f t="shared" si="11"/>
        <v>0</v>
      </c>
      <c r="J250" s="26"/>
    </row>
    <row r="251" spans="1:10" outlineLevel="1">
      <c r="A251" s="7"/>
      <c r="B251" s="23">
        <v>42587</v>
      </c>
      <c r="C251" s="22">
        <v>0.95833333333333337</v>
      </c>
      <c r="D251" s="25">
        <v>0</v>
      </c>
      <c r="E251" s="19">
        <f t="shared" si="10"/>
        <v>0</v>
      </c>
      <c r="F251" s="24">
        <v>78.150000000000006</v>
      </c>
      <c r="G251" s="19">
        <f t="shared" si="12"/>
        <v>78.892425000000017</v>
      </c>
      <c r="H251" s="11">
        <f t="shared" si="11"/>
        <v>0</v>
      </c>
      <c r="J251" s="26"/>
    </row>
    <row r="252" spans="1:10" outlineLevel="1">
      <c r="A252" s="7"/>
      <c r="B252" s="23">
        <v>42587</v>
      </c>
      <c r="C252" s="22">
        <v>0.97916666666666663</v>
      </c>
      <c r="D252" s="25">
        <v>0</v>
      </c>
      <c r="E252" s="19">
        <f t="shared" si="10"/>
        <v>0</v>
      </c>
      <c r="F252" s="24">
        <v>97.42</v>
      </c>
      <c r="G252" s="19">
        <f t="shared" si="12"/>
        <v>98.345490000000012</v>
      </c>
      <c r="H252" s="11">
        <f t="shared" si="11"/>
        <v>0</v>
      </c>
      <c r="J252" s="26"/>
    </row>
    <row r="253" spans="1:10" outlineLevel="1">
      <c r="A253" s="7"/>
      <c r="B253" s="23">
        <v>42587</v>
      </c>
      <c r="C253" s="22">
        <v>0.99998842592592585</v>
      </c>
      <c r="D253" s="25">
        <v>0</v>
      </c>
      <c r="E253" s="19">
        <f t="shared" si="10"/>
        <v>0</v>
      </c>
      <c r="F253" s="24">
        <v>70.81</v>
      </c>
      <c r="G253" s="19">
        <f t="shared" si="12"/>
        <v>71.482695000000007</v>
      </c>
      <c r="H253" s="11">
        <f>E253*($B$6-G253)</f>
        <v>0</v>
      </c>
      <c r="J253" s="26"/>
    </row>
    <row r="254" spans="1:10" outlineLevel="1">
      <c r="A254" s="7"/>
      <c r="B254" s="23">
        <v>42588</v>
      </c>
      <c r="C254" s="22">
        <v>2.0833333333333332E-2</v>
      </c>
      <c r="D254" s="25">
        <v>0</v>
      </c>
      <c r="E254" s="19">
        <f t="shared" si="10"/>
        <v>0</v>
      </c>
      <c r="F254" s="24">
        <v>53.27</v>
      </c>
      <c r="G254" s="19">
        <f t="shared" si="12"/>
        <v>53.77606500000001</v>
      </c>
      <c r="H254" s="11">
        <f t="shared" ref="H254:H300" si="13">E254*($B$6-G254)</f>
        <v>0</v>
      </c>
      <c r="J254" s="26"/>
    </row>
    <row r="255" spans="1:10" outlineLevel="1">
      <c r="A255" s="7"/>
      <c r="B255" s="23">
        <v>42588</v>
      </c>
      <c r="C255" s="22">
        <v>4.1666666666666664E-2</v>
      </c>
      <c r="D255" s="25">
        <v>0</v>
      </c>
      <c r="E255" s="19">
        <f t="shared" si="10"/>
        <v>0</v>
      </c>
      <c r="F255" s="24">
        <v>41.74</v>
      </c>
      <c r="G255" s="19">
        <f t="shared" si="12"/>
        <v>42.136530000000008</v>
      </c>
      <c r="H255" s="11">
        <f t="shared" si="13"/>
        <v>0</v>
      </c>
      <c r="J255" s="26"/>
    </row>
    <row r="256" spans="1:10" outlineLevel="1">
      <c r="A256" s="7"/>
      <c r="B256" s="23">
        <v>42588</v>
      </c>
      <c r="C256" s="22">
        <v>6.25E-2</v>
      </c>
      <c r="D256" s="25">
        <v>0</v>
      </c>
      <c r="E256" s="19">
        <f t="shared" si="10"/>
        <v>0</v>
      </c>
      <c r="F256" s="24">
        <v>33.18</v>
      </c>
      <c r="G256" s="19">
        <f t="shared" si="12"/>
        <v>33.49521</v>
      </c>
      <c r="H256" s="11">
        <f t="shared" si="13"/>
        <v>0</v>
      </c>
      <c r="J256" s="26"/>
    </row>
    <row r="257" spans="1:13" outlineLevel="1">
      <c r="A257" s="7"/>
      <c r="B257" s="23">
        <v>42588</v>
      </c>
      <c r="C257" s="22">
        <v>8.3333333333333329E-2</v>
      </c>
      <c r="D257" s="25">
        <v>0</v>
      </c>
      <c r="E257" s="19">
        <f t="shared" si="10"/>
        <v>0</v>
      </c>
      <c r="F257" s="24">
        <v>30.85</v>
      </c>
      <c r="G257" s="19">
        <f t="shared" si="12"/>
        <v>31.143075000000003</v>
      </c>
      <c r="H257" s="11">
        <f t="shared" si="13"/>
        <v>0</v>
      </c>
      <c r="J257" s="26"/>
    </row>
    <row r="258" spans="1:13" outlineLevel="1">
      <c r="A258" s="7"/>
      <c r="B258" s="23">
        <v>42588</v>
      </c>
      <c r="C258" s="22">
        <v>0.10416666666666667</v>
      </c>
      <c r="D258" s="25">
        <v>0</v>
      </c>
      <c r="E258" s="19">
        <f t="shared" si="10"/>
        <v>0</v>
      </c>
      <c r="F258" s="24">
        <v>36.1</v>
      </c>
      <c r="G258" s="19">
        <f t="shared" si="12"/>
        <v>36.442950000000003</v>
      </c>
      <c r="H258" s="11">
        <f t="shared" si="13"/>
        <v>0</v>
      </c>
      <c r="J258" s="26"/>
      <c r="M258" s="27"/>
    </row>
    <row r="259" spans="1:13" outlineLevel="1">
      <c r="A259" s="7"/>
      <c r="B259" s="23">
        <v>42588</v>
      </c>
      <c r="C259" s="22">
        <v>0.125</v>
      </c>
      <c r="D259" s="25">
        <v>0</v>
      </c>
      <c r="E259" s="19">
        <f t="shared" si="10"/>
        <v>0</v>
      </c>
      <c r="F259" s="24">
        <v>29.96</v>
      </c>
      <c r="G259" s="19">
        <f t="shared" si="12"/>
        <v>30.244620000000001</v>
      </c>
      <c r="H259" s="11">
        <f t="shared" si="13"/>
        <v>0</v>
      </c>
      <c r="J259" s="26"/>
    </row>
    <row r="260" spans="1:13" outlineLevel="1">
      <c r="A260" s="7"/>
      <c r="B260" s="23">
        <v>42588</v>
      </c>
      <c r="C260" s="22">
        <v>0.14583333333333334</v>
      </c>
      <c r="D260" s="25">
        <v>0</v>
      </c>
      <c r="E260" s="19">
        <f t="shared" si="10"/>
        <v>0</v>
      </c>
      <c r="F260" s="24">
        <v>29.14</v>
      </c>
      <c r="G260" s="19">
        <f t="shared" si="12"/>
        <v>29.416830000000001</v>
      </c>
      <c r="H260" s="11">
        <f t="shared" si="13"/>
        <v>0</v>
      </c>
      <c r="J260" s="26"/>
    </row>
    <row r="261" spans="1:13" outlineLevel="1">
      <c r="A261" s="7"/>
      <c r="B261" s="23">
        <v>42588</v>
      </c>
      <c r="C261" s="22">
        <v>0.16666666666666666</v>
      </c>
      <c r="D261" s="25">
        <v>0</v>
      </c>
      <c r="E261" s="19">
        <f t="shared" si="10"/>
        <v>0</v>
      </c>
      <c r="F261" s="24">
        <v>26.95</v>
      </c>
      <c r="G261" s="19">
        <f t="shared" si="12"/>
        <v>27.206025</v>
      </c>
      <c r="H261" s="11">
        <f t="shared" si="13"/>
        <v>0</v>
      </c>
      <c r="J261" s="26"/>
    </row>
    <row r="262" spans="1:13" outlineLevel="1">
      <c r="A262" s="7"/>
      <c r="B262" s="23">
        <v>42588</v>
      </c>
      <c r="C262" s="22">
        <v>0.1875</v>
      </c>
      <c r="D262" s="25">
        <v>0</v>
      </c>
      <c r="E262" s="19">
        <f t="shared" si="10"/>
        <v>0</v>
      </c>
      <c r="F262" s="24">
        <v>29.89</v>
      </c>
      <c r="G262" s="19">
        <f t="shared" si="12"/>
        <v>30.173955000000003</v>
      </c>
      <c r="H262" s="11">
        <f t="shared" si="13"/>
        <v>0</v>
      </c>
      <c r="J262" s="26"/>
    </row>
    <row r="263" spans="1:13" outlineLevel="1">
      <c r="A263" s="7"/>
      <c r="B263" s="23">
        <v>42588</v>
      </c>
      <c r="C263" s="22">
        <v>0.20833333333333334</v>
      </c>
      <c r="D263" s="25">
        <v>0</v>
      </c>
      <c r="E263" s="19">
        <f t="shared" si="10"/>
        <v>0</v>
      </c>
      <c r="F263" s="24">
        <v>33.06</v>
      </c>
      <c r="G263" s="19">
        <f t="shared" si="12"/>
        <v>33.374070000000003</v>
      </c>
      <c r="H263" s="11">
        <f t="shared" si="13"/>
        <v>0</v>
      </c>
      <c r="J263" s="26"/>
    </row>
    <row r="264" spans="1:13" outlineLevel="1">
      <c r="A264" s="7"/>
      <c r="B264" s="23">
        <v>42588</v>
      </c>
      <c r="C264" s="22">
        <v>0.22916666666666666</v>
      </c>
      <c r="D264" s="25">
        <v>0</v>
      </c>
      <c r="E264" s="19">
        <f t="shared" si="10"/>
        <v>0</v>
      </c>
      <c r="F264" s="24">
        <v>45.62</v>
      </c>
      <c r="G264" s="19">
        <f t="shared" si="12"/>
        <v>46.05339</v>
      </c>
      <c r="H264" s="11">
        <f t="shared" si="13"/>
        <v>0</v>
      </c>
      <c r="J264" s="26"/>
    </row>
    <row r="265" spans="1:13" outlineLevel="1">
      <c r="A265" s="7"/>
      <c r="B265" s="23">
        <v>42588</v>
      </c>
      <c r="C265" s="22">
        <v>0.25</v>
      </c>
      <c r="D265" s="25">
        <v>0</v>
      </c>
      <c r="E265" s="19">
        <f t="shared" si="10"/>
        <v>0</v>
      </c>
      <c r="F265" s="24">
        <v>47.51</v>
      </c>
      <c r="G265" s="19">
        <f t="shared" si="12"/>
        <v>47.961345000000001</v>
      </c>
      <c r="H265" s="11">
        <f t="shared" si="13"/>
        <v>0</v>
      </c>
      <c r="J265" s="26"/>
    </row>
    <row r="266" spans="1:13" outlineLevel="1">
      <c r="A266" s="7"/>
      <c r="B266" s="23">
        <v>42588</v>
      </c>
      <c r="C266" s="22">
        <v>0.27083333333333331</v>
      </c>
      <c r="D266" s="25">
        <v>0</v>
      </c>
      <c r="E266" s="19">
        <f t="shared" si="10"/>
        <v>0</v>
      </c>
      <c r="F266" s="24">
        <v>40.53</v>
      </c>
      <c r="G266" s="19">
        <f t="shared" si="12"/>
        <v>40.915035000000003</v>
      </c>
      <c r="H266" s="11">
        <f t="shared" si="13"/>
        <v>0</v>
      </c>
      <c r="J266" s="26"/>
    </row>
    <row r="267" spans="1:13" outlineLevel="1">
      <c r="A267" s="7"/>
      <c r="B267" s="23">
        <v>42588</v>
      </c>
      <c r="C267" s="22">
        <v>0.29166666666666669</v>
      </c>
      <c r="D267" s="25">
        <v>4.2999999999999995E-5</v>
      </c>
      <c r="E267" s="19">
        <f t="shared" si="10"/>
        <v>4.2987099999999994E-5</v>
      </c>
      <c r="F267" s="24">
        <v>40.619999999999997</v>
      </c>
      <c r="G267" s="19">
        <f t="shared" si="12"/>
        <v>41.005890000000001</v>
      </c>
      <c r="H267" s="11">
        <f t="shared" si="13"/>
        <v>6.2328763059809993E-3</v>
      </c>
      <c r="J267" s="26"/>
    </row>
    <row r="268" spans="1:13" outlineLevel="1">
      <c r="A268" s="7"/>
      <c r="B268" s="23">
        <v>42588</v>
      </c>
      <c r="C268" s="22">
        <v>0.3125</v>
      </c>
      <c r="D268" s="25">
        <v>0.22950999999999999</v>
      </c>
      <c r="E268" s="19">
        <f t="shared" si="10"/>
        <v>0.22944114700000001</v>
      </c>
      <c r="F268" s="24">
        <v>46.25</v>
      </c>
      <c r="G268" s="19">
        <f t="shared" si="12"/>
        <v>46.689375000000005</v>
      </c>
      <c r="H268" s="11">
        <f t="shared" si="13"/>
        <v>31.963589589286872</v>
      </c>
      <c r="J268" s="26"/>
    </row>
    <row r="269" spans="1:13" outlineLevel="1">
      <c r="A269" s="7"/>
      <c r="B269" s="23">
        <v>42588</v>
      </c>
      <c r="C269" s="22">
        <v>0.33333333333333331</v>
      </c>
      <c r="D269" s="25">
        <v>0.98615000000000008</v>
      </c>
      <c r="E269" s="19">
        <f t="shared" si="10"/>
        <v>0.98585415500000007</v>
      </c>
      <c r="F269" s="24">
        <v>57.88</v>
      </c>
      <c r="G269" s="19">
        <f t="shared" si="12"/>
        <v>58.429860000000005</v>
      </c>
      <c r="H269" s="11">
        <f t="shared" si="13"/>
        <v>125.7655525729317</v>
      </c>
      <c r="J269" s="26"/>
    </row>
    <row r="270" spans="1:13" outlineLevel="1">
      <c r="A270" s="7"/>
      <c r="B270" s="23">
        <v>42588</v>
      </c>
      <c r="C270" s="22">
        <v>0.35416666666666669</v>
      </c>
      <c r="D270" s="25">
        <v>2.6141309999999995</v>
      </c>
      <c r="E270" s="19">
        <f t="shared" ref="E270:E333" si="14">IF($B$11="Electricity",$D270*$B$7,$D270*$B$8)</f>
        <v>2.6133467606999998</v>
      </c>
      <c r="F270" s="24">
        <v>68.72</v>
      </c>
      <c r="G270" s="19">
        <f t="shared" si="12"/>
        <v>69.372839999999997</v>
      </c>
      <c r="H270" s="11">
        <f t="shared" si="13"/>
        <v>304.78721079564059</v>
      </c>
      <c r="J270" s="26"/>
    </row>
    <row r="271" spans="1:13" outlineLevel="1">
      <c r="A271" s="7"/>
      <c r="B271" s="23">
        <v>42588</v>
      </c>
      <c r="C271" s="22">
        <v>0.375</v>
      </c>
      <c r="D271" s="25">
        <v>3.6628180000000006</v>
      </c>
      <c r="E271" s="19">
        <f t="shared" si="14"/>
        <v>3.6617191546000005</v>
      </c>
      <c r="F271" s="24">
        <v>73.959999999999994</v>
      </c>
      <c r="G271" s="19">
        <f t="shared" ref="G271:G334" si="15">$F271*$B$8</f>
        <v>74.662620000000004</v>
      </c>
      <c r="H271" s="11">
        <f t="shared" si="13"/>
        <v>407.68621696897901</v>
      </c>
      <c r="J271" s="26"/>
    </row>
    <row r="272" spans="1:13" outlineLevel="1">
      <c r="A272" s="7"/>
      <c r="B272" s="23">
        <v>42588</v>
      </c>
      <c r="C272" s="22">
        <v>0.39583333333333331</v>
      </c>
      <c r="D272" s="25">
        <v>5.1231969999999993</v>
      </c>
      <c r="E272" s="19">
        <f t="shared" si="14"/>
        <v>5.1216600408999993</v>
      </c>
      <c r="F272" s="24">
        <v>80.88</v>
      </c>
      <c r="G272" s="19">
        <f t="shared" si="15"/>
        <v>81.648359999999997</v>
      </c>
      <c r="H272" s="11">
        <f t="shared" si="13"/>
        <v>534.45362479038204</v>
      </c>
      <c r="J272" s="26"/>
    </row>
    <row r="273" spans="1:10" outlineLevel="1">
      <c r="A273" s="7"/>
      <c r="B273" s="23">
        <v>42588</v>
      </c>
      <c r="C273" s="22">
        <v>0.41666666666666669</v>
      </c>
      <c r="D273" s="25">
        <v>5.1618829999999996</v>
      </c>
      <c r="E273" s="19">
        <f t="shared" si="14"/>
        <v>5.1603344350999993</v>
      </c>
      <c r="F273" s="24">
        <v>59.59</v>
      </c>
      <c r="G273" s="19">
        <f t="shared" si="15"/>
        <v>60.156105000000004</v>
      </c>
      <c r="H273" s="11">
        <f t="shared" si="13"/>
        <v>649.39658481560866</v>
      </c>
      <c r="J273" s="26"/>
    </row>
    <row r="274" spans="1:10" outlineLevel="1">
      <c r="A274" s="7"/>
      <c r="B274" s="23">
        <v>42588</v>
      </c>
      <c r="C274" s="22">
        <v>0.4375</v>
      </c>
      <c r="D274" s="25">
        <v>5.6429270000000002</v>
      </c>
      <c r="E274" s="19">
        <f t="shared" si="14"/>
        <v>5.6412341219000002</v>
      </c>
      <c r="F274" s="24">
        <v>58.5</v>
      </c>
      <c r="G274" s="19">
        <f t="shared" si="15"/>
        <v>59.055750000000003</v>
      </c>
      <c r="H274" s="11">
        <f t="shared" si="13"/>
        <v>716.12223467900412</v>
      </c>
      <c r="J274" s="26"/>
    </row>
    <row r="275" spans="1:10" outlineLevel="1">
      <c r="A275" s="7"/>
      <c r="B275" s="23">
        <v>42588</v>
      </c>
      <c r="C275" s="22">
        <v>0.45833333333333331</v>
      </c>
      <c r="D275" s="25">
        <v>5.8044229999999999</v>
      </c>
      <c r="E275" s="19">
        <f t="shared" si="14"/>
        <v>5.8026816731000004</v>
      </c>
      <c r="F275" s="24">
        <v>53.5</v>
      </c>
      <c r="G275" s="19">
        <f t="shared" si="15"/>
        <v>54.008250000000004</v>
      </c>
      <c r="H275" s="11">
        <f t="shared" si="13"/>
        <v>765.90610872539696</v>
      </c>
      <c r="J275" s="26"/>
    </row>
    <row r="276" spans="1:10" outlineLevel="1">
      <c r="A276" s="7"/>
      <c r="B276" s="23">
        <v>42588</v>
      </c>
      <c r="C276" s="22">
        <v>0.47916666666666669</v>
      </c>
      <c r="D276" s="25">
        <v>5.0809199999999999</v>
      </c>
      <c r="E276" s="19">
        <f t="shared" si="14"/>
        <v>5.0793957240000003</v>
      </c>
      <c r="F276" s="24">
        <v>42.74</v>
      </c>
      <c r="G276" s="19">
        <f t="shared" si="15"/>
        <v>43.146030000000003</v>
      </c>
      <c r="H276" s="11">
        <f t="shared" si="13"/>
        <v>725.61184437442432</v>
      </c>
      <c r="J276" s="26"/>
    </row>
    <row r="277" spans="1:10" outlineLevel="1">
      <c r="A277" s="7"/>
      <c r="B277" s="23">
        <v>42588</v>
      </c>
      <c r="C277" s="22">
        <v>0.5</v>
      </c>
      <c r="D277" s="25">
        <v>5.4423389999999996</v>
      </c>
      <c r="E277" s="19">
        <f t="shared" si="14"/>
        <v>5.4407062982999994</v>
      </c>
      <c r="F277" s="24">
        <v>42.77</v>
      </c>
      <c r="G277" s="19">
        <f t="shared" si="15"/>
        <v>43.176315000000002</v>
      </c>
      <c r="H277" s="11">
        <f t="shared" si="13"/>
        <v>777.06172252591523</v>
      </c>
      <c r="J277" s="26"/>
    </row>
    <row r="278" spans="1:10" outlineLevel="1">
      <c r="A278" s="7"/>
      <c r="B278" s="23">
        <v>42588</v>
      </c>
      <c r="C278" s="22">
        <v>0.52083333333333337</v>
      </c>
      <c r="D278" s="25">
        <v>2.8122050000000001</v>
      </c>
      <c r="E278" s="19">
        <f t="shared" si="14"/>
        <v>2.8113613385000003</v>
      </c>
      <c r="F278" s="24">
        <v>43.13</v>
      </c>
      <c r="G278" s="19">
        <f t="shared" si="15"/>
        <v>43.539735000000007</v>
      </c>
      <c r="H278" s="11">
        <f t="shared" si="13"/>
        <v>400.5072812934647</v>
      </c>
      <c r="J278" s="26"/>
    </row>
    <row r="279" spans="1:10" outlineLevel="1">
      <c r="A279" s="7"/>
      <c r="B279" s="23">
        <v>42588</v>
      </c>
      <c r="C279" s="22">
        <v>0.54166666666666663</v>
      </c>
      <c r="D279" s="25">
        <v>1.9444539999999999</v>
      </c>
      <c r="E279" s="19">
        <f t="shared" si="14"/>
        <v>1.9438706638000001</v>
      </c>
      <c r="F279" s="24">
        <v>45.49</v>
      </c>
      <c r="G279" s="19">
        <f t="shared" si="15"/>
        <v>45.922155000000004</v>
      </c>
      <c r="H279" s="11">
        <f t="shared" si="13"/>
        <v>272.29321354382353</v>
      </c>
      <c r="J279" s="26"/>
    </row>
    <row r="280" spans="1:10" outlineLevel="1">
      <c r="A280" s="7"/>
      <c r="B280" s="23">
        <v>42588</v>
      </c>
      <c r="C280" s="22">
        <v>0.5625</v>
      </c>
      <c r="D280" s="25">
        <v>2.7801650000000002</v>
      </c>
      <c r="E280" s="19">
        <f t="shared" si="14"/>
        <v>2.7793309505000003</v>
      </c>
      <c r="F280" s="24">
        <v>49.78</v>
      </c>
      <c r="G280" s="19">
        <f t="shared" si="15"/>
        <v>50.252910000000007</v>
      </c>
      <c r="H280" s="11">
        <f t="shared" si="13"/>
        <v>377.28608867730907</v>
      </c>
      <c r="J280" s="26"/>
    </row>
    <row r="281" spans="1:10" outlineLevel="1">
      <c r="A281" s="7"/>
      <c r="B281" s="23">
        <v>42588</v>
      </c>
      <c r="C281" s="22">
        <v>0.58333333333333337</v>
      </c>
      <c r="D281" s="25">
        <v>2.2903890000000002</v>
      </c>
      <c r="E281" s="19">
        <f t="shared" si="14"/>
        <v>2.2897018833000002</v>
      </c>
      <c r="F281" s="24">
        <v>45.49</v>
      </c>
      <c r="G281" s="19">
        <f t="shared" si="15"/>
        <v>45.922155000000004</v>
      </c>
      <c r="H281" s="11">
        <f t="shared" si="13"/>
        <v>320.73650550510553</v>
      </c>
      <c r="J281" s="26"/>
    </row>
    <row r="282" spans="1:10" outlineLevel="1">
      <c r="A282" s="7"/>
      <c r="B282" s="23">
        <v>42588</v>
      </c>
      <c r="C282" s="22">
        <v>0.60416666666666663</v>
      </c>
      <c r="D282" s="25">
        <v>4.0405580000000008</v>
      </c>
      <c r="E282" s="19">
        <f t="shared" si="14"/>
        <v>4.0393458326000005</v>
      </c>
      <c r="F282" s="24">
        <v>43.12</v>
      </c>
      <c r="G282" s="19">
        <f t="shared" si="15"/>
        <v>43.529640000000001</v>
      </c>
      <c r="H282" s="11">
        <f t="shared" si="13"/>
        <v>575.48705493502177</v>
      </c>
      <c r="J282" s="26"/>
    </row>
    <row r="283" spans="1:10" outlineLevel="1">
      <c r="A283" s="7"/>
      <c r="B283" s="23">
        <v>42588</v>
      </c>
      <c r="C283" s="22">
        <v>0.625</v>
      </c>
      <c r="D283" s="25">
        <v>2.1107870000000002</v>
      </c>
      <c r="E283" s="19">
        <f t="shared" si="14"/>
        <v>2.1101537639000001</v>
      </c>
      <c r="F283" s="24">
        <v>47.99</v>
      </c>
      <c r="G283" s="19">
        <f t="shared" si="15"/>
        <v>48.445905000000003</v>
      </c>
      <c r="H283" s="11">
        <f t="shared" si="13"/>
        <v>290.26029130410814</v>
      </c>
      <c r="J283" s="26"/>
    </row>
    <row r="284" spans="1:10" outlineLevel="1">
      <c r="A284" s="7"/>
      <c r="B284" s="23">
        <v>42588</v>
      </c>
      <c r="C284" s="22">
        <v>0.64583333333333337</v>
      </c>
      <c r="D284" s="25">
        <v>1.4535390000000001</v>
      </c>
      <c r="E284" s="19">
        <f t="shared" si="14"/>
        <v>1.4531029383000003</v>
      </c>
      <c r="F284" s="24">
        <v>53.52</v>
      </c>
      <c r="G284" s="19">
        <f t="shared" si="15"/>
        <v>54.028440000000003</v>
      </c>
      <c r="H284" s="11">
        <f t="shared" si="13"/>
        <v>191.76826160803481</v>
      </c>
      <c r="J284" s="26"/>
    </row>
    <row r="285" spans="1:10" outlineLevel="1">
      <c r="A285" s="7"/>
      <c r="B285" s="23">
        <v>42588</v>
      </c>
      <c r="C285" s="22">
        <v>0.66666666666666663</v>
      </c>
      <c r="D285" s="25">
        <v>1.361653</v>
      </c>
      <c r="E285" s="19">
        <f t="shared" si="14"/>
        <v>1.3612445041000001</v>
      </c>
      <c r="F285" s="24">
        <v>52.79</v>
      </c>
      <c r="G285" s="19">
        <f t="shared" si="15"/>
        <v>53.291505000000001</v>
      </c>
      <c r="H285" s="11">
        <f t="shared" si="13"/>
        <v>180.64870946613235</v>
      </c>
      <c r="J285" s="26"/>
    </row>
    <row r="286" spans="1:10" outlineLevel="1">
      <c r="A286" s="7"/>
      <c r="B286" s="23">
        <v>42588</v>
      </c>
      <c r="C286" s="22">
        <v>0.6875</v>
      </c>
      <c r="D286" s="25">
        <v>1.0019990000000001</v>
      </c>
      <c r="E286" s="19">
        <f t="shared" si="14"/>
        <v>1.0016984003</v>
      </c>
      <c r="F286" s="24">
        <v>55.62</v>
      </c>
      <c r="G286" s="19">
        <f t="shared" si="15"/>
        <v>56.148389999999999</v>
      </c>
      <c r="H286" s="11">
        <f t="shared" si="13"/>
        <v>130.07215001337948</v>
      </c>
      <c r="J286" s="26"/>
    </row>
    <row r="287" spans="1:10" outlineLevel="1">
      <c r="A287" s="7"/>
      <c r="B287" s="23">
        <v>42588</v>
      </c>
      <c r="C287" s="22">
        <v>0.70833333333333337</v>
      </c>
      <c r="D287" s="25">
        <v>0.64049500000000004</v>
      </c>
      <c r="E287" s="19">
        <f t="shared" si="14"/>
        <v>0.6403028515000001</v>
      </c>
      <c r="F287" s="24">
        <v>62.17</v>
      </c>
      <c r="G287" s="19">
        <f t="shared" si="15"/>
        <v>62.760615000000008</v>
      </c>
      <c r="H287" s="11">
        <f t="shared" si="13"/>
        <v>78.910529632606341</v>
      </c>
      <c r="J287" s="26"/>
    </row>
    <row r="288" spans="1:10" outlineLevel="1">
      <c r="A288" s="7"/>
      <c r="B288" s="23">
        <v>42588</v>
      </c>
      <c r="C288" s="22">
        <v>0.72916666666666663</v>
      </c>
      <c r="D288" s="25">
        <v>6.3993999999999995E-2</v>
      </c>
      <c r="E288" s="19">
        <f t="shared" si="14"/>
        <v>6.3974801799999995E-2</v>
      </c>
      <c r="F288" s="24">
        <v>60.68</v>
      </c>
      <c r="G288" s="19">
        <f t="shared" si="15"/>
        <v>61.256460000000004</v>
      </c>
      <c r="H288" s="11">
        <f t="shared" si="13"/>
        <v>7.9804432473303715</v>
      </c>
      <c r="J288" s="26"/>
    </row>
    <row r="289" spans="1:10" outlineLevel="1">
      <c r="A289" s="7"/>
      <c r="B289" s="23">
        <v>42588</v>
      </c>
      <c r="C289" s="22">
        <v>0.75</v>
      </c>
      <c r="D289" s="25">
        <v>0</v>
      </c>
      <c r="E289" s="19">
        <f t="shared" si="14"/>
        <v>0</v>
      </c>
      <c r="F289" s="24">
        <v>88.15</v>
      </c>
      <c r="G289" s="19">
        <f t="shared" si="15"/>
        <v>88.987425000000016</v>
      </c>
      <c r="H289" s="11">
        <f t="shared" si="13"/>
        <v>0</v>
      </c>
      <c r="J289" s="26"/>
    </row>
    <row r="290" spans="1:10" outlineLevel="1">
      <c r="A290" s="7"/>
      <c r="B290" s="23">
        <v>42588</v>
      </c>
      <c r="C290" s="22">
        <v>0.77083333333333337</v>
      </c>
      <c r="D290" s="25">
        <v>0</v>
      </c>
      <c r="E290" s="19">
        <f t="shared" si="14"/>
        <v>0</v>
      </c>
      <c r="F290" s="24">
        <v>101.82</v>
      </c>
      <c r="G290" s="19">
        <f t="shared" si="15"/>
        <v>102.78729</v>
      </c>
      <c r="H290" s="11">
        <f t="shared" si="13"/>
        <v>0</v>
      </c>
      <c r="J290" s="26"/>
    </row>
    <row r="291" spans="1:10" outlineLevel="1">
      <c r="A291" s="7"/>
      <c r="B291" s="23">
        <v>42588</v>
      </c>
      <c r="C291" s="22">
        <v>0.79166666666666663</v>
      </c>
      <c r="D291" s="25">
        <v>0</v>
      </c>
      <c r="E291" s="19">
        <f t="shared" si="14"/>
        <v>0</v>
      </c>
      <c r="F291" s="24">
        <v>84.8</v>
      </c>
      <c r="G291" s="19">
        <f t="shared" si="15"/>
        <v>85.605599999999995</v>
      </c>
      <c r="H291" s="11">
        <f t="shared" si="13"/>
        <v>0</v>
      </c>
      <c r="J291" s="26"/>
    </row>
    <row r="292" spans="1:10" outlineLevel="1">
      <c r="A292" s="7"/>
      <c r="B292" s="23">
        <v>42588</v>
      </c>
      <c r="C292" s="22">
        <v>0.8125</v>
      </c>
      <c r="D292" s="25">
        <v>0</v>
      </c>
      <c r="E292" s="19">
        <f t="shared" si="14"/>
        <v>0</v>
      </c>
      <c r="F292" s="24">
        <v>62.81</v>
      </c>
      <c r="G292" s="19">
        <f t="shared" si="15"/>
        <v>63.406695000000006</v>
      </c>
      <c r="H292" s="11">
        <f t="shared" si="13"/>
        <v>0</v>
      </c>
      <c r="J292" s="26"/>
    </row>
    <row r="293" spans="1:10" outlineLevel="1">
      <c r="A293" s="7"/>
      <c r="B293" s="23">
        <v>42588</v>
      </c>
      <c r="C293" s="22">
        <v>0.83333333333333337</v>
      </c>
      <c r="D293" s="25">
        <v>0</v>
      </c>
      <c r="E293" s="19">
        <f t="shared" si="14"/>
        <v>0</v>
      </c>
      <c r="F293" s="24">
        <v>60.48</v>
      </c>
      <c r="G293" s="19">
        <f t="shared" si="15"/>
        <v>61.054560000000002</v>
      </c>
      <c r="H293" s="11">
        <f t="shared" si="13"/>
        <v>0</v>
      </c>
      <c r="J293" s="26"/>
    </row>
    <row r="294" spans="1:10" outlineLevel="1">
      <c r="A294" s="7"/>
      <c r="B294" s="23">
        <v>42588</v>
      </c>
      <c r="C294" s="22">
        <v>0.85416666666666663</v>
      </c>
      <c r="D294" s="25">
        <v>0</v>
      </c>
      <c r="E294" s="19">
        <f t="shared" si="14"/>
        <v>0</v>
      </c>
      <c r="F294" s="24">
        <v>67.55</v>
      </c>
      <c r="G294" s="19">
        <f t="shared" si="15"/>
        <v>68.191725000000005</v>
      </c>
      <c r="H294" s="11">
        <f t="shared" si="13"/>
        <v>0</v>
      </c>
      <c r="J294" s="26"/>
    </row>
    <row r="295" spans="1:10" outlineLevel="1">
      <c r="A295" s="7"/>
      <c r="B295" s="23">
        <v>42588</v>
      </c>
      <c r="C295" s="22">
        <v>0.875</v>
      </c>
      <c r="D295" s="25">
        <v>0</v>
      </c>
      <c r="E295" s="19">
        <f t="shared" si="14"/>
        <v>0</v>
      </c>
      <c r="F295" s="24">
        <v>52.6</v>
      </c>
      <c r="G295" s="19">
        <f t="shared" si="15"/>
        <v>53.099700000000006</v>
      </c>
      <c r="H295" s="11">
        <f t="shared" si="13"/>
        <v>0</v>
      </c>
      <c r="J295" s="26"/>
    </row>
    <row r="296" spans="1:10" outlineLevel="1">
      <c r="A296" s="7"/>
      <c r="B296" s="23">
        <v>42588</v>
      </c>
      <c r="C296" s="22">
        <v>0.89583333333333337</v>
      </c>
      <c r="D296" s="25">
        <v>0</v>
      </c>
      <c r="E296" s="19">
        <f t="shared" si="14"/>
        <v>0</v>
      </c>
      <c r="F296" s="24">
        <v>44.16</v>
      </c>
      <c r="G296" s="19">
        <f t="shared" si="15"/>
        <v>44.579520000000002</v>
      </c>
      <c r="H296" s="11">
        <f t="shared" si="13"/>
        <v>0</v>
      </c>
      <c r="J296" s="26"/>
    </row>
    <row r="297" spans="1:10" outlineLevel="1">
      <c r="A297" s="7"/>
      <c r="B297" s="23">
        <v>42588</v>
      </c>
      <c r="C297" s="22">
        <v>0.91666666666666663</v>
      </c>
      <c r="D297" s="25">
        <v>0</v>
      </c>
      <c r="E297" s="19">
        <f t="shared" si="14"/>
        <v>0</v>
      </c>
      <c r="F297" s="24">
        <v>52</v>
      </c>
      <c r="G297" s="19">
        <f t="shared" si="15"/>
        <v>52.494</v>
      </c>
      <c r="H297" s="11">
        <f t="shared" si="13"/>
        <v>0</v>
      </c>
      <c r="J297" s="26"/>
    </row>
    <row r="298" spans="1:10" outlineLevel="1">
      <c r="A298" s="7"/>
      <c r="B298" s="23">
        <v>42588</v>
      </c>
      <c r="C298" s="22">
        <v>0.9375</v>
      </c>
      <c r="D298" s="25">
        <v>0</v>
      </c>
      <c r="E298" s="19">
        <f t="shared" si="14"/>
        <v>0</v>
      </c>
      <c r="F298" s="24">
        <v>54.6</v>
      </c>
      <c r="G298" s="19">
        <f t="shared" si="15"/>
        <v>55.118700000000004</v>
      </c>
      <c r="H298" s="11">
        <f t="shared" si="13"/>
        <v>0</v>
      </c>
      <c r="J298" s="26"/>
    </row>
    <row r="299" spans="1:10" outlineLevel="1">
      <c r="A299" s="7"/>
      <c r="B299" s="23">
        <v>42588</v>
      </c>
      <c r="C299" s="22">
        <v>0.95833333333333337</v>
      </c>
      <c r="D299" s="25">
        <v>0</v>
      </c>
      <c r="E299" s="19">
        <f t="shared" si="14"/>
        <v>0</v>
      </c>
      <c r="F299" s="24">
        <v>48.88</v>
      </c>
      <c r="G299" s="19">
        <f t="shared" si="15"/>
        <v>49.344360000000009</v>
      </c>
      <c r="H299" s="11">
        <f t="shared" si="13"/>
        <v>0</v>
      </c>
      <c r="J299" s="26"/>
    </row>
    <row r="300" spans="1:10" outlineLevel="1">
      <c r="A300" s="7"/>
      <c r="B300" s="23">
        <v>42588</v>
      </c>
      <c r="C300" s="22">
        <v>0.97916666666666663</v>
      </c>
      <c r="D300" s="25">
        <v>0</v>
      </c>
      <c r="E300" s="19">
        <f t="shared" si="14"/>
        <v>0</v>
      </c>
      <c r="F300" s="24">
        <v>49.45</v>
      </c>
      <c r="G300" s="19">
        <f t="shared" si="15"/>
        <v>49.919775000000008</v>
      </c>
      <c r="H300" s="11">
        <f t="shared" si="13"/>
        <v>0</v>
      </c>
      <c r="J300" s="26"/>
    </row>
    <row r="301" spans="1:10" outlineLevel="1">
      <c r="A301" s="7"/>
      <c r="B301" s="23">
        <v>42588</v>
      </c>
      <c r="C301" s="22">
        <v>0.99998842592592585</v>
      </c>
      <c r="D301" s="25">
        <v>0</v>
      </c>
      <c r="E301" s="19">
        <f t="shared" si="14"/>
        <v>0</v>
      </c>
      <c r="F301" s="24">
        <v>44.81</v>
      </c>
      <c r="G301" s="19">
        <f t="shared" si="15"/>
        <v>45.235695000000007</v>
      </c>
      <c r="H301" s="11">
        <f>E301*($B$6-G301)</f>
        <v>0</v>
      </c>
      <c r="J301" s="26"/>
    </row>
    <row r="302" spans="1:10" outlineLevel="1">
      <c r="A302" s="7"/>
      <c r="B302" s="23">
        <v>42589</v>
      </c>
      <c r="C302" s="22">
        <v>2.0833333333333332E-2</v>
      </c>
      <c r="D302" s="25">
        <v>0</v>
      </c>
      <c r="E302" s="19">
        <f t="shared" si="14"/>
        <v>0</v>
      </c>
      <c r="F302" s="24">
        <v>47.8</v>
      </c>
      <c r="G302" s="19">
        <f t="shared" si="15"/>
        <v>48.254100000000001</v>
      </c>
      <c r="H302" s="11">
        <f t="shared" ref="H302:H348" si="16">E302*($B$6-G302)</f>
        <v>0</v>
      </c>
      <c r="J302" s="26"/>
    </row>
    <row r="303" spans="1:10" outlineLevel="1">
      <c r="A303" s="7"/>
      <c r="B303" s="23">
        <v>42589</v>
      </c>
      <c r="C303" s="22">
        <v>4.1666666666666664E-2</v>
      </c>
      <c r="D303" s="25">
        <v>0</v>
      </c>
      <c r="E303" s="19">
        <f t="shared" si="14"/>
        <v>0</v>
      </c>
      <c r="F303" s="24">
        <v>38.47</v>
      </c>
      <c r="G303" s="19">
        <f t="shared" si="15"/>
        <v>38.835464999999999</v>
      </c>
      <c r="H303" s="11">
        <f t="shared" si="16"/>
        <v>0</v>
      </c>
      <c r="J303" s="26"/>
    </row>
    <row r="304" spans="1:10" outlineLevel="1">
      <c r="A304" s="7"/>
      <c r="B304" s="23">
        <v>42589</v>
      </c>
      <c r="C304" s="22">
        <v>6.25E-2</v>
      </c>
      <c r="D304" s="25">
        <v>0</v>
      </c>
      <c r="E304" s="19">
        <f t="shared" si="14"/>
        <v>0</v>
      </c>
      <c r="F304" s="24">
        <v>35.81</v>
      </c>
      <c r="G304" s="19">
        <f t="shared" si="15"/>
        <v>36.150195000000004</v>
      </c>
      <c r="H304" s="11">
        <f t="shared" si="16"/>
        <v>0</v>
      </c>
      <c r="J304" s="26"/>
    </row>
    <row r="305" spans="1:13" outlineLevel="1">
      <c r="A305" s="7"/>
      <c r="B305" s="23">
        <v>42589</v>
      </c>
      <c r="C305" s="22">
        <v>8.3333333333333329E-2</v>
      </c>
      <c r="D305" s="25">
        <v>0</v>
      </c>
      <c r="E305" s="19">
        <f t="shared" si="14"/>
        <v>0</v>
      </c>
      <c r="F305" s="24">
        <v>33.869999999999997</v>
      </c>
      <c r="G305" s="19">
        <f t="shared" si="15"/>
        <v>34.191764999999997</v>
      </c>
      <c r="H305" s="11">
        <f t="shared" si="16"/>
        <v>0</v>
      </c>
      <c r="J305" s="26"/>
    </row>
    <row r="306" spans="1:13" outlineLevel="1">
      <c r="A306" s="7"/>
      <c r="B306" s="23">
        <v>42589</v>
      </c>
      <c r="C306" s="22">
        <v>0.10416666666666667</v>
      </c>
      <c r="D306" s="25">
        <v>0</v>
      </c>
      <c r="E306" s="19">
        <f t="shared" si="14"/>
        <v>0</v>
      </c>
      <c r="F306" s="24">
        <v>27.45</v>
      </c>
      <c r="G306" s="19">
        <f t="shared" si="15"/>
        <v>27.710775000000002</v>
      </c>
      <c r="H306" s="11">
        <f t="shared" si="16"/>
        <v>0</v>
      </c>
      <c r="J306" s="26"/>
      <c r="M306" s="27"/>
    </row>
    <row r="307" spans="1:13" outlineLevel="1">
      <c r="A307" s="7"/>
      <c r="B307" s="23">
        <v>42589</v>
      </c>
      <c r="C307" s="22">
        <v>0.125</v>
      </c>
      <c r="D307" s="25">
        <v>0</v>
      </c>
      <c r="E307" s="19">
        <f t="shared" si="14"/>
        <v>0</v>
      </c>
      <c r="F307" s="24">
        <v>26.65</v>
      </c>
      <c r="G307" s="19">
        <f t="shared" si="15"/>
        <v>26.903175000000001</v>
      </c>
      <c r="H307" s="11">
        <f t="shared" si="16"/>
        <v>0</v>
      </c>
      <c r="J307" s="26"/>
    </row>
    <row r="308" spans="1:13" outlineLevel="1">
      <c r="A308" s="7"/>
      <c r="B308" s="23">
        <v>42589</v>
      </c>
      <c r="C308" s="22">
        <v>0.14583333333333334</v>
      </c>
      <c r="D308" s="25">
        <v>0</v>
      </c>
      <c r="E308" s="19">
        <f t="shared" si="14"/>
        <v>0</v>
      </c>
      <c r="F308" s="24">
        <v>26.62</v>
      </c>
      <c r="G308" s="19">
        <f t="shared" si="15"/>
        <v>26.872890000000002</v>
      </c>
      <c r="H308" s="11">
        <f t="shared" si="16"/>
        <v>0</v>
      </c>
      <c r="J308" s="26"/>
    </row>
    <row r="309" spans="1:13" outlineLevel="1">
      <c r="A309" s="7"/>
      <c r="B309" s="23">
        <v>42589</v>
      </c>
      <c r="C309" s="22">
        <v>0.16666666666666666</v>
      </c>
      <c r="D309" s="25">
        <v>0</v>
      </c>
      <c r="E309" s="19">
        <f t="shared" si="14"/>
        <v>0</v>
      </c>
      <c r="F309" s="24">
        <v>26.6</v>
      </c>
      <c r="G309" s="19">
        <f t="shared" si="15"/>
        <v>26.852700000000002</v>
      </c>
      <c r="H309" s="11">
        <f t="shared" si="16"/>
        <v>0</v>
      </c>
      <c r="J309" s="26"/>
    </row>
    <row r="310" spans="1:13" outlineLevel="1">
      <c r="A310" s="7"/>
      <c r="B310" s="23">
        <v>42589</v>
      </c>
      <c r="C310" s="22">
        <v>0.1875</v>
      </c>
      <c r="D310" s="25">
        <v>0</v>
      </c>
      <c r="E310" s="19">
        <f t="shared" si="14"/>
        <v>0</v>
      </c>
      <c r="F310" s="24">
        <v>25.88</v>
      </c>
      <c r="G310" s="19">
        <f t="shared" si="15"/>
        <v>26.125859999999999</v>
      </c>
      <c r="H310" s="11">
        <f t="shared" si="16"/>
        <v>0</v>
      </c>
      <c r="J310" s="26"/>
    </row>
    <row r="311" spans="1:13" outlineLevel="1">
      <c r="A311" s="7"/>
      <c r="B311" s="23">
        <v>42589</v>
      </c>
      <c r="C311" s="22">
        <v>0.20833333333333334</v>
      </c>
      <c r="D311" s="25">
        <v>0</v>
      </c>
      <c r="E311" s="19">
        <f t="shared" si="14"/>
        <v>0</v>
      </c>
      <c r="F311" s="24">
        <v>18.78</v>
      </c>
      <c r="G311" s="19">
        <f t="shared" si="15"/>
        <v>18.958410000000001</v>
      </c>
      <c r="H311" s="11">
        <f t="shared" si="16"/>
        <v>0</v>
      </c>
      <c r="J311" s="26"/>
    </row>
    <row r="312" spans="1:13" outlineLevel="1">
      <c r="A312" s="7"/>
      <c r="B312" s="23">
        <v>42589</v>
      </c>
      <c r="C312" s="22">
        <v>0.22916666666666666</v>
      </c>
      <c r="D312" s="25">
        <v>0</v>
      </c>
      <c r="E312" s="19">
        <f t="shared" si="14"/>
        <v>0</v>
      </c>
      <c r="F312" s="24">
        <v>21.15</v>
      </c>
      <c r="G312" s="19">
        <f t="shared" si="15"/>
        <v>21.350925</v>
      </c>
      <c r="H312" s="11">
        <f t="shared" si="16"/>
        <v>0</v>
      </c>
      <c r="J312" s="26"/>
    </row>
    <row r="313" spans="1:13" outlineLevel="1">
      <c r="A313" s="7"/>
      <c r="B313" s="23">
        <v>42589</v>
      </c>
      <c r="C313" s="22">
        <v>0.25</v>
      </c>
      <c r="D313" s="25">
        <v>0</v>
      </c>
      <c r="E313" s="19">
        <f t="shared" si="14"/>
        <v>0</v>
      </c>
      <c r="F313" s="24">
        <v>25.19</v>
      </c>
      <c r="G313" s="19">
        <f t="shared" si="15"/>
        <v>25.429305000000003</v>
      </c>
      <c r="H313" s="11">
        <f t="shared" si="16"/>
        <v>0</v>
      </c>
      <c r="J313" s="26"/>
    </row>
    <row r="314" spans="1:13" outlineLevel="1">
      <c r="A314" s="7"/>
      <c r="B314" s="23">
        <v>42589</v>
      </c>
      <c r="C314" s="22">
        <v>0.27083333333333331</v>
      </c>
      <c r="D314" s="25">
        <v>0</v>
      </c>
      <c r="E314" s="19">
        <f t="shared" si="14"/>
        <v>0</v>
      </c>
      <c r="F314" s="24">
        <v>22.9</v>
      </c>
      <c r="G314" s="19">
        <f t="shared" si="15"/>
        <v>23.117550000000001</v>
      </c>
      <c r="H314" s="11">
        <f t="shared" si="16"/>
        <v>0</v>
      </c>
      <c r="J314" s="26"/>
    </row>
    <row r="315" spans="1:13" outlineLevel="1">
      <c r="A315" s="7"/>
      <c r="B315" s="23">
        <v>42589</v>
      </c>
      <c r="C315" s="22">
        <v>0.29166666666666669</v>
      </c>
      <c r="D315" s="25">
        <v>0</v>
      </c>
      <c r="E315" s="19">
        <f t="shared" si="14"/>
        <v>0</v>
      </c>
      <c r="F315" s="24">
        <v>20.91</v>
      </c>
      <c r="G315" s="19">
        <f t="shared" si="15"/>
        <v>21.108645000000003</v>
      </c>
      <c r="H315" s="11">
        <f t="shared" si="16"/>
        <v>0</v>
      </c>
      <c r="J315" s="26"/>
    </row>
    <row r="316" spans="1:13" outlineLevel="1">
      <c r="A316" s="7"/>
      <c r="B316" s="23">
        <v>42589</v>
      </c>
      <c r="C316" s="22">
        <v>0.3125</v>
      </c>
      <c r="D316" s="25">
        <v>1.9989999999999999E-3</v>
      </c>
      <c r="E316" s="19">
        <f t="shared" si="14"/>
        <v>1.9984003000000001E-3</v>
      </c>
      <c r="F316" s="24">
        <v>26.8</v>
      </c>
      <c r="G316" s="19">
        <f t="shared" si="15"/>
        <v>27.054600000000004</v>
      </c>
      <c r="H316" s="11">
        <f t="shared" si="16"/>
        <v>0.31763653504362005</v>
      </c>
      <c r="J316" s="26"/>
    </row>
    <row r="317" spans="1:13" outlineLevel="1">
      <c r="A317" s="7"/>
      <c r="B317" s="23">
        <v>42589</v>
      </c>
      <c r="C317" s="22">
        <v>0.33333333333333331</v>
      </c>
      <c r="D317" s="25">
        <v>5.3370000000000001E-2</v>
      </c>
      <c r="E317" s="19">
        <f t="shared" si="14"/>
        <v>5.3353989000000004E-2</v>
      </c>
      <c r="F317" s="24">
        <v>28.46</v>
      </c>
      <c r="G317" s="19">
        <f t="shared" si="15"/>
        <v>28.730370000000004</v>
      </c>
      <c r="H317" s="11">
        <f t="shared" si="16"/>
        <v>8.3909621090540707</v>
      </c>
      <c r="J317" s="26"/>
    </row>
    <row r="318" spans="1:13" outlineLevel="1">
      <c r="A318" s="7"/>
      <c r="B318" s="23">
        <v>42589</v>
      </c>
      <c r="C318" s="22">
        <v>0.35416666666666669</v>
      </c>
      <c r="D318" s="25">
        <v>0.17293399999999998</v>
      </c>
      <c r="E318" s="19">
        <f t="shared" si="14"/>
        <v>0.17288211979999998</v>
      </c>
      <c r="F318" s="24">
        <v>31.13</v>
      </c>
      <c r="G318" s="19">
        <f t="shared" si="15"/>
        <v>31.425735</v>
      </c>
      <c r="H318" s="11">
        <f t="shared" si="16"/>
        <v>26.723126599726942</v>
      </c>
      <c r="J318" s="26"/>
    </row>
    <row r="319" spans="1:13" outlineLevel="1">
      <c r="A319" s="7"/>
      <c r="B319" s="23">
        <v>42589</v>
      </c>
      <c r="C319" s="22">
        <v>0.375</v>
      </c>
      <c r="D319" s="25">
        <v>0.25645600000000002</v>
      </c>
      <c r="E319" s="19">
        <f t="shared" si="14"/>
        <v>0.25637906320000003</v>
      </c>
      <c r="F319" s="24">
        <v>35.700000000000003</v>
      </c>
      <c r="G319" s="19">
        <f t="shared" si="15"/>
        <v>36.039150000000006</v>
      </c>
      <c r="H319" s="11">
        <f t="shared" si="16"/>
        <v>38.446822239675726</v>
      </c>
      <c r="J319" s="26"/>
    </row>
    <row r="320" spans="1:13" outlineLevel="1">
      <c r="A320" s="7"/>
      <c r="B320" s="23">
        <v>42589</v>
      </c>
      <c r="C320" s="22">
        <v>0.39583333333333331</v>
      </c>
      <c r="D320" s="25">
        <v>0.283829</v>
      </c>
      <c r="E320" s="19">
        <f t="shared" si="14"/>
        <v>0.28374385130000002</v>
      </c>
      <c r="F320" s="24">
        <v>36.81</v>
      </c>
      <c r="G320" s="19">
        <f t="shared" si="15"/>
        <v>37.159695000000006</v>
      </c>
      <c r="H320" s="11">
        <f t="shared" si="16"/>
        <v>42.232521369366651</v>
      </c>
      <c r="J320" s="26"/>
    </row>
    <row r="321" spans="1:10" outlineLevel="1">
      <c r="A321" s="7"/>
      <c r="B321" s="23">
        <v>42589</v>
      </c>
      <c r="C321" s="22">
        <v>0.41666666666666669</v>
      </c>
      <c r="D321" s="25">
        <v>0.99503199999999992</v>
      </c>
      <c r="E321" s="19">
        <f t="shared" si="14"/>
        <v>0.99473349039999992</v>
      </c>
      <c r="F321" s="24">
        <v>31.89</v>
      </c>
      <c r="G321" s="19">
        <f t="shared" si="15"/>
        <v>32.192955000000005</v>
      </c>
      <c r="H321" s="11">
        <f t="shared" si="16"/>
        <v>152.99701872095986</v>
      </c>
      <c r="J321" s="26"/>
    </row>
    <row r="322" spans="1:10" outlineLevel="1">
      <c r="A322" s="7"/>
      <c r="B322" s="23">
        <v>42589</v>
      </c>
      <c r="C322" s="22">
        <v>0.4375</v>
      </c>
      <c r="D322" s="25">
        <v>2.161924</v>
      </c>
      <c r="E322" s="19">
        <f t="shared" si="14"/>
        <v>2.1612754228000002</v>
      </c>
      <c r="F322" s="24">
        <v>28.45</v>
      </c>
      <c r="G322" s="19">
        <f t="shared" si="15"/>
        <v>28.720275000000001</v>
      </c>
      <c r="H322" s="11">
        <f t="shared" si="16"/>
        <v>339.92480414724275</v>
      </c>
      <c r="J322" s="26"/>
    </row>
    <row r="323" spans="1:10" outlineLevel="1">
      <c r="A323" s="7"/>
      <c r="B323" s="23">
        <v>42589</v>
      </c>
      <c r="C323" s="22">
        <v>0.45833333333333331</v>
      </c>
      <c r="D323" s="25">
        <v>2.1249149999999997</v>
      </c>
      <c r="E323" s="19">
        <f t="shared" si="14"/>
        <v>2.1242775254999997</v>
      </c>
      <c r="F323" s="24">
        <v>29.16</v>
      </c>
      <c r="G323" s="19">
        <f t="shared" si="15"/>
        <v>29.43702</v>
      </c>
      <c r="H323" s="11">
        <f t="shared" si="16"/>
        <v>332.58321973930595</v>
      </c>
      <c r="J323" s="26"/>
    </row>
    <row r="324" spans="1:10" outlineLevel="1">
      <c r="A324" s="7"/>
      <c r="B324" s="23">
        <v>42589</v>
      </c>
      <c r="C324" s="22">
        <v>0.47916666666666669</v>
      </c>
      <c r="D324" s="25">
        <v>2.3103020000000001</v>
      </c>
      <c r="E324" s="19">
        <f t="shared" si="14"/>
        <v>2.3096089094000001</v>
      </c>
      <c r="F324" s="24">
        <v>20.95</v>
      </c>
      <c r="G324" s="19">
        <f t="shared" si="15"/>
        <v>21.149025000000002</v>
      </c>
      <c r="H324" s="11">
        <f t="shared" si="16"/>
        <v>380.7412805832767</v>
      </c>
      <c r="J324" s="26"/>
    </row>
    <row r="325" spans="1:10" outlineLevel="1">
      <c r="A325" s="7"/>
      <c r="B325" s="23">
        <v>42589</v>
      </c>
      <c r="C325" s="22">
        <v>0.5</v>
      </c>
      <c r="D325" s="25">
        <v>2.6200669999999997</v>
      </c>
      <c r="E325" s="19">
        <f t="shared" si="14"/>
        <v>2.6192809798999996</v>
      </c>
      <c r="F325" s="24">
        <v>23.62</v>
      </c>
      <c r="G325" s="19">
        <f t="shared" si="15"/>
        <v>23.844390000000004</v>
      </c>
      <c r="H325" s="11">
        <f t="shared" si="16"/>
        <v>424.73110505708217</v>
      </c>
      <c r="J325" s="26"/>
    </row>
    <row r="326" spans="1:10" outlineLevel="1">
      <c r="A326" s="7"/>
      <c r="B326" s="23">
        <v>42589</v>
      </c>
      <c r="C326" s="22">
        <v>0.52083333333333337</v>
      </c>
      <c r="D326" s="25">
        <v>3.3138930000000002</v>
      </c>
      <c r="E326" s="19">
        <f t="shared" si="14"/>
        <v>3.3128988321000001</v>
      </c>
      <c r="F326" s="24">
        <v>22.94</v>
      </c>
      <c r="G326" s="19">
        <f t="shared" si="15"/>
        <v>23.157930000000004</v>
      </c>
      <c r="H326" s="11">
        <f t="shared" si="16"/>
        <v>539.47930351974651</v>
      </c>
      <c r="J326" s="26"/>
    </row>
    <row r="327" spans="1:10" outlineLevel="1">
      <c r="A327" s="7"/>
      <c r="B327" s="23">
        <v>42589</v>
      </c>
      <c r="C327" s="22">
        <v>0.54166666666666663</v>
      </c>
      <c r="D327" s="25">
        <v>3.7767669999999995</v>
      </c>
      <c r="E327" s="19">
        <f t="shared" si="14"/>
        <v>3.7756339698999999</v>
      </c>
      <c r="F327" s="24">
        <v>20.420000000000002</v>
      </c>
      <c r="G327" s="19">
        <f t="shared" si="15"/>
        <v>20.613990000000005</v>
      </c>
      <c r="H327" s="11">
        <f t="shared" si="16"/>
        <v>624.43703750222107</v>
      </c>
      <c r="J327" s="26"/>
    </row>
    <row r="328" spans="1:10" outlineLevel="1">
      <c r="A328" s="7"/>
      <c r="B328" s="23">
        <v>42589</v>
      </c>
      <c r="C328" s="22">
        <v>0.5625</v>
      </c>
      <c r="D328" s="25">
        <v>3.2596829999999999</v>
      </c>
      <c r="E328" s="19">
        <f t="shared" si="14"/>
        <v>3.2587050950999998</v>
      </c>
      <c r="F328" s="24">
        <v>20.95</v>
      </c>
      <c r="G328" s="19">
        <f t="shared" si="15"/>
        <v>21.149025000000002</v>
      </c>
      <c r="H328" s="11">
        <f t="shared" si="16"/>
        <v>537.20071216470274</v>
      </c>
      <c r="J328" s="26"/>
    </row>
    <row r="329" spans="1:10" outlineLevel="1">
      <c r="A329" s="7"/>
      <c r="B329" s="23">
        <v>42589</v>
      </c>
      <c r="C329" s="22">
        <v>0.58333333333333337</v>
      </c>
      <c r="D329" s="25">
        <v>2.6875900000000001</v>
      </c>
      <c r="E329" s="19">
        <f t="shared" si="14"/>
        <v>2.686783723</v>
      </c>
      <c r="F329" s="24">
        <v>22.91</v>
      </c>
      <c r="G329" s="19">
        <f t="shared" si="15"/>
        <v>23.127645000000001</v>
      </c>
      <c r="H329" s="11">
        <f t="shared" si="16"/>
        <v>437.60279234067764</v>
      </c>
      <c r="J329" s="26"/>
    </row>
    <row r="330" spans="1:10" outlineLevel="1">
      <c r="A330" s="7"/>
      <c r="B330" s="23">
        <v>42589</v>
      </c>
      <c r="C330" s="22">
        <v>0.60416666666666663</v>
      </c>
      <c r="D330" s="25">
        <v>2.3653520000000001</v>
      </c>
      <c r="E330" s="19">
        <f t="shared" si="14"/>
        <v>2.3646423944000001</v>
      </c>
      <c r="F330" s="24">
        <v>24.08</v>
      </c>
      <c r="G330" s="19">
        <f t="shared" si="15"/>
        <v>24.308759999999999</v>
      </c>
      <c r="H330" s="11">
        <f t="shared" si="16"/>
        <v>382.34196090710503</v>
      </c>
      <c r="J330" s="26"/>
    </row>
    <row r="331" spans="1:10" outlineLevel="1">
      <c r="A331" s="7"/>
      <c r="B331" s="23">
        <v>42589</v>
      </c>
      <c r="C331" s="22">
        <v>0.625</v>
      </c>
      <c r="D331" s="25">
        <v>2.0550930000000003</v>
      </c>
      <c r="E331" s="19">
        <f t="shared" si="14"/>
        <v>2.0544764721000002</v>
      </c>
      <c r="F331" s="24">
        <v>24.75</v>
      </c>
      <c r="G331" s="19">
        <f t="shared" si="15"/>
        <v>24.985125</v>
      </c>
      <c r="H331" s="11">
        <f t="shared" si="16"/>
        <v>330.80127234562252</v>
      </c>
      <c r="J331" s="26"/>
    </row>
    <row r="332" spans="1:10" outlineLevel="1">
      <c r="A332" s="7"/>
      <c r="B332" s="23">
        <v>42589</v>
      </c>
      <c r="C332" s="22">
        <v>0.64583333333333337</v>
      </c>
      <c r="D332" s="25">
        <v>1.373586</v>
      </c>
      <c r="E332" s="19">
        <f t="shared" si="14"/>
        <v>1.3731739242000001</v>
      </c>
      <c r="F332" s="24">
        <v>25.01</v>
      </c>
      <c r="G332" s="19">
        <f t="shared" si="15"/>
        <v>25.247595000000004</v>
      </c>
      <c r="H332" s="11">
        <f t="shared" si="16"/>
        <v>220.74101079843771</v>
      </c>
      <c r="J332" s="26"/>
    </row>
    <row r="333" spans="1:10" outlineLevel="1">
      <c r="A333" s="7"/>
      <c r="B333" s="23">
        <v>42589</v>
      </c>
      <c r="C333" s="22">
        <v>0.66666666666666663</v>
      </c>
      <c r="D333" s="25">
        <v>0.94494800000000012</v>
      </c>
      <c r="E333" s="19">
        <f t="shared" si="14"/>
        <v>0.9446645156000002</v>
      </c>
      <c r="F333" s="24">
        <v>29.35</v>
      </c>
      <c r="G333" s="19">
        <f t="shared" si="15"/>
        <v>29.628825000000003</v>
      </c>
      <c r="H333" s="11">
        <f t="shared" si="16"/>
        <v>147.71830028517786</v>
      </c>
      <c r="J333" s="26"/>
    </row>
    <row r="334" spans="1:10" outlineLevel="1">
      <c r="A334" s="7"/>
      <c r="B334" s="23">
        <v>42589</v>
      </c>
      <c r="C334" s="22">
        <v>0.6875</v>
      </c>
      <c r="D334" s="25">
        <v>0.49609500000000006</v>
      </c>
      <c r="E334" s="19">
        <f t="shared" ref="E334:E397" si="17">IF($B$11="Electricity",$D334*$B$7,$D334*$B$8)</f>
        <v>0.49594617150000009</v>
      </c>
      <c r="F334" s="24">
        <v>30.7</v>
      </c>
      <c r="G334" s="19">
        <f t="shared" si="15"/>
        <v>30.99165</v>
      </c>
      <c r="H334" s="11">
        <f t="shared" si="16"/>
        <v>76.875797733032044</v>
      </c>
      <c r="J334" s="26"/>
    </row>
    <row r="335" spans="1:10" outlineLevel="1">
      <c r="A335" s="7"/>
      <c r="B335" s="23">
        <v>42589</v>
      </c>
      <c r="C335" s="22">
        <v>0.70833333333333337</v>
      </c>
      <c r="D335" s="25">
        <v>0.17018099999999997</v>
      </c>
      <c r="E335" s="19">
        <f t="shared" si="17"/>
        <v>0.17012994569999998</v>
      </c>
      <c r="F335" s="24">
        <v>49.97</v>
      </c>
      <c r="G335" s="19">
        <f t="shared" ref="G335:G398" si="18">$F335*$B$8</f>
        <v>50.444715000000002</v>
      </c>
      <c r="H335" s="11">
        <f t="shared" si="16"/>
        <v>23.062013276398023</v>
      </c>
      <c r="J335" s="26"/>
    </row>
    <row r="336" spans="1:10" outlineLevel="1">
      <c r="A336" s="7"/>
      <c r="B336" s="23">
        <v>42589</v>
      </c>
      <c r="C336" s="22">
        <v>0.72916666666666663</v>
      </c>
      <c r="D336" s="25">
        <v>4.1270000000000005E-3</v>
      </c>
      <c r="E336" s="19">
        <f t="shared" si="17"/>
        <v>4.1257619000000002E-3</v>
      </c>
      <c r="F336" s="24">
        <v>55.36</v>
      </c>
      <c r="G336" s="19">
        <f t="shared" si="18"/>
        <v>55.885920000000006</v>
      </c>
      <c r="H336" s="11">
        <f t="shared" si="16"/>
        <v>0.53681971391755201</v>
      </c>
      <c r="J336" s="26"/>
    </row>
    <row r="337" spans="1:11" outlineLevel="1">
      <c r="A337" s="7"/>
      <c r="B337" s="23">
        <v>42589</v>
      </c>
      <c r="C337" s="22">
        <v>0.75</v>
      </c>
      <c r="D337" s="25">
        <v>0</v>
      </c>
      <c r="E337" s="19">
        <f t="shared" si="17"/>
        <v>0</v>
      </c>
      <c r="F337" s="24">
        <v>93.67</v>
      </c>
      <c r="G337" s="19">
        <f t="shared" si="18"/>
        <v>94.559865000000002</v>
      </c>
      <c r="H337" s="11">
        <f t="shared" si="16"/>
        <v>0</v>
      </c>
      <c r="J337" s="26"/>
    </row>
    <row r="338" spans="1:11" outlineLevel="1">
      <c r="A338" s="7"/>
      <c r="B338" s="23">
        <v>42589</v>
      </c>
      <c r="C338" s="22">
        <v>0.77083333333333337</v>
      </c>
      <c r="D338" s="25">
        <v>0</v>
      </c>
      <c r="E338" s="19">
        <f t="shared" si="17"/>
        <v>0</v>
      </c>
      <c r="F338" s="24">
        <v>114.64</v>
      </c>
      <c r="G338" s="19">
        <f t="shared" si="18"/>
        <v>115.72908000000001</v>
      </c>
      <c r="H338" s="11">
        <f t="shared" si="16"/>
        <v>0</v>
      </c>
      <c r="J338" s="26"/>
    </row>
    <row r="339" spans="1:11" outlineLevel="1">
      <c r="A339" s="7"/>
      <c r="B339" s="23">
        <v>42589</v>
      </c>
      <c r="C339" s="22">
        <v>0.79166666666666663</v>
      </c>
      <c r="D339" s="25">
        <v>0</v>
      </c>
      <c r="E339" s="19">
        <f t="shared" si="17"/>
        <v>0</v>
      </c>
      <c r="F339" s="24">
        <v>110.47</v>
      </c>
      <c r="G339" s="19">
        <f t="shared" si="18"/>
        <v>111.51946500000001</v>
      </c>
      <c r="H339" s="11">
        <f t="shared" si="16"/>
        <v>0</v>
      </c>
      <c r="J339" s="26"/>
    </row>
    <row r="340" spans="1:11" outlineLevel="1">
      <c r="A340" s="7"/>
      <c r="B340" s="23">
        <v>42589</v>
      </c>
      <c r="C340" s="22">
        <v>0.8125</v>
      </c>
      <c r="D340" s="25">
        <v>0</v>
      </c>
      <c r="E340" s="19">
        <f t="shared" si="17"/>
        <v>0</v>
      </c>
      <c r="F340" s="24">
        <v>79</v>
      </c>
      <c r="G340" s="19">
        <f t="shared" si="18"/>
        <v>79.750500000000002</v>
      </c>
      <c r="H340" s="11">
        <f t="shared" si="16"/>
        <v>0</v>
      </c>
      <c r="J340" s="26"/>
    </row>
    <row r="341" spans="1:11" outlineLevel="1">
      <c r="A341" s="7"/>
      <c r="B341" s="23">
        <v>42589</v>
      </c>
      <c r="C341" s="22">
        <v>0.83333333333333337</v>
      </c>
      <c r="D341" s="25">
        <v>0</v>
      </c>
      <c r="E341" s="19">
        <f t="shared" si="17"/>
        <v>0</v>
      </c>
      <c r="F341" s="24">
        <v>73.25</v>
      </c>
      <c r="G341" s="19">
        <f t="shared" si="18"/>
        <v>73.945875000000001</v>
      </c>
      <c r="H341" s="11">
        <f t="shared" si="16"/>
        <v>0</v>
      </c>
      <c r="J341" s="26"/>
    </row>
    <row r="342" spans="1:11" outlineLevel="1">
      <c r="A342" s="7"/>
      <c r="B342" s="23">
        <v>42589</v>
      </c>
      <c r="C342" s="22">
        <v>0.85416666666666663</v>
      </c>
      <c r="D342" s="25">
        <v>0</v>
      </c>
      <c r="E342" s="19">
        <f t="shared" si="17"/>
        <v>0</v>
      </c>
      <c r="F342" s="24">
        <v>66.02</v>
      </c>
      <c r="G342" s="19">
        <f t="shared" si="18"/>
        <v>66.647189999999995</v>
      </c>
      <c r="H342" s="11">
        <f t="shared" si="16"/>
        <v>0</v>
      </c>
      <c r="J342" s="26"/>
    </row>
    <row r="343" spans="1:11" outlineLevel="1">
      <c r="A343" s="7"/>
      <c r="B343" s="23">
        <v>42589</v>
      </c>
      <c r="C343" s="22">
        <v>0.875</v>
      </c>
      <c r="D343" s="25">
        <v>0</v>
      </c>
      <c r="E343" s="19">
        <f t="shared" si="17"/>
        <v>0</v>
      </c>
      <c r="F343" s="24">
        <v>53.87</v>
      </c>
      <c r="G343" s="19">
        <f t="shared" si="18"/>
        <v>54.381765000000001</v>
      </c>
      <c r="H343" s="11">
        <f t="shared" si="16"/>
        <v>0</v>
      </c>
      <c r="J343" s="26"/>
    </row>
    <row r="344" spans="1:11" outlineLevel="1">
      <c r="A344" s="7"/>
      <c r="B344" s="23">
        <v>42589</v>
      </c>
      <c r="C344" s="22">
        <v>0.89583333333333337</v>
      </c>
      <c r="D344" s="25">
        <v>0</v>
      </c>
      <c r="E344" s="19">
        <f t="shared" si="17"/>
        <v>0</v>
      </c>
      <c r="F344" s="24">
        <v>39.64</v>
      </c>
      <c r="G344" s="19">
        <f t="shared" si="18"/>
        <v>40.016580000000005</v>
      </c>
      <c r="H344" s="11">
        <f t="shared" si="16"/>
        <v>0</v>
      </c>
      <c r="J344" s="26"/>
    </row>
    <row r="345" spans="1:11" outlineLevel="1">
      <c r="A345" s="7"/>
      <c r="B345" s="23">
        <v>42589</v>
      </c>
      <c r="C345" s="22">
        <v>0.91666666666666663</v>
      </c>
      <c r="D345" s="25">
        <v>0</v>
      </c>
      <c r="E345" s="19">
        <f t="shared" si="17"/>
        <v>0</v>
      </c>
      <c r="F345" s="24">
        <v>34.619999999999997</v>
      </c>
      <c r="G345" s="19">
        <f t="shared" si="18"/>
        <v>34.948889999999999</v>
      </c>
      <c r="H345" s="11">
        <f t="shared" si="16"/>
        <v>0</v>
      </c>
      <c r="J345" s="26"/>
    </row>
    <row r="346" spans="1:11" outlineLevel="1">
      <c r="A346" s="7"/>
      <c r="B346" s="23">
        <v>42589</v>
      </c>
      <c r="C346" s="22">
        <v>0.9375</v>
      </c>
      <c r="D346" s="25">
        <v>0</v>
      </c>
      <c r="E346" s="19">
        <f t="shared" si="17"/>
        <v>0</v>
      </c>
      <c r="F346" s="24">
        <v>34.01</v>
      </c>
      <c r="G346" s="19">
        <f t="shared" si="18"/>
        <v>34.333095</v>
      </c>
      <c r="H346" s="11">
        <f t="shared" si="16"/>
        <v>0</v>
      </c>
      <c r="J346" s="26"/>
    </row>
    <row r="347" spans="1:11" outlineLevel="1">
      <c r="A347" s="7"/>
      <c r="B347" s="23">
        <v>42589</v>
      </c>
      <c r="C347" s="22">
        <v>0.95833333333333337</v>
      </c>
      <c r="D347" s="25">
        <v>0</v>
      </c>
      <c r="E347" s="19">
        <f t="shared" si="17"/>
        <v>0</v>
      </c>
      <c r="F347" s="24">
        <v>30.16</v>
      </c>
      <c r="G347" s="19">
        <f t="shared" si="18"/>
        <v>30.446520000000003</v>
      </c>
      <c r="H347" s="11">
        <f t="shared" si="16"/>
        <v>0</v>
      </c>
      <c r="J347" s="26"/>
    </row>
    <row r="348" spans="1:11" outlineLevel="1">
      <c r="A348" s="7"/>
      <c r="B348" s="23">
        <v>42589</v>
      </c>
      <c r="C348" s="22">
        <v>0.97916666666666663</v>
      </c>
      <c r="D348" s="25">
        <v>0</v>
      </c>
      <c r="E348" s="19">
        <f t="shared" si="17"/>
        <v>0</v>
      </c>
      <c r="F348" s="24">
        <v>32.659999999999997</v>
      </c>
      <c r="G348" s="19">
        <f t="shared" si="18"/>
        <v>32.970269999999999</v>
      </c>
      <c r="H348" s="11">
        <f t="shared" si="16"/>
        <v>0</v>
      </c>
      <c r="J348" s="26"/>
      <c r="K348" s="26"/>
    </row>
    <row r="349" spans="1:11" outlineLevel="1">
      <c r="A349" s="7"/>
      <c r="B349" s="23">
        <v>42589</v>
      </c>
      <c r="C349" s="22">
        <v>0.99998842592592585</v>
      </c>
      <c r="D349" s="25">
        <v>0</v>
      </c>
      <c r="E349" s="19">
        <f t="shared" si="17"/>
        <v>0</v>
      </c>
      <c r="F349" s="24">
        <v>29.44</v>
      </c>
      <c r="G349" s="19">
        <f t="shared" si="18"/>
        <v>29.719680000000004</v>
      </c>
      <c r="H349" s="11">
        <f>E349*($B$6-G349)</f>
        <v>0</v>
      </c>
      <c r="J349" s="26"/>
    </row>
    <row r="350" spans="1:11" outlineLevel="1">
      <c r="A350" s="7"/>
      <c r="B350" s="23">
        <v>42590</v>
      </c>
      <c r="C350" s="22">
        <v>2.0833333333333332E-2</v>
      </c>
      <c r="D350" s="25">
        <v>0</v>
      </c>
      <c r="E350" s="19">
        <f t="shared" si="17"/>
        <v>0</v>
      </c>
      <c r="F350" s="24">
        <v>29.06</v>
      </c>
      <c r="G350" s="19">
        <f t="shared" si="18"/>
        <v>29.336069999999999</v>
      </c>
      <c r="H350" s="11">
        <f t="shared" ref="H350:H396" si="19">E350*($B$6-G350)</f>
        <v>0</v>
      </c>
      <c r="J350" s="26"/>
    </row>
    <row r="351" spans="1:11" outlineLevel="1">
      <c r="A351" s="7"/>
      <c r="B351" s="23">
        <v>42590</v>
      </c>
      <c r="C351" s="22">
        <v>4.1666666666666664E-2</v>
      </c>
      <c r="D351" s="25">
        <v>0</v>
      </c>
      <c r="E351" s="19">
        <f t="shared" si="17"/>
        <v>0</v>
      </c>
      <c r="F351" s="24">
        <v>28.63</v>
      </c>
      <c r="G351" s="19">
        <f t="shared" si="18"/>
        <v>28.901985</v>
      </c>
      <c r="H351" s="11">
        <f t="shared" si="19"/>
        <v>0</v>
      </c>
      <c r="J351" s="26"/>
    </row>
    <row r="352" spans="1:11" outlineLevel="1">
      <c r="A352" s="7"/>
      <c r="B352" s="23">
        <v>42590</v>
      </c>
      <c r="C352" s="22">
        <v>6.25E-2</v>
      </c>
      <c r="D352" s="25">
        <v>0</v>
      </c>
      <c r="E352" s="19">
        <f t="shared" si="17"/>
        <v>0</v>
      </c>
      <c r="F352" s="24">
        <v>26.18</v>
      </c>
      <c r="G352" s="19">
        <f t="shared" si="18"/>
        <v>26.428710000000002</v>
      </c>
      <c r="H352" s="11">
        <f t="shared" si="19"/>
        <v>0</v>
      </c>
      <c r="J352" s="26"/>
    </row>
    <row r="353" spans="1:13" outlineLevel="1">
      <c r="A353" s="7"/>
      <c r="B353" s="23">
        <v>42590</v>
      </c>
      <c r="C353" s="22">
        <v>8.3333333333333329E-2</v>
      </c>
      <c r="D353" s="25">
        <v>0</v>
      </c>
      <c r="E353" s="19">
        <f t="shared" si="17"/>
        <v>0</v>
      </c>
      <c r="F353" s="24">
        <v>25.4</v>
      </c>
      <c r="G353" s="19">
        <f t="shared" si="18"/>
        <v>25.641300000000001</v>
      </c>
      <c r="H353" s="11">
        <f t="shared" si="19"/>
        <v>0</v>
      </c>
      <c r="J353" s="26"/>
    </row>
    <row r="354" spans="1:13" outlineLevel="1">
      <c r="A354" s="7"/>
      <c r="B354" s="23">
        <v>42590</v>
      </c>
      <c r="C354" s="22">
        <v>0.10416666666666667</v>
      </c>
      <c r="D354" s="25">
        <v>0</v>
      </c>
      <c r="E354" s="19">
        <f t="shared" si="17"/>
        <v>0</v>
      </c>
      <c r="F354" s="24">
        <v>20.81</v>
      </c>
      <c r="G354" s="19">
        <f t="shared" si="18"/>
        <v>21.007695000000002</v>
      </c>
      <c r="H354" s="11">
        <f t="shared" si="19"/>
        <v>0</v>
      </c>
      <c r="J354" s="26"/>
      <c r="M354" s="27"/>
    </row>
    <row r="355" spans="1:13" outlineLevel="1">
      <c r="A355" s="7"/>
      <c r="B355" s="23">
        <v>42590</v>
      </c>
      <c r="C355" s="22">
        <v>0.125</v>
      </c>
      <c r="D355" s="25">
        <v>0</v>
      </c>
      <c r="E355" s="19">
        <f t="shared" si="17"/>
        <v>0</v>
      </c>
      <c r="F355" s="24">
        <v>20.75</v>
      </c>
      <c r="G355" s="19">
        <f t="shared" si="18"/>
        <v>20.947125</v>
      </c>
      <c r="H355" s="11">
        <f t="shared" si="19"/>
        <v>0</v>
      </c>
      <c r="J355" s="26"/>
    </row>
    <row r="356" spans="1:13" outlineLevel="1">
      <c r="A356" s="7"/>
      <c r="B356" s="23">
        <v>42590</v>
      </c>
      <c r="C356" s="22">
        <v>0.14583333333333334</v>
      </c>
      <c r="D356" s="25">
        <v>0</v>
      </c>
      <c r="E356" s="19">
        <f t="shared" si="17"/>
        <v>0</v>
      </c>
      <c r="F356" s="24">
        <v>19.34</v>
      </c>
      <c r="G356" s="19">
        <f t="shared" si="18"/>
        <v>19.52373</v>
      </c>
      <c r="H356" s="11">
        <f t="shared" si="19"/>
        <v>0</v>
      </c>
      <c r="J356" s="26"/>
    </row>
    <row r="357" spans="1:13" outlineLevel="1">
      <c r="A357" s="7"/>
      <c r="B357" s="23">
        <v>42590</v>
      </c>
      <c r="C357" s="22">
        <v>0.16666666666666666</v>
      </c>
      <c r="D357" s="25">
        <v>0</v>
      </c>
      <c r="E357" s="19">
        <f t="shared" si="17"/>
        <v>0</v>
      </c>
      <c r="F357" s="24">
        <v>20.74</v>
      </c>
      <c r="G357" s="19">
        <f t="shared" si="18"/>
        <v>20.93703</v>
      </c>
      <c r="H357" s="11">
        <f t="shared" si="19"/>
        <v>0</v>
      </c>
      <c r="J357" s="26"/>
    </row>
    <row r="358" spans="1:13" outlineLevel="1">
      <c r="A358" s="7"/>
      <c r="B358" s="23">
        <v>42590</v>
      </c>
      <c r="C358" s="22">
        <v>0.1875</v>
      </c>
      <c r="D358" s="25">
        <v>0</v>
      </c>
      <c r="E358" s="19">
        <f t="shared" si="17"/>
        <v>0</v>
      </c>
      <c r="F358" s="24">
        <v>20.95</v>
      </c>
      <c r="G358" s="19">
        <f t="shared" si="18"/>
        <v>21.149025000000002</v>
      </c>
      <c r="H358" s="11">
        <f t="shared" si="19"/>
        <v>0</v>
      </c>
      <c r="J358" s="26"/>
    </row>
    <row r="359" spans="1:13" outlineLevel="1">
      <c r="A359" s="7"/>
      <c r="B359" s="23">
        <v>42590</v>
      </c>
      <c r="C359" s="22">
        <v>0.20833333333333334</v>
      </c>
      <c r="D359" s="25">
        <v>0</v>
      </c>
      <c r="E359" s="19">
        <f t="shared" si="17"/>
        <v>0</v>
      </c>
      <c r="F359" s="24">
        <v>24.12</v>
      </c>
      <c r="G359" s="19">
        <f t="shared" si="18"/>
        <v>24.349140000000002</v>
      </c>
      <c r="H359" s="11">
        <f t="shared" si="19"/>
        <v>0</v>
      </c>
      <c r="J359" s="26"/>
    </row>
    <row r="360" spans="1:13" outlineLevel="1">
      <c r="A360" s="7"/>
      <c r="B360" s="23">
        <v>42590</v>
      </c>
      <c r="C360" s="22">
        <v>0.22916666666666666</v>
      </c>
      <c r="D360" s="25">
        <v>0</v>
      </c>
      <c r="E360" s="19">
        <f t="shared" si="17"/>
        <v>0</v>
      </c>
      <c r="F360" s="24">
        <v>21.52</v>
      </c>
      <c r="G360" s="19">
        <f t="shared" si="18"/>
        <v>21.724440000000001</v>
      </c>
      <c r="H360" s="11">
        <f t="shared" si="19"/>
        <v>0</v>
      </c>
      <c r="J360" s="26"/>
    </row>
    <row r="361" spans="1:13" outlineLevel="1">
      <c r="A361" s="7"/>
      <c r="B361" s="23">
        <v>42590</v>
      </c>
      <c r="C361" s="22">
        <v>0.25</v>
      </c>
      <c r="D361" s="25">
        <v>0</v>
      </c>
      <c r="E361" s="19">
        <f t="shared" si="17"/>
        <v>0</v>
      </c>
      <c r="F361" s="24">
        <v>26.14</v>
      </c>
      <c r="G361" s="19">
        <f t="shared" si="18"/>
        <v>26.388330000000003</v>
      </c>
      <c r="H361" s="11">
        <f t="shared" si="19"/>
        <v>0</v>
      </c>
      <c r="J361" s="26"/>
    </row>
    <row r="362" spans="1:13" outlineLevel="1">
      <c r="A362" s="7"/>
      <c r="B362" s="23">
        <v>42590</v>
      </c>
      <c r="C362" s="22">
        <v>0.27083333333333331</v>
      </c>
      <c r="D362" s="25">
        <v>0</v>
      </c>
      <c r="E362" s="19">
        <f t="shared" si="17"/>
        <v>0</v>
      </c>
      <c r="F362" s="24">
        <v>42.58</v>
      </c>
      <c r="G362" s="19">
        <f t="shared" si="18"/>
        <v>42.98451</v>
      </c>
      <c r="H362" s="11">
        <f t="shared" si="19"/>
        <v>0</v>
      </c>
      <c r="J362" s="26"/>
    </row>
    <row r="363" spans="1:13" outlineLevel="1">
      <c r="A363" s="7"/>
      <c r="B363" s="23">
        <v>42590</v>
      </c>
      <c r="C363" s="22">
        <v>0.29166666666666669</v>
      </c>
      <c r="D363" s="25">
        <v>9.0299999999999994E-4</v>
      </c>
      <c r="E363" s="19">
        <f t="shared" si="17"/>
        <v>9.0272909999999994E-4</v>
      </c>
      <c r="F363" s="24">
        <v>194.51</v>
      </c>
      <c r="G363" s="19">
        <f t="shared" si="18"/>
        <v>196.357845</v>
      </c>
      <c r="H363" s="11">
        <f t="shared" si="19"/>
        <v>-9.3503280947894972E-3</v>
      </c>
      <c r="J363" s="26"/>
    </row>
    <row r="364" spans="1:13" outlineLevel="1">
      <c r="A364" s="7"/>
      <c r="B364" s="23">
        <v>42590</v>
      </c>
      <c r="C364" s="22">
        <v>0.3125</v>
      </c>
      <c r="D364" s="25">
        <v>0.33991299999999997</v>
      </c>
      <c r="E364" s="19">
        <f t="shared" si="17"/>
        <v>0.33981102609999997</v>
      </c>
      <c r="F364" s="24">
        <v>57.51</v>
      </c>
      <c r="G364" s="19">
        <f t="shared" si="18"/>
        <v>58.056345</v>
      </c>
      <c r="H364" s="11">
        <f t="shared" si="19"/>
        <v>43.476664688534392</v>
      </c>
      <c r="J364" s="26"/>
    </row>
    <row r="365" spans="1:13" outlineLevel="1">
      <c r="A365" s="7"/>
      <c r="B365" s="23">
        <v>42590</v>
      </c>
      <c r="C365" s="22">
        <v>0.33333333333333331</v>
      </c>
      <c r="D365" s="25">
        <v>1.444143</v>
      </c>
      <c r="E365" s="19">
        <f t="shared" si="17"/>
        <v>1.4437097570999999</v>
      </c>
      <c r="F365" s="24">
        <v>65.5</v>
      </c>
      <c r="G365" s="19">
        <f t="shared" si="18"/>
        <v>66.122250000000008</v>
      </c>
      <c r="H365" s="11">
        <f t="shared" si="19"/>
        <v>173.06867733419452</v>
      </c>
      <c r="J365" s="26"/>
    </row>
    <row r="366" spans="1:13" outlineLevel="1">
      <c r="A366" s="7"/>
      <c r="B366" s="23">
        <v>42590</v>
      </c>
      <c r="C366" s="22">
        <v>0.35416666666666669</v>
      </c>
      <c r="D366" s="25">
        <v>3.569598</v>
      </c>
      <c r="E366" s="19">
        <f t="shared" si="17"/>
        <v>3.5685271206000002</v>
      </c>
      <c r="F366" s="24">
        <v>47.78</v>
      </c>
      <c r="G366" s="19">
        <f t="shared" si="18"/>
        <v>48.233910000000002</v>
      </c>
      <c r="H366" s="11">
        <f t="shared" si="19"/>
        <v>491.62202846402045</v>
      </c>
      <c r="J366" s="26"/>
    </row>
    <row r="367" spans="1:13" outlineLevel="1">
      <c r="A367" s="7"/>
      <c r="B367" s="23">
        <v>42590</v>
      </c>
      <c r="C367" s="22">
        <v>0.375</v>
      </c>
      <c r="D367" s="25">
        <v>5.7941649999999996</v>
      </c>
      <c r="E367" s="19">
        <f t="shared" si="17"/>
        <v>5.7924267504999998</v>
      </c>
      <c r="F367" s="24">
        <v>38.53</v>
      </c>
      <c r="G367" s="19">
        <f t="shared" si="18"/>
        <v>38.896035000000005</v>
      </c>
      <c r="H367" s="11">
        <f t="shared" si="19"/>
        <v>852.08894197061568</v>
      </c>
      <c r="J367" s="26"/>
    </row>
    <row r="368" spans="1:13" outlineLevel="1">
      <c r="A368" s="7"/>
      <c r="B368" s="23">
        <v>42590</v>
      </c>
      <c r="C368" s="22">
        <v>0.39583333333333331</v>
      </c>
      <c r="D368" s="25">
        <v>6.8254549999999998</v>
      </c>
      <c r="E368" s="19">
        <f t="shared" si="17"/>
        <v>6.8234073635000003</v>
      </c>
      <c r="F368" s="24">
        <v>39.36</v>
      </c>
      <c r="G368" s="19">
        <f t="shared" si="18"/>
        <v>39.733920000000005</v>
      </c>
      <c r="H368" s="11">
        <f t="shared" si="19"/>
        <v>998.03304730228001</v>
      </c>
      <c r="J368" s="26"/>
    </row>
    <row r="369" spans="1:10" outlineLevel="1">
      <c r="A369" s="7"/>
      <c r="B369" s="23">
        <v>42590</v>
      </c>
      <c r="C369" s="22">
        <v>0.41666666666666669</v>
      </c>
      <c r="D369" s="25">
        <v>7.6799149999999994</v>
      </c>
      <c r="E369" s="19">
        <f t="shared" si="17"/>
        <v>7.6776110255000001</v>
      </c>
      <c r="F369" s="24">
        <v>36.78</v>
      </c>
      <c r="G369" s="19">
        <f t="shared" si="18"/>
        <v>37.12941</v>
      </c>
      <c r="H369" s="11">
        <f t="shared" si="19"/>
        <v>1142.9704831566901</v>
      </c>
      <c r="J369" s="26"/>
    </row>
    <row r="370" spans="1:10" outlineLevel="1">
      <c r="A370" s="7"/>
      <c r="B370" s="23">
        <v>42590</v>
      </c>
      <c r="C370" s="22">
        <v>0.4375</v>
      </c>
      <c r="D370" s="25">
        <v>7.5793410000000003</v>
      </c>
      <c r="E370" s="19">
        <f t="shared" si="17"/>
        <v>7.5770671977000008</v>
      </c>
      <c r="F370" s="24">
        <v>36.5</v>
      </c>
      <c r="G370" s="19">
        <f t="shared" si="18"/>
        <v>36.84675</v>
      </c>
      <c r="H370" s="11">
        <f t="shared" si="19"/>
        <v>1130.1441980053478</v>
      </c>
      <c r="J370" s="26"/>
    </row>
    <row r="371" spans="1:10" outlineLevel="1">
      <c r="A371" s="7"/>
      <c r="B371" s="23">
        <v>42590</v>
      </c>
      <c r="C371" s="22">
        <v>0.45833333333333331</v>
      </c>
      <c r="D371" s="25">
        <v>8.4113100000000003</v>
      </c>
      <c r="E371" s="19">
        <f t="shared" si="17"/>
        <v>8.4087866069999997</v>
      </c>
      <c r="F371" s="24">
        <v>33.28</v>
      </c>
      <c r="G371" s="19">
        <f t="shared" si="18"/>
        <v>33.596160000000005</v>
      </c>
      <c r="H371" s="11">
        <f t="shared" si="19"/>
        <v>1281.5313686473708</v>
      </c>
      <c r="J371" s="26"/>
    </row>
    <row r="372" spans="1:10" outlineLevel="1">
      <c r="A372" s="7"/>
      <c r="B372" s="23">
        <v>42590</v>
      </c>
      <c r="C372" s="22">
        <v>0.47916666666666669</v>
      </c>
      <c r="D372" s="25">
        <v>8.0644919999999995</v>
      </c>
      <c r="E372" s="19">
        <f t="shared" si="17"/>
        <v>8.0620726523999995</v>
      </c>
      <c r="F372" s="24">
        <v>32.619999999999997</v>
      </c>
      <c r="G372" s="19">
        <f t="shared" si="18"/>
        <v>32.92989</v>
      </c>
      <c r="H372" s="11">
        <f t="shared" si="19"/>
        <v>1234.0623477308598</v>
      </c>
      <c r="J372" s="26"/>
    </row>
    <row r="373" spans="1:10" outlineLevel="1">
      <c r="A373" s="7"/>
      <c r="B373" s="23">
        <v>42590</v>
      </c>
      <c r="C373" s="22">
        <v>0.5</v>
      </c>
      <c r="D373" s="25">
        <v>7.6688410000000005</v>
      </c>
      <c r="E373" s="19">
        <f t="shared" si="17"/>
        <v>7.6665403477000007</v>
      </c>
      <c r="F373" s="24">
        <v>30.63</v>
      </c>
      <c r="G373" s="19">
        <f t="shared" si="18"/>
        <v>30.920985000000002</v>
      </c>
      <c r="H373" s="11">
        <f t="shared" si="19"/>
        <v>1188.9195255790737</v>
      </c>
      <c r="J373" s="26"/>
    </row>
    <row r="374" spans="1:10" outlineLevel="1">
      <c r="A374" s="7"/>
      <c r="B374" s="23">
        <v>42590</v>
      </c>
      <c r="C374" s="22">
        <v>0.52083333333333337</v>
      </c>
      <c r="D374" s="25">
        <v>8.7170100000000001</v>
      </c>
      <c r="E374" s="19">
        <f t="shared" si="17"/>
        <v>8.714394897</v>
      </c>
      <c r="F374" s="24">
        <v>33.24</v>
      </c>
      <c r="G374" s="19">
        <f t="shared" si="18"/>
        <v>33.555780000000006</v>
      </c>
      <c r="H374" s="11">
        <f t="shared" si="19"/>
        <v>1328.4591328451454</v>
      </c>
      <c r="J374" s="26"/>
    </row>
    <row r="375" spans="1:10" outlineLevel="1">
      <c r="A375" s="7"/>
      <c r="B375" s="23">
        <v>42590</v>
      </c>
      <c r="C375" s="22">
        <v>0.54166666666666663</v>
      </c>
      <c r="D375" s="25">
        <v>8.1577780000000004</v>
      </c>
      <c r="E375" s="19">
        <f t="shared" si="17"/>
        <v>8.1553306666000012</v>
      </c>
      <c r="F375" s="24">
        <v>33.54</v>
      </c>
      <c r="G375" s="19">
        <f t="shared" si="18"/>
        <v>33.858629999999998</v>
      </c>
      <c r="H375" s="11">
        <f t="shared" si="19"/>
        <v>1240.7631804195373</v>
      </c>
      <c r="J375" s="26"/>
    </row>
    <row r="376" spans="1:10" outlineLevel="1">
      <c r="A376" s="7"/>
      <c r="B376" s="23">
        <v>42590</v>
      </c>
      <c r="C376" s="22">
        <v>0.5625</v>
      </c>
      <c r="D376" s="25">
        <v>8.8321860000000001</v>
      </c>
      <c r="E376" s="19">
        <f t="shared" si="17"/>
        <v>8.829536344200001</v>
      </c>
      <c r="F376" s="24">
        <v>33.39</v>
      </c>
      <c r="G376" s="19">
        <f t="shared" si="18"/>
        <v>33.707205000000002</v>
      </c>
      <c r="H376" s="11">
        <f t="shared" si="19"/>
        <v>1344.6747684123004</v>
      </c>
      <c r="J376" s="26"/>
    </row>
    <row r="377" spans="1:10" outlineLevel="1">
      <c r="A377" s="7"/>
      <c r="B377" s="23">
        <v>42590</v>
      </c>
      <c r="C377" s="22">
        <v>0.58333333333333337</v>
      </c>
      <c r="D377" s="25">
        <v>8.1908300000000001</v>
      </c>
      <c r="E377" s="19">
        <f t="shared" si="17"/>
        <v>8.1883727510000011</v>
      </c>
      <c r="F377" s="24">
        <v>42.35</v>
      </c>
      <c r="G377" s="19">
        <f t="shared" si="18"/>
        <v>42.752325000000006</v>
      </c>
      <c r="H377" s="11">
        <f t="shared" si="19"/>
        <v>1172.9653586141039</v>
      </c>
      <c r="J377" s="26"/>
    </row>
    <row r="378" spans="1:10" outlineLevel="1">
      <c r="A378" s="7"/>
      <c r="B378" s="23">
        <v>42590</v>
      </c>
      <c r="C378" s="22">
        <v>0.60416666666666663</v>
      </c>
      <c r="D378" s="25">
        <v>7.5111090000000011</v>
      </c>
      <c r="E378" s="19">
        <f t="shared" si="17"/>
        <v>7.5088556673000015</v>
      </c>
      <c r="F378" s="24">
        <v>31.65</v>
      </c>
      <c r="G378" s="19">
        <f t="shared" si="18"/>
        <v>31.950675</v>
      </c>
      <c r="H378" s="11">
        <f t="shared" si="19"/>
        <v>1156.7341470699898</v>
      </c>
      <c r="J378" s="26"/>
    </row>
    <row r="379" spans="1:10" outlineLevel="1">
      <c r="A379" s="7"/>
      <c r="B379" s="23">
        <v>42590</v>
      </c>
      <c r="C379" s="22">
        <v>0.625</v>
      </c>
      <c r="D379" s="25">
        <v>6.9260279999999996</v>
      </c>
      <c r="E379" s="19">
        <f t="shared" si="17"/>
        <v>6.9239501915999995</v>
      </c>
      <c r="F379" s="24">
        <v>28.64</v>
      </c>
      <c r="G379" s="19">
        <f t="shared" si="18"/>
        <v>28.912080000000003</v>
      </c>
      <c r="H379" s="11">
        <f t="shared" si="19"/>
        <v>1087.6689337820453</v>
      </c>
      <c r="J379" s="26"/>
    </row>
    <row r="380" spans="1:10" outlineLevel="1">
      <c r="A380" s="7"/>
      <c r="B380" s="23">
        <v>42590</v>
      </c>
      <c r="C380" s="22">
        <v>0.64583333333333337</v>
      </c>
      <c r="D380" s="25">
        <v>5.9299200000000001</v>
      </c>
      <c r="E380" s="19">
        <f t="shared" si="17"/>
        <v>5.9281410240000003</v>
      </c>
      <c r="F380" s="24">
        <v>28.48</v>
      </c>
      <c r="G380" s="19">
        <f t="shared" si="18"/>
        <v>28.750560000000004</v>
      </c>
      <c r="H380" s="11">
        <f t="shared" si="19"/>
        <v>932.19685626502655</v>
      </c>
      <c r="J380" s="26"/>
    </row>
    <row r="381" spans="1:10" outlineLevel="1">
      <c r="A381" s="7"/>
      <c r="B381" s="23">
        <v>42590</v>
      </c>
      <c r="C381" s="22">
        <v>0.66666666666666663</v>
      </c>
      <c r="D381" s="25">
        <v>3.445757</v>
      </c>
      <c r="E381" s="19">
        <f t="shared" si="17"/>
        <v>3.4447232729000001</v>
      </c>
      <c r="F381" s="24">
        <v>30.13</v>
      </c>
      <c r="G381" s="19">
        <f t="shared" si="18"/>
        <v>30.416235</v>
      </c>
      <c r="H381" s="11">
        <f t="shared" si="19"/>
        <v>535.94301618090446</v>
      </c>
      <c r="J381" s="26"/>
    </row>
    <row r="382" spans="1:10" outlineLevel="1">
      <c r="A382" s="7"/>
      <c r="B382" s="23">
        <v>42590</v>
      </c>
      <c r="C382" s="22">
        <v>0.6875</v>
      </c>
      <c r="D382" s="25">
        <v>1.980775</v>
      </c>
      <c r="E382" s="19">
        <f t="shared" si="17"/>
        <v>1.9801807675</v>
      </c>
      <c r="F382" s="24">
        <v>34.700000000000003</v>
      </c>
      <c r="G382" s="19">
        <f t="shared" si="18"/>
        <v>35.029650000000004</v>
      </c>
      <c r="H382" s="11">
        <f t="shared" si="19"/>
        <v>298.94858353274361</v>
      </c>
      <c r="J382" s="26"/>
    </row>
    <row r="383" spans="1:10" outlineLevel="1">
      <c r="A383" s="7"/>
      <c r="B383" s="23">
        <v>42590</v>
      </c>
      <c r="C383" s="22">
        <v>0.70833333333333337</v>
      </c>
      <c r="D383" s="25">
        <v>0.70468399999999998</v>
      </c>
      <c r="E383" s="19">
        <f t="shared" si="17"/>
        <v>0.70447259480000002</v>
      </c>
      <c r="F383" s="24">
        <v>36.81</v>
      </c>
      <c r="G383" s="19">
        <f t="shared" si="18"/>
        <v>37.159695000000006</v>
      </c>
      <c r="H383" s="11">
        <f t="shared" si="19"/>
        <v>104.85391587417342</v>
      </c>
      <c r="J383" s="26"/>
    </row>
    <row r="384" spans="1:10" outlineLevel="1">
      <c r="A384" s="7"/>
      <c r="B384" s="23">
        <v>42590</v>
      </c>
      <c r="C384" s="22">
        <v>0.72916666666666663</v>
      </c>
      <c r="D384" s="25">
        <v>3.9801000000000003E-2</v>
      </c>
      <c r="E384" s="19">
        <f t="shared" si="17"/>
        <v>3.9789059700000004E-2</v>
      </c>
      <c r="F384" s="24">
        <v>48.45</v>
      </c>
      <c r="G384" s="19">
        <f t="shared" si="18"/>
        <v>48.910275000000006</v>
      </c>
      <c r="H384" s="11">
        <f t="shared" si="19"/>
        <v>5.4546712522815826</v>
      </c>
      <c r="J384" s="26"/>
    </row>
    <row r="385" spans="1:10" outlineLevel="1">
      <c r="A385" s="7"/>
      <c r="B385" s="23">
        <v>42590</v>
      </c>
      <c r="C385" s="22">
        <v>0.75</v>
      </c>
      <c r="D385" s="25">
        <v>0</v>
      </c>
      <c r="E385" s="19">
        <f t="shared" si="17"/>
        <v>0</v>
      </c>
      <c r="F385" s="24">
        <v>91.37</v>
      </c>
      <c r="G385" s="19">
        <f t="shared" si="18"/>
        <v>92.238015000000004</v>
      </c>
      <c r="H385" s="11">
        <f t="shared" si="19"/>
        <v>0</v>
      </c>
      <c r="J385" s="26"/>
    </row>
    <row r="386" spans="1:10" outlineLevel="1">
      <c r="A386" s="7"/>
      <c r="B386" s="23">
        <v>42590</v>
      </c>
      <c r="C386" s="22">
        <v>0.77083333333333337</v>
      </c>
      <c r="D386" s="25">
        <v>0</v>
      </c>
      <c r="E386" s="19">
        <f t="shared" si="17"/>
        <v>0</v>
      </c>
      <c r="F386" s="24">
        <v>100.07</v>
      </c>
      <c r="G386" s="19">
        <f t="shared" si="18"/>
        <v>101.02066499999999</v>
      </c>
      <c r="H386" s="11">
        <f t="shared" si="19"/>
        <v>0</v>
      </c>
      <c r="J386" s="26"/>
    </row>
    <row r="387" spans="1:10" outlineLevel="1">
      <c r="A387" s="7"/>
      <c r="B387" s="23">
        <v>42590</v>
      </c>
      <c r="C387" s="22">
        <v>0.79166666666666663</v>
      </c>
      <c r="D387" s="25">
        <v>0</v>
      </c>
      <c r="E387" s="19">
        <f t="shared" si="17"/>
        <v>0</v>
      </c>
      <c r="F387" s="24">
        <v>99.8</v>
      </c>
      <c r="G387" s="19">
        <f t="shared" si="18"/>
        <v>100.74810000000001</v>
      </c>
      <c r="H387" s="11">
        <f t="shared" si="19"/>
        <v>0</v>
      </c>
      <c r="J387" s="26"/>
    </row>
    <row r="388" spans="1:10" outlineLevel="1">
      <c r="A388" s="7"/>
      <c r="B388" s="23">
        <v>42590</v>
      </c>
      <c r="C388" s="22">
        <v>0.8125</v>
      </c>
      <c r="D388" s="25">
        <v>0</v>
      </c>
      <c r="E388" s="19">
        <f t="shared" si="17"/>
        <v>0</v>
      </c>
      <c r="F388" s="24">
        <v>87.75</v>
      </c>
      <c r="G388" s="19">
        <f t="shared" si="18"/>
        <v>88.583625000000012</v>
      </c>
      <c r="H388" s="11">
        <f t="shared" si="19"/>
        <v>0</v>
      </c>
      <c r="J388" s="26"/>
    </row>
    <row r="389" spans="1:10" outlineLevel="1">
      <c r="A389" s="7"/>
      <c r="B389" s="23">
        <v>42590</v>
      </c>
      <c r="C389" s="22">
        <v>0.83333333333333337</v>
      </c>
      <c r="D389" s="25">
        <v>0</v>
      </c>
      <c r="E389" s="19">
        <f t="shared" si="17"/>
        <v>0</v>
      </c>
      <c r="F389" s="24">
        <v>59.6</v>
      </c>
      <c r="G389" s="19">
        <f t="shared" si="18"/>
        <v>60.166200000000003</v>
      </c>
      <c r="H389" s="11">
        <f t="shared" si="19"/>
        <v>0</v>
      </c>
      <c r="J389" s="26"/>
    </row>
    <row r="390" spans="1:10" outlineLevel="1">
      <c r="A390" s="7"/>
      <c r="B390" s="23">
        <v>42590</v>
      </c>
      <c r="C390" s="22">
        <v>0.85416666666666663</v>
      </c>
      <c r="D390" s="25">
        <v>0</v>
      </c>
      <c r="E390" s="19">
        <f t="shared" si="17"/>
        <v>0</v>
      </c>
      <c r="F390" s="24">
        <v>48.82</v>
      </c>
      <c r="G390" s="19">
        <f t="shared" si="18"/>
        <v>49.283790000000003</v>
      </c>
      <c r="H390" s="11">
        <f t="shared" si="19"/>
        <v>0</v>
      </c>
      <c r="J390" s="26"/>
    </row>
    <row r="391" spans="1:10" outlineLevel="1">
      <c r="A391" s="7"/>
      <c r="B391" s="23">
        <v>42590</v>
      </c>
      <c r="C391" s="22">
        <v>0.875</v>
      </c>
      <c r="D391" s="25">
        <v>0</v>
      </c>
      <c r="E391" s="19">
        <f t="shared" si="17"/>
        <v>0</v>
      </c>
      <c r="F391" s="24">
        <v>40.65</v>
      </c>
      <c r="G391" s="19">
        <f t="shared" si="18"/>
        <v>41.036175</v>
      </c>
      <c r="H391" s="11">
        <f t="shared" si="19"/>
        <v>0</v>
      </c>
      <c r="J391" s="26"/>
    </row>
    <row r="392" spans="1:10" outlineLevel="1">
      <c r="A392" s="7"/>
      <c r="B392" s="23">
        <v>42590</v>
      </c>
      <c r="C392" s="22">
        <v>0.89583333333333337</v>
      </c>
      <c r="D392" s="25">
        <v>0</v>
      </c>
      <c r="E392" s="19">
        <f t="shared" si="17"/>
        <v>0</v>
      </c>
      <c r="F392" s="24">
        <v>38.119999999999997</v>
      </c>
      <c r="G392" s="19">
        <f t="shared" si="18"/>
        <v>38.482140000000001</v>
      </c>
      <c r="H392" s="11">
        <f t="shared" si="19"/>
        <v>0</v>
      </c>
      <c r="J392" s="26"/>
    </row>
    <row r="393" spans="1:10" outlineLevel="1">
      <c r="A393" s="7"/>
      <c r="B393" s="23">
        <v>42590</v>
      </c>
      <c r="C393" s="22">
        <v>0.91666666666666663</v>
      </c>
      <c r="D393" s="25">
        <v>0</v>
      </c>
      <c r="E393" s="19">
        <f t="shared" si="17"/>
        <v>0</v>
      </c>
      <c r="F393" s="24">
        <v>36.61</v>
      </c>
      <c r="G393" s="19">
        <f t="shared" si="18"/>
        <v>36.957795000000004</v>
      </c>
      <c r="H393" s="11">
        <f t="shared" si="19"/>
        <v>0</v>
      </c>
      <c r="J393" s="26"/>
    </row>
    <row r="394" spans="1:10" outlineLevel="1">
      <c r="A394" s="7"/>
      <c r="B394" s="23">
        <v>42590</v>
      </c>
      <c r="C394" s="22">
        <v>0.9375</v>
      </c>
      <c r="D394" s="25">
        <v>0</v>
      </c>
      <c r="E394" s="19">
        <f t="shared" si="17"/>
        <v>0</v>
      </c>
      <c r="F394" s="24">
        <v>44.28</v>
      </c>
      <c r="G394" s="19">
        <f t="shared" si="18"/>
        <v>44.700660000000006</v>
      </c>
      <c r="H394" s="11">
        <f t="shared" si="19"/>
        <v>0</v>
      </c>
      <c r="J394" s="26"/>
    </row>
    <row r="395" spans="1:10" outlineLevel="1">
      <c r="A395" s="7"/>
      <c r="B395" s="23">
        <v>42590</v>
      </c>
      <c r="C395" s="22">
        <v>0.95833333333333337</v>
      </c>
      <c r="D395" s="25">
        <v>0</v>
      </c>
      <c r="E395" s="19">
        <f t="shared" si="17"/>
        <v>0</v>
      </c>
      <c r="F395" s="24">
        <v>37.25</v>
      </c>
      <c r="G395" s="19">
        <f t="shared" si="18"/>
        <v>37.603875000000002</v>
      </c>
      <c r="H395" s="11">
        <f t="shared" si="19"/>
        <v>0</v>
      </c>
      <c r="J395" s="26"/>
    </row>
    <row r="396" spans="1:10" outlineLevel="1">
      <c r="A396" s="7"/>
      <c r="B396" s="23">
        <v>42590</v>
      </c>
      <c r="C396" s="22">
        <v>0.97916666666666663</v>
      </c>
      <c r="D396" s="25">
        <v>0</v>
      </c>
      <c r="E396" s="19">
        <f t="shared" si="17"/>
        <v>0</v>
      </c>
      <c r="F396" s="24">
        <v>36.729999999999997</v>
      </c>
      <c r="G396" s="19">
        <f t="shared" si="18"/>
        <v>37.078935000000001</v>
      </c>
      <c r="H396" s="11">
        <f t="shared" si="19"/>
        <v>0</v>
      </c>
      <c r="J396" s="26"/>
    </row>
    <row r="397" spans="1:10" outlineLevel="1">
      <c r="A397" s="7"/>
      <c r="B397" s="23">
        <v>42590</v>
      </c>
      <c r="C397" s="22">
        <v>0.99998842592592585</v>
      </c>
      <c r="D397" s="25">
        <v>0</v>
      </c>
      <c r="E397" s="19">
        <f t="shared" si="17"/>
        <v>0</v>
      </c>
      <c r="F397" s="24">
        <v>32.39</v>
      </c>
      <c r="G397" s="19">
        <f t="shared" si="18"/>
        <v>32.697704999999999</v>
      </c>
      <c r="H397" s="11">
        <f>E397*($B$6-G397)</f>
        <v>0</v>
      </c>
      <c r="J397" s="26"/>
    </row>
    <row r="398" spans="1:10" outlineLevel="1">
      <c r="A398" s="7"/>
      <c r="B398" s="23">
        <v>42591</v>
      </c>
      <c r="C398" s="22">
        <v>2.0833333333333332E-2</v>
      </c>
      <c r="D398" s="25">
        <v>0</v>
      </c>
      <c r="E398" s="19">
        <f t="shared" ref="E398:E461" si="20">IF($B$11="Electricity",$D398*$B$7,$D398*$B$8)</f>
        <v>0</v>
      </c>
      <c r="F398" s="24">
        <v>29.59</v>
      </c>
      <c r="G398" s="19">
        <f t="shared" si="18"/>
        <v>29.871105</v>
      </c>
      <c r="H398" s="11">
        <f t="shared" ref="H398:H444" si="21">E398*($B$6-G398)</f>
        <v>0</v>
      </c>
      <c r="J398" s="26"/>
    </row>
    <row r="399" spans="1:10" outlineLevel="1">
      <c r="A399" s="7"/>
      <c r="B399" s="23">
        <v>42591</v>
      </c>
      <c r="C399" s="22">
        <v>4.1666666666666664E-2</v>
      </c>
      <c r="D399" s="25">
        <v>0</v>
      </c>
      <c r="E399" s="19">
        <f t="shared" si="20"/>
        <v>0</v>
      </c>
      <c r="F399" s="24">
        <v>29.96</v>
      </c>
      <c r="G399" s="19">
        <f t="shared" ref="G399:G462" si="22">$F399*$B$8</f>
        <v>30.244620000000001</v>
      </c>
      <c r="H399" s="11">
        <f t="shared" si="21"/>
        <v>0</v>
      </c>
      <c r="J399" s="26"/>
    </row>
    <row r="400" spans="1:10" outlineLevel="1">
      <c r="A400" s="7"/>
      <c r="B400" s="23">
        <v>42591</v>
      </c>
      <c r="C400" s="22">
        <v>6.25E-2</v>
      </c>
      <c r="D400" s="25">
        <v>0</v>
      </c>
      <c r="E400" s="19">
        <f t="shared" si="20"/>
        <v>0</v>
      </c>
      <c r="F400" s="24">
        <v>28.34</v>
      </c>
      <c r="G400" s="19">
        <f t="shared" si="22"/>
        <v>28.60923</v>
      </c>
      <c r="H400" s="11">
        <f t="shared" si="21"/>
        <v>0</v>
      </c>
      <c r="J400" s="26"/>
    </row>
    <row r="401" spans="1:13" outlineLevel="1">
      <c r="A401" s="7"/>
      <c r="B401" s="23">
        <v>42591</v>
      </c>
      <c r="C401" s="22">
        <v>8.3333333333333329E-2</v>
      </c>
      <c r="D401" s="25">
        <v>0</v>
      </c>
      <c r="E401" s="19">
        <f t="shared" si="20"/>
        <v>0</v>
      </c>
      <c r="F401" s="24">
        <v>26.52</v>
      </c>
      <c r="G401" s="19">
        <f t="shared" si="22"/>
        <v>26.771940000000001</v>
      </c>
      <c r="H401" s="11">
        <f t="shared" si="21"/>
        <v>0</v>
      </c>
      <c r="J401" s="26"/>
    </row>
    <row r="402" spans="1:13" outlineLevel="1">
      <c r="A402" s="7"/>
      <c r="B402" s="23">
        <v>42591</v>
      </c>
      <c r="C402" s="22">
        <v>0.10416666666666667</v>
      </c>
      <c r="D402" s="25">
        <v>0</v>
      </c>
      <c r="E402" s="19">
        <f t="shared" si="20"/>
        <v>0</v>
      </c>
      <c r="F402" s="24">
        <v>25.18</v>
      </c>
      <c r="G402" s="19">
        <f t="shared" si="22"/>
        <v>25.41921</v>
      </c>
      <c r="H402" s="11">
        <f t="shared" si="21"/>
        <v>0</v>
      </c>
      <c r="J402" s="26"/>
      <c r="M402" s="27"/>
    </row>
    <row r="403" spans="1:13" outlineLevel="1">
      <c r="A403" s="7"/>
      <c r="B403" s="23">
        <v>42591</v>
      </c>
      <c r="C403" s="22">
        <v>0.125</v>
      </c>
      <c r="D403" s="25">
        <v>0</v>
      </c>
      <c r="E403" s="19">
        <f t="shared" si="20"/>
        <v>0</v>
      </c>
      <c r="F403" s="24">
        <v>23.64</v>
      </c>
      <c r="G403" s="19">
        <f t="shared" si="22"/>
        <v>23.864580000000004</v>
      </c>
      <c r="H403" s="11">
        <f t="shared" si="21"/>
        <v>0</v>
      </c>
      <c r="J403" s="26"/>
    </row>
    <row r="404" spans="1:13" outlineLevel="1">
      <c r="A404" s="7"/>
      <c r="B404" s="23">
        <v>42591</v>
      </c>
      <c r="C404" s="22">
        <v>0.14583333333333334</v>
      </c>
      <c r="D404" s="25">
        <v>0</v>
      </c>
      <c r="E404" s="19">
        <f t="shared" si="20"/>
        <v>0</v>
      </c>
      <c r="F404" s="24">
        <v>21.83</v>
      </c>
      <c r="G404" s="19">
        <f t="shared" si="22"/>
        <v>22.037385</v>
      </c>
      <c r="H404" s="11">
        <f t="shared" si="21"/>
        <v>0</v>
      </c>
      <c r="J404" s="26"/>
    </row>
    <row r="405" spans="1:13" outlineLevel="1">
      <c r="A405" s="7"/>
      <c r="B405" s="23">
        <v>42591</v>
      </c>
      <c r="C405" s="22">
        <v>0.16666666666666666</v>
      </c>
      <c r="D405" s="25">
        <v>0</v>
      </c>
      <c r="E405" s="19">
        <f t="shared" si="20"/>
        <v>0</v>
      </c>
      <c r="F405" s="24">
        <v>19.329999999999998</v>
      </c>
      <c r="G405" s="19">
        <f t="shared" si="22"/>
        <v>19.513635000000001</v>
      </c>
      <c r="H405" s="11">
        <f t="shared" si="21"/>
        <v>0</v>
      </c>
      <c r="J405" s="26"/>
    </row>
    <row r="406" spans="1:13" outlineLevel="1">
      <c r="A406" s="7"/>
      <c r="B406" s="23">
        <v>42591</v>
      </c>
      <c r="C406" s="22">
        <v>0.1875</v>
      </c>
      <c r="D406" s="25">
        <v>0</v>
      </c>
      <c r="E406" s="19">
        <f t="shared" si="20"/>
        <v>0</v>
      </c>
      <c r="F406" s="24">
        <v>22.91</v>
      </c>
      <c r="G406" s="19">
        <f t="shared" si="22"/>
        <v>23.127645000000001</v>
      </c>
      <c r="H406" s="11">
        <f t="shared" si="21"/>
        <v>0</v>
      </c>
      <c r="J406" s="26"/>
    </row>
    <row r="407" spans="1:13" outlineLevel="1">
      <c r="A407" s="7"/>
      <c r="B407" s="23">
        <v>42591</v>
      </c>
      <c r="C407" s="22">
        <v>0.20833333333333334</v>
      </c>
      <c r="D407" s="25">
        <v>0</v>
      </c>
      <c r="E407" s="19">
        <f t="shared" si="20"/>
        <v>0</v>
      </c>
      <c r="F407" s="24">
        <v>25.79</v>
      </c>
      <c r="G407" s="19">
        <f t="shared" si="22"/>
        <v>26.035005000000002</v>
      </c>
      <c r="H407" s="11">
        <f t="shared" si="21"/>
        <v>0</v>
      </c>
      <c r="J407" s="26"/>
    </row>
    <row r="408" spans="1:13" outlineLevel="1">
      <c r="A408" s="7"/>
      <c r="B408" s="23">
        <v>42591</v>
      </c>
      <c r="C408" s="22">
        <v>0.22916666666666666</v>
      </c>
      <c r="D408" s="25">
        <v>0</v>
      </c>
      <c r="E408" s="19">
        <f t="shared" si="20"/>
        <v>0</v>
      </c>
      <c r="F408" s="24">
        <v>28.07</v>
      </c>
      <c r="G408" s="19">
        <f t="shared" si="22"/>
        <v>28.336665000000004</v>
      </c>
      <c r="H408" s="11">
        <f t="shared" si="21"/>
        <v>0</v>
      </c>
      <c r="J408" s="26"/>
    </row>
    <row r="409" spans="1:13" outlineLevel="1">
      <c r="A409" s="7"/>
      <c r="B409" s="23">
        <v>42591</v>
      </c>
      <c r="C409" s="22">
        <v>0.25</v>
      </c>
      <c r="D409" s="25">
        <v>0</v>
      </c>
      <c r="E409" s="19">
        <f t="shared" si="20"/>
        <v>0</v>
      </c>
      <c r="F409" s="24">
        <v>30.37</v>
      </c>
      <c r="G409" s="19">
        <f t="shared" si="22"/>
        <v>30.658515000000001</v>
      </c>
      <c r="H409" s="11">
        <f t="shared" si="21"/>
        <v>0</v>
      </c>
      <c r="J409" s="26"/>
    </row>
    <row r="410" spans="1:13" outlineLevel="1">
      <c r="A410" s="7"/>
      <c r="B410" s="23">
        <v>42591</v>
      </c>
      <c r="C410" s="22">
        <v>0.27083333333333331</v>
      </c>
      <c r="D410" s="25">
        <v>0</v>
      </c>
      <c r="E410" s="19">
        <f t="shared" si="20"/>
        <v>0</v>
      </c>
      <c r="F410" s="24">
        <v>44.87</v>
      </c>
      <c r="G410" s="19">
        <f t="shared" si="22"/>
        <v>45.296264999999998</v>
      </c>
      <c r="H410" s="11">
        <f t="shared" si="21"/>
        <v>0</v>
      </c>
      <c r="J410" s="26"/>
    </row>
    <row r="411" spans="1:13" outlineLevel="1">
      <c r="A411" s="7"/>
      <c r="B411" s="23">
        <v>42591</v>
      </c>
      <c r="C411" s="22">
        <v>0.29166666666666669</v>
      </c>
      <c r="D411" s="25">
        <v>5.5250000000000004E-3</v>
      </c>
      <c r="E411" s="19">
        <f t="shared" si="20"/>
        <v>5.5233425000000003E-3</v>
      </c>
      <c r="F411" s="24">
        <v>73.58</v>
      </c>
      <c r="G411" s="19">
        <f t="shared" si="22"/>
        <v>74.27901</v>
      </c>
      <c r="H411" s="11">
        <f t="shared" si="21"/>
        <v>0.61707329220907503</v>
      </c>
      <c r="J411" s="26"/>
    </row>
    <row r="412" spans="1:13" outlineLevel="1">
      <c r="A412" s="7"/>
      <c r="B412" s="23">
        <v>42591</v>
      </c>
      <c r="C412" s="22">
        <v>0.3125</v>
      </c>
      <c r="D412" s="25">
        <v>0.23346700000000001</v>
      </c>
      <c r="E412" s="19">
        <f t="shared" si="20"/>
        <v>0.23339695990000001</v>
      </c>
      <c r="F412" s="24">
        <v>73.94</v>
      </c>
      <c r="G412" s="19">
        <f t="shared" si="22"/>
        <v>74.642430000000004</v>
      </c>
      <c r="H412" s="11">
        <f t="shared" si="21"/>
        <v>25.990518299851441</v>
      </c>
      <c r="J412" s="26"/>
    </row>
    <row r="413" spans="1:13" outlineLevel="1">
      <c r="A413" s="7"/>
      <c r="B413" s="23">
        <v>42591</v>
      </c>
      <c r="C413" s="22">
        <v>0.33333333333333331</v>
      </c>
      <c r="D413" s="25">
        <v>1.9333359999999997</v>
      </c>
      <c r="E413" s="19">
        <f t="shared" si="20"/>
        <v>1.9327559991999999</v>
      </c>
      <c r="F413" s="24">
        <v>99.33</v>
      </c>
      <c r="G413" s="19">
        <f t="shared" si="22"/>
        <v>100.273635</v>
      </c>
      <c r="H413" s="11">
        <f t="shared" si="21"/>
        <v>165.68814624335889</v>
      </c>
      <c r="J413" s="26"/>
    </row>
    <row r="414" spans="1:13" outlineLevel="1">
      <c r="A414" s="7"/>
      <c r="B414" s="23">
        <v>42591</v>
      </c>
      <c r="C414" s="22">
        <v>0.35416666666666669</v>
      </c>
      <c r="D414" s="25">
        <v>4.0069249999999998</v>
      </c>
      <c r="E414" s="19">
        <f t="shared" si="20"/>
        <v>4.0057229225000004</v>
      </c>
      <c r="F414" s="24">
        <v>66.81</v>
      </c>
      <c r="G414" s="19">
        <f t="shared" si="22"/>
        <v>67.44469500000001</v>
      </c>
      <c r="H414" s="11">
        <f t="shared" si="21"/>
        <v>474.89970282247884</v>
      </c>
      <c r="J414" s="26"/>
    </row>
    <row r="415" spans="1:13" outlineLevel="1">
      <c r="A415" s="7"/>
      <c r="B415" s="23">
        <v>42591</v>
      </c>
      <c r="C415" s="22">
        <v>0.375</v>
      </c>
      <c r="D415" s="25">
        <v>5.5102920000000006</v>
      </c>
      <c r="E415" s="19">
        <f t="shared" si="20"/>
        <v>5.5086389124000013</v>
      </c>
      <c r="F415" s="24">
        <v>43.54</v>
      </c>
      <c r="G415" s="19">
        <f t="shared" si="22"/>
        <v>43.953630000000004</v>
      </c>
      <c r="H415" s="11">
        <f t="shared" si="21"/>
        <v>782.4821611471682</v>
      </c>
      <c r="J415" s="26"/>
    </row>
    <row r="416" spans="1:13" outlineLevel="1">
      <c r="A416" s="7"/>
      <c r="B416" s="23">
        <v>42591</v>
      </c>
      <c r="C416" s="22">
        <v>0.39583333333333331</v>
      </c>
      <c r="D416" s="25">
        <v>6.8047899999999997</v>
      </c>
      <c r="E416" s="19">
        <f t="shared" si="20"/>
        <v>6.8027485629999997</v>
      </c>
      <c r="F416" s="24">
        <v>39.9</v>
      </c>
      <c r="G416" s="19">
        <f t="shared" si="22"/>
        <v>40.279049999999998</v>
      </c>
      <c r="H416" s="11">
        <f t="shared" si="21"/>
        <v>991.30298321149496</v>
      </c>
      <c r="J416" s="26"/>
    </row>
    <row r="417" spans="1:10" outlineLevel="1">
      <c r="A417" s="7"/>
      <c r="B417" s="23">
        <v>42591</v>
      </c>
      <c r="C417" s="22">
        <v>0.41666666666666669</v>
      </c>
      <c r="D417" s="25">
        <v>7.6680890000000002</v>
      </c>
      <c r="E417" s="19">
        <f t="shared" si="20"/>
        <v>7.6657885733000004</v>
      </c>
      <c r="F417" s="24">
        <v>36.71</v>
      </c>
      <c r="G417" s="19">
        <f t="shared" si="22"/>
        <v>37.058745000000002</v>
      </c>
      <c r="H417" s="11">
        <f t="shared" si="21"/>
        <v>1141.7521706719617</v>
      </c>
      <c r="J417" s="26"/>
    </row>
    <row r="418" spans="1:10" outlineLevel="1">
      <c r="A418" s="7"/>
      <c r="B418" s="23">
        <v>42591</v>
      </c>
      <c r="C418" s="22">
        <v>0.4375</v>
      </c>
      <c r="D418" s="25">
        <v>7.4220600000000001</v>
      </c>
      <c r="E418" s="19">
        <f t="shared" si="20"/>
        <v>7.4198333820000002</v>
      </c>
      <c r="F418" s="24">
        <v>34.06</v>
      </c>
      <c r="G418" s="19">
        <f t="shared" si="22"/>
        <v>34.383570000000006</v>
      </c>
      <c r="H418" s="11">
        <f t="shared" si="21"/>
        <v>1124.9686485736661</v>
      </c>
      <c r="J418" s="26"/>
    </row>
    <row r="419" spans="1:10" outlineLevel="1">
      <c r="A419" s="7"/>
      <c r="B419" s="23">
        <v>42591</v>
      </c>
      <c r="C419" s="22">
        <v>0.45833333333333331</v>
      </c>
      <c r="D419" s="25">
        <v>5.7401680000000006</v>
      </c>
      <c r="E419" s="19">
        <f t="shared" si="20"/>
        <v>5.7384459496000009</v>
      </c>
      <c r="F419" s="24">
        <v>33.01</v>
      </c>
      <c r="G419" s="19">
        <f t="shared" si="22"/>
        <v>33.323594999999997</v>
      </c>
      <c r="H419" s="11">
        <f t="shared" si="21"/>
        <v>876.12529787173924</v>
      </c>
      <c r="J419" s="26"/>
    </row>
    <row r="420" spans="1:10" outlineLevel="1">
      <c r="A420" s="7"/>
      <c r="B420" s="23">
        <v>42591</v>
      </c>
      <c r="C420" s="22">
        <v>0.47916666666666669</v>
      </c>
      <c r="D420" s="25">
        <v>5.9805619999999999</v>
      </c>
      <c r="E420" s="19">
        <f t="shared" si="20"/>
        <v>5.9787678313999999</v>
      </c>
      <c r="F420" s="24">
        <v>28.73</v>
      </c>
      <c r="G420" s="19">
        <f t="shared" si="22"/>
        <v>29.002935000000001</v>
      </c>
      <c r="H420" s="11">
        <f t="shared" si="21"/>
        <v>938.64900184621479</v>
      </c>
      <c r="J420" s="26"/>
    </row>
    <row r="421" spans="1:10" outlineLevel="1">
      <c r="A421" s="7"/>
      <c r="B421" s="23">
        <v>42591</v>
      </c>
      <c r="C421" s="22">
        <v>0.5</v>
      </c>
      <c r="D421" s="25">
        <v>5.9108669999999996</v>
      </c>
      <c r="E421" s="19">
        <f t="shared" si="20"/>
        <v>5.9090937398999994</v>
      </c>
      <c r="F421" s="24">
        <v>33.54</v>
      </c>
      <c r="G421" s="19">
        <f t="shared" si="22"/>
        <v>33.858629999999998</v>
      </c>
      <c r="H421" s="11">
        <f t="shared" si="21"/>
        <v>899.01761704680951</v>
      </c>
      <c r="J421" s="26"/>
    </row>
    <row r="422" spans="1:10" outlineLevel="1">
      <c r="A422" s="7"/>
      <c r="B422" s="23">
        <v>42591</v>
      </c>
      <c r="C422" s="22">
        <v>0.52083333333333337</v>
      </c>
      <c r="D422" s="25">
        <v>6.1077149999999998</v>
      </c>
      <c r="E422" s="19">
        <f t="shared" si="20"/>
        <v>6.1058826855000001</v>
      </c>
      <c r="F422" s="24">
        <v>30.7</v>
      </c>
      <c r="G422" s="19">
        <f t="shared" si="22"/>
        <v>30.99165</v>
      </c>
      <c r="H422" s="11">
        <f t="shared" si="21"/>
        <v>946.46280037292399</v>
      </c>
      <c r="J422" s="26"/>
    </row>
    <row r="423" spans="1:10" outlineLevel="1">
      <c r="A423" s="7"/>
      <c r="B423" s="23">
        <v>42591</v>
      </c>
      <c r="C423" s="22">
        <v>0.54166666666666663</v>
      </c>
      <c r="D423" s="25">
        <v>7.5740949999999998</v>
      </c>
      <c r="E423" s="19">
        <f t="shared" si="20"/>
        <v>7.5718227714999999</v>
      </c>
      <c r="F423" s="24">
        <v>33.4</v>
      </c>
      <c r="G423" s="19">
        <f t="shared" si="22"/>
        <v>33.717300000000002</v>
      </c>
      <c r="H423" s="11">
        <f t="shared" si="21"/>
        <v>1153.0576155655031</v>
      </c>
      <c r="J423" s="26"/>
    </row>
    <row r="424" spans="1:10" outlineLevel="1">
      <c r="A424" s="7"/>
      <c r="B424" s="23">
        <v>42591</v>
      </c>
      <c r="C424" s="22">
        <v>0.5625</v>
      </c>
      <c r="D424" s="25">
        <v>9.5468930000000007</v>
      </c>
      <c r="E424" s="19">
        <f t="shared" si="20"/>
        <v>9.5440289321000016</v>
      </c>
      <c r="F424" s="24">
        <v>38.51</v>
      </c>
      <c r="G424" s="19">
        <f t="shared" si="22"/>
        <v>38.875844999999998</v>
      </c>
      <c r="H424" s="11">
        <f t="shared" si="21"/>
        <v>1404.1571919307651</v>
      </c>
      <c r="J424" s="26"/>
    </row>
    <row r="425" spans="1:10" outlineLevel="1">
      <c r="A425" s="7"/>
      <c r="B425" s="23">
        <v>42591</v>
      </c>
      <c r="C425" s="22">
        <v>0.58333333333333337</v>
      </c>
      <c r="D425" s="25">
        <v>8.101500999999999</v>
      </c>
      <c r="E425" s="19">
        <f t="shared" si="20"/>
        <v>8.0990705496999986</v>
      </c>
      <c r="F425" s="24">
        <v>33.92</v>
      </c>
      <c r="G425" s="19">
        <f t="shared" si="22"/>
        <v>34.242240000000002</v>
      </c>
      <c r="H425" s="11">
        <f t="shared" si="21"/>
        <v>1229.0968047044403</v>
      </c>
      <c r="J425" s="26"/>
    </row>
    <row r="426" spans="1:10" outlineLevel="1">
      <c r="A426" s="7"/>
      <c r="B426" s="23">
        <v>42591</v>
      </c>
      <c r="C426" s="22">
        <v>0.60416666666666663</v>
      </c>
      <c r="D426" s="25">
        <v>7.3664079999999998</v>
      </c>
      <c r="E426" s="19">
        <f t="shared" si="20"/>
        <v>7.3641980776000002</v>
      </c>
      <c r="F426" s="24">
        <v>29.89</v>
      </c>
      <c r="G426" s="19">
        <f t="shared" si="22"/>
        <v>30.173955000000003</v>
      </c>
      <c r="H426" s="11">
        <f t="shared" si="21"/>
        <v>1147.5338610290112</v>
      </c>
      <c r="J426" s="26"/>
    </row>
    <row r="427" spans="1:10" outlineLevel="1">
      <c r="A427" s="7"/>
      <c r="B427" s="23">
        <v>42591</v>
      </c>
      <c r="C427" s="22">
        <v>0.625</v>
      </c>
      <c r="D427" s="25">
        <v>5.9319199999999999</v>
      </c>
      <c r="E427" s="19">
        <f t="shared" si="20"/>
        <v>5.9301404240000002</v>
      </c>
      <c r="F427" s="24">
        <v>29.46</v>
      </c>
      <c r="G427" s="19">
        <f t="shared" si="22"/>
        <v>29.739870000000003</v>
      </c>
      <c r="H427" s="11">
        <f t="shared" si="21"/>
        <v>926.64451357249516</v>
      </c>
      <c r="J427" s="26"/>
    </row>
    <row r="428" spans="1:10" outlineLevel="1">
      <c r="A428" s="7"/>
      <c r="B428" s="23">
        <v>42591</v>
      </c>
      <c r="C428" s="22">
        <v>0.64583333333333337</v>
      </c>
      <c r="D428" s="25">
        <v>1.9339179999999998</v>
      </c>
      <c r="E428" s="19">
        <f t="shared" si="20"/>
        <v>1.9333378245999999</v>
      </c>
      <c r="F428" s="24">
        <v>30.23</v>
      </c>
      <c r="G428" s="19">
        <f t="shared" si="22"/>
        <v>30.517185000000001</v>
      </c>
      <c r="H428" s="11">
        <f t="shared" si="21"/>
        <v>300.60080731478422</v>
      </c>
      <c r="J428" s="26"/>
    </row>
    <row r="429" spans="1:10" outlineLevel="1">
      <c r="A429" s="7"/>
      <c r="B429" s="23">
        <v>42591</v>
      </c>
      <c r="C429" s="22">
        <v>0.66666666666666663</v>
      </c>
      <c r="D429" s="25">
        <v>1.8546320000000001</v>
      </c>
      <c r="E429" s="19">
        <f t="shared" si="20"/>
        <v>1.8540756104</v>
      </c>
      <c r="F429" s="24">
        <v>29.57</v>
      </c>
      <c r="G429" s="19">
        <f t="shared" si="22"/>
        <v>29.850915000000001</v>
      </c>
      <c r="H429" s="11">
        <f t="shared" si="21"/>
        <v>289.51221008477648</v>
      </c>
      <c r="J429" s="26"/>
    </row>
    <row r="430" spans="1:10" outlineLevel="1">
      <c r="A430" s="7"/>
      <c r="B430" s="23">
        <v>42591</v>
      </c>
      <c r="C430" s="22">
        <v>0.6875</v>
      </c>
      <c r="D430" s="25">
        <v>1.2377259999999999</v>
      </c>
      <c r="E430" s="19">
        <f t="shared" si="20"/>
        <v>1.2373546821999999</v>
      </c>
      <c r="F430" s="24">
        <v>32.799999999999997</v>
      </c>
      <c r="G430" s="19">
        <f t="shared" si="22"/>
        <v>33.111599999999996</v>
      </c>
      <c r="H430" s="11">
        <f t="shared" si="21"/>
        <v>189.17717759406645</v>
      </c>
      <c r="J430" s="26"/>
    </row>
    <row r="431" spans="1:10" outlineLevel="1">
      <c r="A431" s="7"/>
      <c r="B431" s="23">
        <v>42591</v>
      </c>
      <c r="C431" s="22">
        <v>0.70833333333333337</v>
      </c>
      <c r="D431" s="25">
        <v>0.34042800000000001</v>
      </c>
      <c r="E431" s="19">
        <f t="shared" si="20"/>
        <v>0.3403258716</v>
      </c>
      <c r="F431" s="24">
        <v>31.92</v>
      </c>
      <c r="G431" s="19">
        <f t="shared" si="22"/>
        <v>32.223240000000004</v>
      </c>
      <c r="H431" s="11">
        <f t="shared" si="21"/>
        <v>52.334209878824012</v>
      </c>
      <c r="J431" s="26"/>
    </row>
    <row r="432" spans="1:10" outlineLevel="1">
      <c r="A432" s="7"/>
      <c r="B432" s="23">
        <v>42591</v>
      </c>
      <c r="C432" s="22">
        <v>0.72916666666666663</v>
      </c>
      <c r="D432" s="25">
        <v>6.3500000000000001E-2</v>
      </c>
      <c r="E432" s="19">
        <f t="shared" si="20"/>
        <v>6.3480950000000008E-2</v>
      </c>
      <c r="F432" s="24">
        <v>45.26</v>
      </c>
      <c r="G432" s="19">
        <f t="shared" si="22"/>
        <v>45.689970000000002</v>
      </c>
      <c r="H432" s="11">
        <f t="shared" si="21"/>
        <v>8.9070139989285</v>
      </c>
      <c r="J432" s="26"/>
    </row>
    <row r="433" spans="1:10" outlineLevel="1">
      <c r="A433" s="7"/>
      <c r="B433" s="23">
        <v>42591</v>
      </c>
      <c r="C433" s="22">
        <v>0.75</v>
      </c>
      <c r="D433" s="25">
        <v>0</v>
      </c>
      <c r="E433" s="19">
        <f t="shared" si="20"/>
        <v>0</v>
      </c>
      <c r="F433" s="24">
        <v>77.45</v>
      </c>
      <c r="G433" s="19">
        <f t="shared" si="22"/>
        <v>78.185775000000007</v>
      </c>
      <c r="H433" s="11">
        <f t="shared" si="21"/>
        <v>0</v>
      </c>
      <c r="J433" s="26"/>
    </row>
    <row r="434" spans="1:10" outlineLevel="1">
      <c r="A434" s="7"/>
      <c r="B434" s="23">
        <v>42591</v>
      </c>
      <c r="C434" s="22">
        <v>0.77083333333333337</v>
      </c>
      <c r="D434" s="25">
        <v>0</v>
      </c>
      <c r="E434" s="19">
        <f t="shared" si="20"/>
        <v>0</v>
      </c>
      <c r="F434" s="24">
        <v>93.23</v>
      </c>
      <c r="G434" s="19">
        <f t="shared" si="22"/>
        <v>94.115685000000013</v>
      </c>
      <c r="H434" s="11">
        <f t="shared" si="21"/>
        <v>0</v>
      </c>
      <c r="J434" s="26"/>
    </row>
    <row r="435" spans="1:10" outlineLevel="1">
      <c r="A435" s="7"/>
      <c r="B435" s="23">
        <v>42591</v>
      </c>
      <c r="C435" s="22">
        <v>0.79166666666666663</v>
      </c>
      <c r="D435" s="25">
        <v>0</v>
      </c>
      <c r="E435" s="19">
        <f t="shared" si="20"/>
        <v>0</v>
      </c>
      <c r="F435" s="24">
        <v>91.89</v>
      </c>
      <c r="G435" s="19">
        <f t="shared" si="22"/>
        <v>92.762955000000005</v>
      </c>
      <c r="H435" s="11">
        <f t="shared" si="21"/>
        <v>0</v>
      </c>
      <c r="J435" s="26"/>
    </row>
    <row r="436" spans="1:10" outlineLevel="1">
      <c r="A436" s="7"/>
      <c r="B436" s="23">
        <v>42591</v>
      </c>
      <c r="C436" s="22">
        <v>0.8125</v>
      </c>
      <c r="D436" s="25">
        <v>0</v>
      </c>
      <c r="E436" s="19">
        <f t="shared" si="20"/>
        <v>0</v>
      </c>
      <c r="F436" s="24">
        <v>45.65</v>
      </c>
      <c r="G436" s="19">
        <f t="shared" si="22"/>
        <v>46.083674999999999</v>
      </c>
      <c r="H436" s="11">
        <f t="shared" si="21"/>
        <v>0</v>
      </c>
      <c r="J436" s="26"/>
    </row>
    <row r="437" spans="1:10" outlineLevel="1">
      <c r="A437" s="7"/>
      <c r="B437" s="23">
        <v>42591</v>
      </c>
      <c r="C437" s="22">
        <v>0.83333333333333337</v>
      </c>
      <c r="D437" s="25">
        <v>0</v>
      </c>
      <c r="E437" s="19">
        <f t="shared" si="20"/>
        <v>0</v>
      </c>
      <c r="F437" s="24">
        <v>39.76</v>
      </c>
      <c r="G437" s="19">
        <f t="shared" si="22"/>
        <v>40.137720000000002</v>
      </c>
      <c r="H437" s="11">
        <f t="shared" si="21"/>
        <v>0</v>
      </c>
      <c r="J437" s="26"/>
    </row>
    <row r="438" spans="1:10" outlineLevel="1">
      <c r="A438" s="7"/>
      <c r="B438" s="23">
        <v>42591</v>
      </c>
      <c r="C438" s="22">
        <v>0.85416666666666663</v>
      </c>
      <c r="D438" s="25">
        <v>0</v>
      </c>
      <c r="E438" s="19">
        <f t="shared" si="20"/>
        <v>0</v>
      </c>
      <c r="F438" s="24">
        <v>38.57</v>
      </c>
      <c r="G438" s="19">
        <f t="shared" si="22"/>
        <v>38.936415000000004</v>
      </c>
      <c r="H438" s="11">
        <f t="shared" si="21"/>
        <v>0</v>
      </c>
      <c r="J438" s="26"/>
    </row>
    <row r="439" spans="1:10" outlineLevel="1">
      <c r="A439" s="7"/>
      <c r="B439" s="23">
        <v>42591</v>
      </c>
      <c r="C439" s="22">
        <v>0.875</v>
      </c>
      <c r="D439" s="25">
        <v>0</v>
      </c>
      <c r="E439" s="19">
        <f t="shared" si="20"/>
        <v>0</v>
      </c>
      <c r="F439" s="24">
        <v>38.840000000000003</v>
      </c>
      <c r="G439" s="19">
        <f t="shared" si="22"/>
        <v>39.208980000000004</v>
      </c>
      <c r="H439" s="11">
        <f t="shared" si="21"/>
        <v>0</v>
      </c>
      <c r="J439" s="26"/>
    </row>
    <row r="440" spans="1:10" outlineLevel="1">
      <c r="A440" s="7"/>
      <c r="B440" s="23">
        <v>42591</v>
      </c>
      <c r="C440" s="22">
        <v>0.89583333333333337</v>
      </c>
      <c r="D440" s="25">
        <v>0</v>
      </c>
      <c r="E440" s="19">
        <f t="shared" si="20"/>
        <v>0</v>
      </c>
      <c r="F440" s="24">
        <v>35.74</v>
      </c>
      <c r="G440" s="19">
        <f t="shared" si="22"/>
        <v>36.079530000000005</v>
      </c>
      <c r="H440" s="11">
        <f t="shared" si="21"/>
        <v>0</v>
      </c>
      <c r="J440" s="26"/>
    </row>
    <row r="441" spans="1:10" outlineLevel="1">
      <c r="A441" s="7"/>
      <c r="B441" s="23">
        <v>42591</v>
      </c>
      <c r="C441" s="22">
        <v>0.91666666666666663</v>
      </c>
      <c r="D441" s="25">
        <v>0</v>
      </c>
      <c r="E441" s="19">
        <f t="shared" si="20"/>
        <v>0</v>
      </c>
      <c r="F441" s="24">
        <v>30.39</v>
      </c>
      <c r="G441" s="19">
        <f t="shared" si="22"/>
        <v>30.678705000000001</v>
      </c>
      <c r="H441" s="11">
        <f t="shared" si="21"/>
        <v>0</v>
      </c>
      <c r="J441" s="26"/>
    </row>
    <row r="442" spans="1:10" outlineLevel="1">
      <c r="A442" s="7"/>
      <c r="B442" s="23">
        <v>42591</v>
      </c>
      <c r="C442" s="22">
        <v>0.9375</v>
      </c>
      <c r="D442" s="25">
        <v>0</v>
      </c>
      <c r="E442" s="19">
        <f t="shared" si="20"/>
        <v>0</v>
      </c>
      <c r="F442" s="24">
        <v>47.84</v>
      </c>
      <c r="G442" s="19">
        <f t="shared" si="22"/>
        <v>48.294480000000007</v>
      </c>
      <c r="H442" s="11">
        <f t="shared" si="21"/>
        <v>0</v>
      </c>
      <c r="J442" s="26"/>
    </row>
    <row r="443" spans="1:10" outlineLevel="1">
      <c r="A443" s="7"/>
      <c r="B443" s="23">
        <v>42591</v>
      </c>
      <c r="C443" s="22">
        <v>0.95833333333333337</v>
      </c>
      <c r="D443" s="25">
        <v>0</v>
      </c>
      <c r="E443" s="19">
        <f t="shared" si="20"/>
        <v>0</v>
      </c>
      <c r="F443" s="24">
        <v>30.4</v>
      </c>
      <c r="G443" s="19">
        <f t="shared" si="22"/>
        <v>30.688800000000001</v>
      </c>
      <c r="H443" s="11">
        <f t="shared" si="21"/>
        <v>0</v>
      </c>
      <c r="J443" s="26"/>
    </row>
    <row r="444" spans="1:10" outlineLevel="1">
      <c r="A444" s="7"/>
      <c r="B444" s="23">
        <v>42591</v>
      </c>
      <c r="C444" s="22">
        <v>0.97916666666666663</v>
      </c>
      <c r="D444" s="25">
        <v>0</v>
      </c>
      <c r="E444" s="19">
        <f t="shared" si="20"/>
        <v>0</v>
      </c>
      <c r="F444" s="24">
        <v>30.93</v>
      </c>
      <c r="G444" s="19">
        <f t="shared" si="22"/>
        <v>31.223835000000001</v>
      </c>
      <c r="H444" s="11">
        <f t="shared" si="21"/>
        <v>0</v>
      </c>
      <c r="J444" s="26"/>
    </row>
    <row r="445" spans="1:10" outlineLevel="1">
      <c r="A445" s="7"/>
      <c r="B445" s="23">
        <v>42591</v>
      </c>
      <c r="C445" s="22">
        <v>0.99998842592592585</v>
      </c>
      <c r="D445" s="25">
        <v>0</v>
      </c>
      <c r="E445" s="19">
        <f t="shared" si="20"/>
        <v>0</v>
      </c>
      <c r="F445" s="24">
        <v>28.59</v>
      </c>
      <c r="G445" s="19">
        <f t="shared" si="22"/>
        <v>28.861605000000001</v>
      </c>
      <c r="H445" s="11">
        <f>E445*($B$6-G445)</f>
        <v>0</v>
      </c>
      <c r="J445" s="26"/>
    </row>
    <row r="446" spans="1:10" outlineLevel="1">
      <c r="A446" s="7"/>
      <c r="B446" s="23">
        <v>42592</v>
      </c>
      <c r="C446" s="22">
        <v>2.0833333333333332E-2</v>
      </c>
      <c r="D446" s="25">
        <v>0</v>
      </c>
      <c r="E446" s="19">
        <f t="shared" si="20"/>
        <v>0</v>
      </c>
      <c r="F446" s="24">
        <v>23.64</v>
      </c>
      <c r="G446" s="19">
        <f t="shared" si="22"/>
        <v>23.864580000000004</v>
      </c>
      <c r="H446" s="11">
        <f t="shared" ref="H446:H509" si="23">E446*($B$6-G446)</f>
        <v>0</v>
      </c>
      <c r="J446" s="26"/>
    </row>
    <row r="447" spans="1:10" outlineLevel="1">
      <c r="A447" s="7"/>
      <c r="B447" s="23">
        <v>42592</v>
      </c>
      <c r="C447" s="22">
        <v>4.1666666666666664E-2</v>
      </c>
      <c r="D447" s="25">
        <v>0</v>
      </c>
      <c r="E447" s="19">
        <f t="shared" si="20"/>
        <v>0</v>
      </c>
      <c r="F447" s="24">
        <v>26.52</v>
      </c>
      <c r="G447" s="19">
        <f t="shared" si="22"/>
        <v>26.771940000000001</v>
      </c>
      <c r="H447" s="11">
        <f t="shared" si="23"/>
        <v>0</v>
      </c>
      <c r="J447" s="26"/>
    </row>
    <row r="448" spans="1:10" outlineLevel="1">
      <c r="A448" s="7"/>
      <c r="B448" s="23">
        <v>42592</v>
      </c>
      <c r="C448" s="22">
        <v>6.25E-2</v>
      </c>
      <c r="D448" s="25">
        <v>0</v>
      </c>
      <c r="E448" s="19">
        <f t="shared" si="20"/>
        <v>0</v>
      </c>
      <c r="F448" s="24">
        <v>19.43</v>
      </c>
      <c r="G448" s="19">
        <f t="shared" si="22"/>
        <v>19.614585000000002</v>
      </c>
      <c r="H448" s="11">
        <f t="shared" si="23"/>
        <v>0</v>
      </c>
      <c r="J448" s="26"/>
    </row>
    <row r="449" spans="1:13" outlineLevel="1">
      <c r="A449" s="7"/>
      <c r="B449" s="23">
        <v>42592</v>
      </c>
      <c r="C449" s="22">
        <v>8.3333333333333329E-2</v>
      </c>
      <c r="D449" s="25">
        <v>0</v>
      </c>
      <c r="E449" s="19">
        <f t="shared" si="20"/>
        <v>0</v>
      </c>
      <c r="F449" s="24">
        <v>18.399999999999999</v>
      </c>
      <c r="G449" s="19">
        <f t="shared" si="22"/>
        <v>18.5748</v>
      </c>
      <c r="H449" s="11">
        <f t="shared" si="23"/>
        <v>0</v>
      </c>
      <c r="J449" s="26"/>
    </row>
    <row r="450" spans="1:13" outlineLevel="1">
      <c r="A450" s="7"/>
      <c r="B450" s="23">
        <v>42592</v>
      </c>
      <c r="C450" s="22">
        <v>0.10416666666666667</v>
      </c>
      <c r="D450" s="25">
        <v>0</v>
      </c>
      <c r="E450" s="19">
        <f t="shared" si="20"/>
        <v>0</v>
      </c>
      <c r="F450" s="24">
        <v>10.46</v>
      </c>
      <c r="G450" s="19">
        <f t="shared" si="22"/>
        <v>10.559370000000001</v>
      </c>
      <c r="H450" s="11">
        <f t="shared" si="23"/>
        <v>0</v>
      </c>
      <c r="J450" s="26"/>
      <c r="M450" s="27"/>
    </row>
    <row r="451" spans="1:13" outlineLevel="1">
      <c r="A451" s="7"/>
      <c r="B451" s="23">
        <v>42592</v>
      </c>
      <c r="C451" s="22">
        <v>0.125</v>
      </c>
      <c r="D451" s="25">
        <v>0</v>
      </c>
      <c r="E451" s="19">
        <f t="shared" si="20"/>
        <v>0</v>
      </c>
      <c r="F451" s="24">
        <v>16.059999999999999</v>
      </c>
      <c r="G451" s="19">
        <f t="shared" si="22"/>
        <v>16.212569999999999</v>
      </c>
      <c r="H451" s="11">
        <f t="shared" si="23"/>
        <v>0</v>
      </c>
      <c r="J451" s="26"/>
    </row>
    <row r="452" spans="1:13" outlineLevel="1">
      <c r="A452" s="7"/>
      <c r="B452" s="23">
        <v>42592</v>
      </c>
      <c r="C452" s="22">
        <v>0.14583333333333334</v>
      </c>
      <c r="D452" s="25">
        <v>0</v>
      </c>
      <c r="E452" s="19">
        <f t="shared" si="20"/>
        <v>0</v>
      </c>
      <c r="F452" s="24">
        <v>17.739999999999998</v>
      </c>
      <c r="G452" s="19">
        <f t="shared" si="22"/>
        <v>17.908529999999999</v>
      </c>
      <c r="H452" s="11">
        <f t="shared" si="23"/>
        <v>0</v>
      </c>
      <c r="J452" s="26"/>
    </row>
    <row r="453" spans="1:13" outlineLevel="1">
      <c r="A453" s="7"/>
      <c r="B453" s="23">
        <v>42592</v>
      </c>
      <c r="C453" s="22">
        <v>0.16666666666666666</v>
      </c>
      <c r="D453" s="25">
        <v>0</v>
      </c>
      <c r="E453" s="19">
        <f t="shared" si="20"/>
        <v>0</v>
      </c>
      <c r="F453" s="24">
        <v>10.72</v>
      </c>
      <c r="G453" s="19">
        <f t="shared" si="22"/>
        <v>10.821840000000002</v>
      </c>
      <c r="H453" s="11">
        <f t="shared" si="23"/>
        <v>0</v>
      </c>
      <c r="J453" s="26"/>
    </row>
    <row r="454" spans="1:13" outlineLevel="1">
      <c r="A454" s="7"/>
      <c r="B454" s="23">
        <v>42592</v>
      </c>
      <c r="C454" s="22">
        <v>0.1875</v>
      </c>
      <c r="D454" s="25">
        <v>0</v>
      </c>
      <c r="E454" s="19">
        <f t="shared" si="20"/>
        <v>0</v>
      </c>
      <c r="F454" s="24">
        <v>15.06</v>
      </c>
      <c r="G454" s="19">
        <f t="shared" si="22"/>
        <v>15.203070000000002</v>
      </c>
      <c r="H454" s="11">
        <f t="shared" si="23"/>
        <v>0</v>
      </c>
      <c r="J454" s="26"/>
    </row>
    <row r="455" spans="1:13" outlineLevel="1">
      <c r="A455" s="7"/>
      <c r="B455" s="23">
        <v>42592</v>
      </c>
      <c r="C455" s="22">
        <v>0.20833333333333334</v>
      </c>
      <c r="D455" s="25">
        <v>0</v>
      </c>
      <c r="E455" s="19">
        <f t="shared" si="20"/>
        <v>0</v>
      </c>
      <c r="F455" s="24">
        <v>24.23</v>
      </c>
      <c r="G455" s="19">
        <f t="shared" si="22"/>
        <v>24.460185000000003</v>
      </c>
      <c r="H455" s="11">
        <f t="shared" si="23"/>
        <v>0</v>
      </c>
      <c r="J455" s="26"/>
    </row>
    <row r="456" spans="1:13" outlineLevel="1">
      <c r="A456" s="7"/>
      <c r="B456" s="23">
        <v>42592</v>
      </c>
      <c r="C456" s="22">
        <v>0.22916666666666666</v>
      </c>
      <c r="D456" s="25">
        <v>0</v>
      </c>
      <c r="E456" s="19">
        <f t="shared" si="20"/>
        <v>0</v>
      </c>
      <c r="F456" s="24">
        <v>18.77</v>
      </c>
      <c r="G456" s="19">
        <f t="shared" si="22"/>
        <v>18.948315000000001</v>
      </c>
      <c r="H456" s="11">
        <f t="shared" si="23"/>
        <v>0</v>
      </c>
      <c r="J456" s="26"/>
    </row>
    <row r="457" spans="1:13" outlineLevel="1">
      <c r="A457" s="7"/>
      <c r="B457" s="23">
        <v>42592</v>
      </c>
      <c r="C457" s="22">
        <v>0.25</v>
      </c>
      <c r="D457" s="25">
        <v>0</v>
      </c>
      <c r="E457" s="19">
        <f t="shared" si="20"/>
        <v>0</v>
      </c>
      <c r="F457" s="24">
        <v>25.85</v>
      </c>
      <c r="G457" s="19">
        <f t="shared" si="22"/>
        <v>26.095575000000004</v>
      </c>
      <c r="H457" s="11">
        <f t="shared" si="23"/>
        <v>0</v>
      </c>
      <c r="J457" s="26"/>
    </row>
    <row r="458" spans="1:13" outlineLevel="1">
      <c r="A458" s="7"/>
      <c r="B458" s="23">
        <v>42592</v>
      </c>
      <c r="C458" s="22">
        <v>0.27083333333333331</v>
      </c>
      <c r="D458" s="25">
        <v>0</v>
      </c>
      <c r="E458" s="19">
        <f t="shared" si="20"/>
        <v>0</v>
      </c>
      <c r="F458" s="24">
        <v>32.090000000000003</v>
      </c>
      <c r="G458" s="19">
        <f t="shared" si="22"/>
        <v>32.394855000000007</v>
      </c>
      <c r="H458" s="11">
        <f t="shared" si="23"/>
        <v>0</v>
      </c>
      <c r="J458" s="26"/>
    </row>
    <row r="459" spans="1:13" outlineLevel="1">
      <c r="A459" s="7"/>
      <c r="B459" s="23">
        <v>42592</v>
      </c>
      <c r="C459" s="22">
        <v>0.29166666666666669</v>
      </c>
      <c r="D459" s="25">
        <v>0</v>
      </c>
      <c r="E459" s="19">
        <f t="shared" si="20"/>
        <v>0</v>
      </c>
      <c r="F459" s="24">
        <v>40.79</v>
      </c>
      <c r="G459" s="19">
        <f t="shared" si="22"/>
        <v>41.177505000000004</v>
      </c>
      <c r="H459" s="11">
        <f t="shared" si="23"/>
        <v>0</v>
      </c>
      <c r="J459" s="26"/>
    </row>
    <row r="460" spans="1:13" outlineLevel="1">
      <c r="A460" s="7"/>
      <c r="B460" s="23">
        <v>42592</v>
      </c>
      <c r="C460" s="22">
        <v>0.3125</v>
      </c>
      <c r="D460" s="25">
        <v>1.3970000000000002E-3</v>
      </c>
      <c r="E460" s="19">
        <f t="shared" si="20"/>
        <v>1.3965809000000002E-3</v>
      </c>
      <c r="F460" s="24">
        <v>39.450000000000003</v>
      </c>
      <c r="G460" s="19">
        <f t="shared" si="22"/>
        <v>39.824775000000002</v>
      </c>
      <c r="H460" s="11">
        <f t="shared" si="23"/>
        <v>0.20414552728820254</v>
      </c>
      <c r="J460" s="26"/>
    </row>
    <row r="461" spans="1:13" outlineLevel="1">
      <c r="A461" s="7"/>
      <c r="B461" s="23">
        <v>42592</v>
      </c>
      <c r="C461" s="22">
        <v>0.33333333333333331</v>
      </c>
      <c r="D461" s="25">
        <v>4.4059000000000001E-2</v>
      </c>
      <c r="E461" s="19">
        <f t="shared" si="20"/>
        <v>4.4045782300000003E-2</v>
      </c>
      <c r="F461" s="24">
        <v>43.68</v>
      </c>
      <c r="G461" s="19">
        <f t="shared" si="22"/>
        <v>44.09496</v>
      </c>
      <c r="H461" s="11">
        <f t="shared" si="23"/>
        <v>6.250318499112792</v>
      </c>
      <c r="J461" s="26"/>
    </row>
    <row r="462" spans="1:13" outlineLevel="1">
      <c r="A462" s="7"/>
      <c r="B462" s="23">
        <v>42592</v>
      </c>
      <c r="C462" s="22">
        <v>0.35416666666666669</v>
      </c>
      <c r="D462" s="25">
        <v>4.7973999999999996E-2</v>
      </c>
      <c r="E462" s="19">
        <f t="shared" ref="E462:E525" si="24">IF($B$11="Electricity",$D462*$B$7,$D462*$B$8)</f>
        <v>4.7959607799999998E-2</v>
      </c>
      <c r="F462" s="24">
        <v>37.42</v>
      </c>
      <c r="G462" s="19">
        <f t="shared" si="22"/>
        <v>37.775490000000005</v>
      </c>
      <c r="H462" s="11">
        <f t="shared" si="23"/>
        <v>7.1087893659471781</v>
      </c>
      <c r="J462" s="26"/>
    </row>
    <row r="463" spans="1:13" outlineLevel="1">
      <c r="A463" s="7"/>
      <c r="B463" s="23">
        <v>42592</v>
      </c>
      <c r="C463" s="22">
        <v>0.375</v>
      </c>
      <c r="D463" s="25">
        <v>0.34670699999999999</v>
      </c>
      <c r="E463" s="19">
        <f t="shared" si="24"/>
        <v>0.34660298789999999</v>
      </c>
      <c r="F463" s="24">
        <v>33.799999999999997</v>
      </c>
      <c r="G463" s="19">
        <f t="shared" ref="G463:G526" si="25">$F463*$B$8</f>
        <v>34.121099999999998</v>
      </c>
      <c r="H463" s="11">
        <f t="shared" si="23"/>
        <v>52.641680538965304</v>
      </c>
      <c r="J463" s="26"/>
    </row>
    <row r="464" spans="1:13" outlineLevel="1">
      <c r="A464" s="7"/>
      <c r="B464" s="23">
        <v>42592</v>
      </c>
      <c r="C464" s="22">
        <v>0.39583333333333331</v>
      </c>
      <c r="D464" s="25">
        <v>1.8920490000000001</v>
      </c>
      <c r="E464" s="19">
        <f t="shared" si="24"/>
        <v>1.8914813853000001</v>
      </c>
      <c r="F464" s="24">
        <v>33.880000000000003</v>
      </c>
      <c r="G464" s="19">
        <f t="shared" si="25"/>
        <v>34.201860000000003</v>
      </c>
      <c r="H464" s="11">
        <f t="shared" si="23"/>
        <v>287.12335613316333</v>
      </c>
      <c r="J464" s="26"/>
    </row>
    <row r="465" spans="1:10" outlineLevel="1">
      <c r="A465" s="7"/>
      <c r="B465" s="23">
        <v>42592</v>
      </c>
      <c r="C465" s="22">
        <v>0.41666666666666669</v>
      </c>
      <c r="D465" s="25">
        <v>6.3388610000000005</v>
      </c>
      <c r="E465" s="19">
        <f t="shared" si="24"/>
        <v>6.336959341700001</v>
      </c>
      <c r="F465" s="24">
        <v>30.97</v>
      </c>
      <c r="G465" s="19">
        <f t="shared" si="25"/>
        <v>31.264215</v>
      </c>
      <c r="H465" s="11">
        <f t="shared" si="23"/>
        <v>980.55437825103286</v>
      </c>
      <c r="J465" s="26"/>
    </row>
    <row r="466" spans="1:10" outlineLevel="1">
      <c r="A466" s="7"/>
      <c r="B466" s="23">
        <v>42592</v>
      </c>
      <c r="C466" s="22">
        <v>0.4375</v>
      </c>
      <c r="D466" s="25">
        <v>6.7950689999999998</v>
      </c>
      <c r="E466" s="19">
        <f t="shared" si="24"/>
        <v>6.7930304792999996</v>
      </c>
      <c r="F466" s="24">
        <v>28.96</v>
      </c>
      <c r="G466" s="19">
        <f t="shared" si="25"/>
        <v>29.235120000000002</v>
      </c>
      <c r="H466" s="11">
        <f t="shared" si="23"/>
        <v>1064.908607923807</v>
      </c>
      <c r="J466" s="26"/>
    </row>
    <row r="467" spans="1:10" outlineLevel="1">
      <c r="A467" s="7"/>
      <c r="B467" s="23">
        <v>42592</v>
      </c>
      <c r="C467" s="22">
        <v>0.45833333333333331</v>
      </c>
      <c r="D467" s="25">
        <v>8.0148409999999988</v>
      </c>
      <c r="E467" s="19">
        <f t="shared" si="24"/>
        <v>8.0124365476999984</v>
      </c>
      <c r="F467" s="24">
        <v>25.96</v>
      </c>
      <c r="G467" s="19">
        <f t="shared" si="25"/>
        <v>26.206620000000001</v>
      </c>
      <c r="H467" s="11">
        <f t="shared" si="23"/>
        <v>1280.3343179925141</v>
      </c>
      <c r="J467" s="26"/>
    </row>
    <row r="468" spans="1:10" outlineLevel="1">
      <c r="A468" s="7"/>
      <c r="B468" s="23">
        <v>42592</v>
      </c>
      <c r="C468" s="22">
        <v>0.47916666666666669</v>
      </c>
      <c r="D468" s="25">
        <v>8.2537929999999999</v>
      </c>
      <c r="E468" s="19">
        <f t="shared" si="24"/>
        <v>8.2513168620999995</v>
      </c>
      <c r="F468" s="24">
        <v>26.09</v>
      </c>
      <c r="G468" s="19">
        <f t="shared" si="25"/>
        <v>26.337855000000001</v>
      </c>
      <c r="H468" s="11">
        <f t="shared" si="23"/>
        <v>1317.4229492775553</v>
      </c>
      <c r="J468" s="26"/>
    </row>
    <row r="469" spans="1:10" outlineLevel="1">
      <c r="A469" s="7"/>
      <c r="B469" s="23">
        <v>42592</v>
      </c>
      <c r="C469" s="22">
        <v>0.5</v>
      </c>
      <c r="D469" s="25">
        <v>9.1393489999999993</v>
      </c>
      <c r="E469" s="19">
        <f t="shared" si="24"/>
        <v>9.1366071952999999</v>
      </c>
      <c r="F469" s="24">
        <v>24.79</v>
      </c>
      <c r="G469" s="19">
        <f t="shared" si="25"/>
        <v>25.025504999999999</v>
      </c>
      <c r="H469" s="11">
        <f t="shared" si="23"/>
        <v>1470.7607292767839</v>
      </c>
      <c r="J469" s="26"/>
    </row>
    <row r="470" spans="1:10" outlineLevel="1">
      <c r="A470" s="7"/>
      <c r="B470" s="23">
        <v>42592</v>
      </c>
      <c r="C470" s="22">
        <v>0.52083333333333337</v>
      </c>
      <c r="D470" s="25">
        <v>8.9545209999999997</v>
      </c>
      <c r="E470" s="19">
        <f t="shared" si="24"/>
        <v>8.9518346436999998</v>
      </c>
      <c r="F470" s="24">
        <v>23.21</v>
      </c>
      <c r="G470" s="19">
        <f t="shared" si="25"/>
        <v>23.430495000000004</v>
      </c>
      <c r="H470" s="11">
        <f t="shared" si="23"/>
        <v>1455.2953268681604</v>
      </c>
      <c r="J470" s="26"/>
    </row>
    <row r="471" spans="1:10" outlineLevel="1">
      <c r="A471" s="7"/>
      <c r="B471" s="23">
        <v>42592</v>
      </c>
      <c r="C471" s="22">
        <v>0.54166666666666663</v>
      </c>
      <c r="D471" s="25">
        <v>7.4607460000000003</v>
      </c>
      <c r="E471" s="19">
        <f t="shared" si="24"/>
        <v>7.4585077762000003</v>
      </c>
      <c r="F471" s="24">
        <v>23.37</v>
      </c>
      <c r="G471" s="19">
        <f t="shared" si="25"/>
        <v>23.592015000000004</v>
      </c>
      <c r="H471" s="11">
        <f t="shared" si="23"/>
        <v>1211.3212190394729</v>
      </c>
      <c r="J471" s="26"/>
    </row>
    <row r="472" spans="1:10" outlineLevel="1">
      <c r="A472" s="7"/>
      <c r="B472" s="23">
        <v>42592</v>
      </c>
      <c r="C472" s="22">
        <v>0.5625</v>
      </c>
      <c r="D472" s="25">
        <v>5.3667299999999996</v>
      </c>
      <c r="E472" s="19">
        <f t="shared" si="24"/>
        <v>5.3651199809999994</v>
      </c>
      <c r="F472" s="24">
        <v>27.14</v>
      </c>
      <c r="G472" s="19">
        <f t="shared" si="25"/>
        <v>27.397830000000003</v>
      </c>
      <c r="H472" s="11">
        <f t="shared" si="23"/>
        <v>850.91967129695865</v>
      </c>
      <c r="J472" s="26"/>
    </row>
    <row r="473" spans="1:10" outlineLevel="1">
      <c r="A473" s="7"/>
      <c r="B473" s="23">
        <v>42592</v>
      </c>
      <c r="C473" s="22">
        <v>0.58333333333333337</v>
      </c>
      <c r="D473" s="25">
        <v>7.1089200000000003</v>
      </c>
      <c r="E473" s="19">
        <f t="shared" si="24"/>
        <v>7.1067873240000008</v>
      </c>
      <c r="F473" s="24">
        <v>27.83</v>
      </c>
      <c r="G473" s="19">
        <f t="shared" si="25"/>
        <v>28.094384999999999</v>
      </c>
      <c r="H473" s="11">
        <f t="shared" si="23"/>
        <v>1122.2016230704244</v>
      </c>
      <c r="J473" s="26"/>
    </row>
    <row r="474" spans="1:10" outlineLevel="1">
      <c r="A474" s="7"/>
      <c r="B474" s="23">
        <v>42592</v>
      </c>
      <c r="C474" s="22">
        <v>0.60416666666666663</v>
      </c>
      <c r="D474" s="25">
        <v>4.9895499999999995</v>
      </c>
      <c r="E474" s="19">
        <f t="shared" si="24"/>
        <v>4.9880531349999995</v>
      </c>
      <c r="F474" s="24">
        <v>28.15</v>
      </c>
      <c r="G474" s="19">
        <f t="shared" si="25"/>
        <v>28.417425000000001</v>
      </c>
      <c r="H474" s="11">
        <f t="shared" si="23"/>
        <v>786.03025725012253</v>
      </c>
      <c r="J474" s="26"/>
    </row>
    <row r="475" spans="1:10" outlineLevel="1">
      <c r="A475" s="7"/>
      <c r="B475" s="23">
        <v>42592</v>
      </c>
      <c r="C475" s="22">
        <v>0.625</v>
      </c>
      <c r="D475" s="25">
        <v>4.6886019999999995</v>
      </c>
      <c r="E475" s="19">
        <f t="shared" si="24"/>
        <v>4.6871954194000001</v>
      </c>
      <c r="F475" s="24">
        <v>27.21</v>
      </c>
      <c r="G475" s="19">
        <f t="shared" si="25"/>
        <v>27.468495000000004</v>
      </c>
      <c r="H475" s="11">
        <f t="shared" si="23"/>
        <v>743.06814406658816</v>
      </c>
      <c r="J475" s="26"/>
    </row>
    <row r="476" spans="1:10" outlineLevel="1">
      <c r="A476" s="7"/>
      <c r="B476" s="23">
        <v>42592</v>
      </c>
      <c r="C476" s="22">
        <v>0.64583333333333337</v>
      </c>
      <c r="D476" s="25">
        <v>5.6273370000000007</v>
      </c>
      <c r="E476" s="19">
        <f t="shared" si="24"/>
        <v>5.6256487989000012</v>
      </c>
      <c r="F476" s="24">
        <v>27.51</v>
      </c>
      <c r="G476" s="19">
        <f t="shared" si="25"/>
        <v>27.771345000000004</v>
      </c>
      <c r="H476" s="11">
        <f t="shared" si="23"/>
        <v>890.13884295231264</v>
      </c>
      <c r="J476" s="26"/>
    </row>
    <row r="477" spans="1:10" outlineLevel="1">
      <c r="A477" s="7"/>
      <c r="B477" s="23">
        <v>42592</v>
      </c>
      <c r="C477" s="22">
        <v>0.66666666666666663</v>
      </c>
      <c r="D477" s="25">
        <v>3.8749769999999999</v>
      </c>
      <c r="E477" s="19">
        <f t="shared" si="24"/>
        <v>3.8738145069000001</v>
      </c>
      <c r="F477" s="24">
        <v>30.81</v>
      </c>
      <c r="G477" s="19">
        <f t="shared" si="25"/>
        <v>31.102695000000001</v>
      </c>
      <c r="H477" s="11">
        <f t="shared" si="23"/>
        <v>600.04342718871385</v>
      </c>
      <c r="J477" s="26"/>
    </row>
    <row r="478" spans="1:10" outlineLevel="1">
      <c r="A478" s="7"/>
      <c r="B478" s="23">
        <v>42592</v>
      </c>
      <c r="C478" s="22">
        <v>0.6875</v>
      </c>
      <c r="D478" s="25">
        <v>2.068295</v>
      </c>
      <c r="E478" s="19">
        <f t="shared" si="24"/>
        <v>2.0676745114999999</v>
      </c>
      <c r="F478" s="24">
        <v>29.39</v>
      </c>
      <c r="G478" s="19">
        <f t="shared" si="25"/>
        <v>29.669205000000002</v>
      </c>
      <c r="H478" s="11">
        <f t="shared" si="23"/>
        <v>323.24120018403164</v>
      </c>
      <c r="J478" s="26"/>
    </row>
    <row r="479" spans="1:10" outlineLevel="1">
      <c r="A479" s="7"/>
      <c r="B479" s="23">
        <v>42592</v>
      </c>
      <c r="C479" s="22">
        <v>0.70833333333333337</v>
      </c>
      <c r="D479" s="25">
        <v>0.46958100000000003</v>
      </c>
      <c r="E479" s="19">
        <f t="shared" si="24"/>
        <v>0.46944012570000004</v>
      </c>
      <c r="F479" s="24">
        <v>31.04</v>
      </c>
      <c r="G479" s="19">
        <f t="shared" si="25"/>
        <v>31.334880000000002</v>
      </c>
      <c r="H479" s="11">
        <f t="shared" si="23"/>
        <v>72.606013374205588</v>
      </c>
      <c r="J479" s="26"/>
    </row>
    <row r="480" spans="1:10" outlineLevel="1">
      <c r="A480" s="7"/>
      <c r="B480" s="23">
        <v>42592</v>
      </c>
      <c r="C480" s="22">
        <v>0.72916666666666663</v>
      </c>
      <c r="D480" s="25">
        <v>6.0339000000000004E-2</v>
      </c>
      <c r="E480" s="19">
        <f t="shared" si="24"/>
        <v>6.0320898300000009E-2</v>
      </c>
      <c r="F480" s="24">
        <v>34.07</v>
      </c>
      <c r="G480" s="19">
        <f t="shared" si="25"/>
        <v>34.393665000000006</v>
      </c>
      <c r="H480" s="11">
        <f t="shared" si="23"/>
        <v>9.1450303151707324</v>
      </c>
      <c r="J480" s="26"/>
    </row>
    <row r="481" spans="1:10" outlineLevel="1">
      <c r="A481" s="7"/>
      <c r="B481" s="23">
        <v>42592</v>
      </c>
      <c r="C481" s="22">
        <v>0.75</v>
      </c>
      <c r="D481" s="25">
        <v>0</v>
      </c>
      <c r="E481" s="19">
        <f t="shared" si="24"/>
        <v>0</v>
      </c>
      <c r="F481" s="24">
        <v>60.35</v>
      </c>
      <c r="G481" s="19">
        <f t="shared" si="25"/>
        <v>60.923325000000006</v>
      </c>
      <c r="H481" s="11">
        <f t="shared" si="23"/>
        <v>0</v>
      </c>
      <c r="J481" s="26"/>
    </row>
    <row r="482" spans="1:10" outlineLevel="1">
      <c r="A482" s="7"/>
      <c r="B482" s="23">
        <v>42592</v>
      </c>
      <c r="C482" s="22">
        <v>0.77083333333333337</v>
      </c>
      <c r="D482" s="25">
        <v>0</v>
      </c>
      <c r="E482" s="19">
        <f t="shared" si="24"/>
        <v>0</v>
      </c>
      <c r="F482" s="24">
        <v>65.599999999999994</v>
      </c>
      <c r="G482" s="19">
        <f t="shared" si="25"/>
        <v>66.223199999999991</v>
      </c>
      <c r="H482" s="11">
        <f t="shared" si="23"/>
        <v>0</v>
      </c>
      <c r="J482" s="26"/>
    </row>
    <row r="483" spans="1:10" outlineLevel="1">
      <c r="A483" s="7"/>
      <c r="B483" s="23">
        <v>42592</v>
      </c>
      <c r="C483" s="22">
        <v>0.79166666666666663</v>
      </c>
      <c r="D483" s="25">
        <v>0</v>
      </c>
      <c r="E483" s="19">
        <f t="shared" si="24"/>
        <v>0</v>
      </c>
      <c r="F483" s="24">
        <v>51.04</v>
      </c>
      <c r="G483" s="19">
        <f t="shared" si="25"/>
        <v>51.524880000000003</v>
      </c>
      <c r="H483" s="11">
        <f t="shared" si="23"/>
        <v>0</v>
      </c>
      <c r="J483" s="26"/>
    </row>
    <row r="484" spans="1:10" outlineLevel="1">
      <c r="A484" s="7"/>
      <c r="B484" s="23">
        <v>42592</v>
      </c>
      <c r="C484" s="22">
        <v>0.8125</v>
      </c>
      <c r="D484" s="25">
        <v>0</v>
      </c>
      <c r="E484" s="19">
        <f t="shared" si="24"/>
        <v>0</v>
      </c>
      <c r="F484" s="24">
        <v>38.75</v>
      </c>
      <c r="G484" s="19">
        <f t="shared" si="25"/>
        <v>39.118124999999999</v>
      </c>
      <c r="H484" s="11">
        <f t="shared" si="23"/>
        <v>0</v>
      </c>
      <c r="J484" s="26"/>
    </row>
    <row r="485" spans="1:10" outlineLevel="1">
      <c r="A485" s="7"/>
      <c r="B485" s="23">
        <v>42592</v>
      </c>
      <c r="C485" s="22">
        <v>0.83333333333333337</v>
      </c>
      <c r="D485" s="25">
        <v>0</v>
      </c>
      <c r="E485" s="19">
        <f t="shared" si="24"/>
        <v>0</v>
      </c>
      <c r="F485" s="24">
        <v>39.28</v>
      </c>
      <c r="G485" s="19">
        <f t="shared" si="25"/>
        <v>39.653160000000007</v>
      </c>
      <c r="H485" s="11">
        <f t="shared" si="23"/>
        <v>0</v>
      </c>
      <c r="J485" s="26"/>
    </row>
    <row r="486" spans="1:10" outlineLevel="1">
      <c r="A486" s="7"/>
      <c r="B486" s="23">
        <v>42592</v>
      </c>
      <c r="C486" s="22">
        <v>0.85416666666666663</v>
      </c>
      <c r="D486" s="25">
        <v>0</v>
      </c>
      <c r="E486" s="19">
        <f t="shared" si="24"/>
        <v>0</v>
      </c>
      <c r="F486" s="24">
        <v>39.369999999999997</v>
      </c>
      <c r="G486" s="19">
        <f t="shared" si="25"/>
        <v>39.744014999999997</v>
      </c>
      <c r="H486" s="11">
        <f t="shared" si="23"/>
        <v>0</v>
      </c>
      <c r="J486" s="26"/>
    </row>
    <row r="487" spans="1:10" outlineLevel="1">
      <c r="A487" s="7"/>
      <c r="B487" s="23">
        <v>42592</v>
      </c>
      <c r="C487" s="22">
        <v>0.875</v>
      </c>
      <c r="D487" s="25">
        <v>0</v>
      </c>
      <c r="E487" s="19">
        <f t="shared" si="24"/>
        <v>0</v>
      </c>
      <c r="F487" s="24">
        <v>34.75</v>
      </c>
      <c r="G487" s="19">
        <f t="shared" si="25"/>
        <v>35.080125000000002</v>
      </c>
      <c r="H487" s="11">
        <f t="shared" si="23"/>
        <v>0</v>
      </c>
      <c r="J487" s="26"/>
    </row>
    <row r="488" spans="1:10" outlineLevel="1">
      <c r="A488" s="7"/>
      <c r="B488" s="23">
        <v>42592</v>
      </c>
      <c r="C488" s="22">
        <v>0.89583333333333337</v>
      </c>
      <c r="D488" s="25">
        <v>0</v>
      </c>
      <c r="E488" s="19">
        <f t="shared" si="24"/>
        <v>0</v>
      </c>
      <c r="F488" s="24">
        <v>34.299999999999997</v>
      </c>
      <c r="G488" s="19">
        <f t="shared" si="25"/>
        <v>34.62585</v>
      </c>
      <c r="H488" s="11">
        <f t="shared" si="23"/>
        <v>0</v>
      </c>
      <c r="J488" s="26"/>
    </row>
    <row r="489" spans="1:10" outlineLevel="1">
      <c r="A489" s="7"/>
      <c r="B489" s="23">
        <v>42592</v>
      </c>
      <c r="C489" s="22">
        <v>0.91666666666666663</v>
      </c>
      <c r="D489" s="25">
        <v>0</v>
      </c>
      <c r="E489" s="19">
        <f t="shared" si="24"/>
        <v>0</v>
      </c>
      <c r="F489" s="24">
        <v>29.64</v>
      </c>
      <c r="G489" s="19">
        <f t="shared" si="25"/>
        <v>29.921580000000002</v>
      </c>
      <c r="H489" s="11">
        <f t="shared" si="23"/>
        <v>0</v>
      </c>
      <c r="J489" s="26"/>
    </row>
    <row r="490" spans="1:10" outlineLevel="1">
      <c r="A490" s="7"/>
      <c r="B490" s="23">
        <v>42592</v>
      </c>
      <c r="C490" s="22">
        <v>0.9375</v>
      </c>
      <c r="D490" s="25">
        <v>0</v>
      </c>
      <c r="E490" s="19">
        <f t="shared" si="24"/>
        <v>0</v>
      </c>
      <c r="F490" s="24">
        <v>41.42</v>
      </c>
      <c r="G490" s="19">
        <f t="shared" si="25"/>
        <v>41.813490000000002</v>
      </c>
      <c r="H490" s="11">
        <f t="shared" si="23"/>
        <v>0</v>
      </c>
      <c r="J490" s="26"/>
    </row>
    <row r="491" spans="1:10" outlineLevel="1">
      <c r="A491" s="7"/>
      <c r="B491" s="23">
        <v>42592</v>
      </c>
      <c r="C491" s="22">
        <v>0.95833333333333337</v>
      </c>
      <c r="D491" s="25">
        <v>0</v>
      </c>
      <c r="E491" s="19">
        <f t="shared" si="24"/>
        <v>0</v>
      </c>
      <c r="F491" s="24">
        <v>29.58</v>
      </c>
      <c r="G491" s="19">
        <f t="shared" si="25"/>
        <v>29.86101</v>
      </c>
      <c r="H491" s="11">
        <f t="shared" si="23"/>
        <v>0</v>
      </c>
      <c r="J491" s="26"/>
    </row>
    <row r="492" spans="1:10" outlineLevel="1">
      <c r="A492" s="7"/>
      <c r="B492" s="23">
        <v>42592</v>
      </c>
      <c r="C492" s="22">
        <v>0.97916666666666663</v>
      </c>
      <c r="D492" s="25">
        <v>0</v>
      </c>
      <c r="E492" s="19">
        <f t="shared" si="24"/>
        <v>0</v>
      </c>
      <c r="F492" s="24">
        <v>30.5</v>
      </c>
      <c r="G492" s="19">
        <f t="shared" si="25"/>
        <v>30.789750000000002</v>
      </c>
      <c r="H492" s="11">
        <f t="shared" si="23"/>
        <v>0</v>
      </c>
      <c r="J492" s="26"/>
    </row>
    <row r="493" spans="1:10" outlineLevel="1">
      <c r="A493" s="7"/>
      <c r="B493" s="23">
        <v>42592</v>
      </c>
      <c r="C493" s="22">
        <v>0.99998842592592585</v>
      </c>
      <c r="D493" s="25">
        <v>0</v>
      </c>
      <c r="E493" s="19">
        <f t="shared" si="24"/>
        <v>0</v>
      </c>
      <c r="F493" s="24">
        <v>27.12</v>
      </c>
      <c r="G493" s="19">
        <f t="shared" si="25"/>
        <v>27.377640000000003</v>
      </c>
      <c r="H493" s="11">
        <f t="shared" si="23"/>
        <v>0</v>
      </c>
      <c r="J493" s="26"/>
    </row>
    <row r="494" spans="1:10" outlineLevel="1">
      <c r="A494" s="7"/>
      <c r="B494" s="23">
        <v>42593</v>
      </c>
      <c r="C494" s="22">
        <v>2.0833333333333332E-2</v>
      </c>
      <c r="D494" s="25">
        <v>0</v>
      </c>
      <c r="E494" s="19">
        <f t="shared" si="24"/>
        <v>0</v>
      </c>
      <c r="F494" s="24">
        <v>27.93</v>
      </c>
      <c r="G494" s="19">
        <f t="shared" si="25"/>
        <v>28.195335</v>
      </c>
      <c r="H494" s="11">
        <f t="shared" si="23"/>
        <v>0</v>
      </c>
      <c r="J494" s="26"/>
    </row>
    <row r="495" spans="1:10" outlineLevel="1">
      <c r="A495" s="7"/>
      <c r="B495" s="23">
        <v>42593</v>
      </c>
      <c r="C495" s="22">
        <v>4.1666666666666664E-2</v>
      </c>
      <c r="D495" s="25">
        <v>0</v>
      </c>
      <c r="E495" s="19">
        <f t="shared" si="24"/>
        <v>0</v>
      </c>
      <c r="F495" s="24">
        <v>26.8</v>
      </c>
      <c r="G495" s="19">
        <f t="shared" si="25"/>
        <v>27.054600000000004</v>
      </c>
      <c r="H495" s="11">
        <f t="shared" si="23"/>
        <v>0</v>
      </c>
      <c r="J495" s="26"/>
    </row>
    <row r="496" spans="1:10" outlineLevel="1">
      <c r="A496" s="7"/>
      <c r="B496" s="23">
        <v>42593</v>
      </c>
      <c r="C496" s="22">
        <v>6.25E-2</v>
      </c>
      <c r="D496" s="25">
        <v>0</v>
      </c>
      <c r="E496" s="19">
        <f t="shared" si="24"/>
        <v>0</v>
      </c>
      <c r="F496" s="24">
        <v>27.47</v>
      </c>
      <c r="G496" s="19">
        <f t="shared" si="25"/>
        <v>27.730965000000001</v>
      </c>
      <c r="H496" s="11">
        <f t="shared" si="23"/>
        <v>0</v>
      </c>
      <c r="J496" s="26"/>
    </row>
    <row r="497" spans="1:10" outlineLevel="1">
      <c r="A497" s="7"/>
      <c r="B497" s="23">
        <v>42593</v>
      </c>
      <c r="C497" s="22">
        <v>8.3333333333333329E-2</v>
      </c>
      <c r="D497" s="25">
        <v>0</v>
      </c>
      <c r="E497" s="19">
        <f t="shared" si="24"/>
        <v>0</v>
      </c>
      <c r="F497" s="24">
        <v>25.55</v>
      </c>
      <c r="G497" s="19">
        <f t="shared" si="25"/>
        <v>25.792725000000001</v>
      </c>
      <c r="H497" s="11">
        <f t="shared" si="23"/>
        <v>0</v>
      </c>
      <c r="J497" s="26"/>
    </row>
    <row r="498" spans="1:10" outlineLevel="1">
      <c r="A498" s="7"/>
      <c r="B498" s="23">
        <v>42593</v>
      </c>
      <c r="C498" s="22">
        <v>0.10416666666666667</v>
      </c>
      <c r="D498" s="25">
        <v>0</v>
      </c>
      <c r="E498" s="19">
        <f t="shared" si="24"/>
        <v>0</v>
      </c>
      <c r="F498" s="24">
        <v>20.56</v>
      </c>
      <c r="G498" s="19">
        <f t="shared" si="25"/>
        <v>20.755320000000001</v>
      </c>
      <c r="H498" s="11">
        <f t="shared" si="23"/>
        <v>0</v>
      </c>
      <c r="J498" s="26"/>
    </row>
    <row r="499" spans="1:10" outlineLevel="1">
      <c r="A499" s="7"/>
      <c r="B499" s="23">
        <v>42593</v>
      </c>
      <c r="C499" s="22">
        <v>0.125</v>
      </c>
      <c r="D499" s="25">
        <v>0</v>
      </c>
      <c r="E499" s="19">
        <f t="shared" si="24"/>
        <v>0</v>
      </c>
      <c r="F499" s="24">
        <v>17.21</v>
      </c>
      <c r="G499" s="19">
        <f t="shared" si="25"/>
        <v>17.373495000000002</v>
      </c>
      <c r="H499" s="11">
        <f t="shared" si="23"/>
        <v>0</v>
      </c>
      <c r="J499" s="26"/>
    </row>
    <row r="500" spans="1:10" outlineLevel="1">
      <c r="A500" s="7"/>
      <c r="B500" s="23">
        <v>42593</v>
      </c>
      <c r="C500" s="22">
        <v>0.14583333333333334</v>
      </c>
      <c r="D500" s="25">
        <v>0</v>
      </c>
      <c r="E500" s="19">
        <f t="shared" si="24"/>
        <v>0</v>
      </c>
      <c r="F500" s="24">
        <v>8.44</v>
      </c>
      <c r="G500" s="19">
        <f t="shared" si="25"/>
        <v>8.5201799999999999</v>
      </c>
      <c r="H500" s="11">
        <f t="shared" si="23"/>
        <v>0</v>
      </c>
      <c r="J500" s="26"/>
    </row>
    <row r="501" spans="1:10" outlineLevel="1">
      <c r="A501" s="7"/>
      <c r="B501" s="23">
        <v>42593</v>
      </c>
      <c r="C501" s="22">
        <v>0.16666666666666666</v>
      </c>
      <c r="D501" s="25">
        <v>0</v>
      </c>
      <c r="E501" s="19">
        <f t="shared" si="24"/>
        <v>0</v>
      </c>
      <c r="F501" s="24">
        <v>13.63</v>
      </c>
      <c r="G501" s="19">
        <f t="shared" si="25"/>
        <v>13.759485000000002</v>
      </c>
      <c r="H501" s="11">
        <f t="shared" si="23"/>
        <v>0</v>
      </c>
      <c r="J501" s="26"/>
    </row>
    <row r="502" spans="1:10" outlineLevel="1">
      <c r="A502" s="7"/>
      <c r="B502" s="23">
        <v>42593</v>
      </c>
      <c r="C502" s="22">
        <v>0.1875</v>
      </c>
      <c r="D502" s="25">
        <v>0</v>
      </c>
      <c r="E502" s="19">
        <f t="shared" si="24"/>
        <v>0</v>
      </c>
      <c r="F502" s="24">
        <v>16.84</v>
      </c>
      <c r="G502" s="19">
        <f t="shared" si="25"/>
        <v>16.999980000000001</v>
      </c>
      <c r="H502" s="11">
        <f t="shared" si="23"/>
        <v>0</v>
      </c>
      <c r="J502" s="26"/>
    </row>
    <row r="503" spans="1:10" outlineLevel="1">
      <c r="A503" s="7"/>
      <c r="B503" s="23">
        <v>42593</v>
      </c>
      <c r="C503" s="22">
        <v>0.20833333333333334</v>
      </c>
      <c r="D503" s="25">
        <v>0</v>
      </c>
      <c r="E503" s="19">
        <f t="shared" si="24"/>
        <v>0</v>
      </c>
      <c r="F503" s="24">
        <v>16.03</v>
      </c>
      <c r="G503" s="19">
        <f t="shared" si="25"/>
        <v>16.182285000000004</v>
      </c>
      <c r="H503" s="11">
        <f t="shared" si="23"/>
        <v>0</v>
      </c>
      <c r="J503" s="26"/>
    </row>
    <row r="504" spans="1:10" outlineLevel="1">
      <c r="A504" s="7"/>
      <c r="B504" s="23">
        <v>42593</v>
      </c>
      <c r="C504" s="22">
        <v>0.22916666666666666</v>
      </c>
      <c r="D504" s="25">
        <v>0</v>
      </c>
      <c r="E504" s="19">
        <f t="shared" si="24"/>
        <v>0</v>
      </c>
      <c r="F504" s="24">
        <v>20.16</v>
      </c>
      <c r="G504" s="19">
        <f t="shared" si="25"/>
        <v>20.351520000000001</v>
      </c>
      <c r="H504" s="11">
        <f t="shared" si="23"/>
        <v>0</v>
      </c>
      <c r="J504" s="26"/>
    </row>
    <row r="505" spans="1:10" outlineLevel="1">
      <c r="A505" s="7"/>
      <c r="B505" s="23">
        <v>42593</v>
      </c>
      <c r="C505" s="22">
        <v>0.25</v>
      </c>
      <c r="D505" s="25">
        <v>0</v>
      </c>
      <c r="E505" s="19">
        <f t="shared" si="24"/>
        <v>0</v>
      </c>
      <c r="F505" s="24">
        <v>27.69</v>
      </c>
      <c r="G505" s="19">
        <f t="shared" si="25"/>
        <v>27.953055000000003</v>
      </c>
      <c r="H505" s="11">
        <f t="shared" si="23"/>
        <v>0</v>
      </c>
      <c r="J505" s="26"/>
    </row>
    <row r="506" spans="1:10" outlineLevel="1">
      <c r="A506" s="7"/>
      <c r="B506" s="23">
        <v>42593</v>
      </c>
      <c r="C506" s="22">
        <v>0.27083333333333331</v>
      </c>
      <c r="D506" s="25">
        <v>0</v>
      </c>
      <c r="E506" s="19">
        <f t="shared" si="24"/>
        <v>0</v>
      </c>
      <c r="F506" s="24">
        <v>40.36</v>
      </c>
      <c r="G506" s="19">
        <f t="shared" si="25"/>
        <v>40.74342</v>
      </c>
      <c r="H506" s="11">
        <f t="shared" si="23"/>
        <v>0</v>
      </c>
      <c r="J506" s="26"/>
    </row>
    <row r="507" spans="1:10" outlineLevel="1">
      <c r="A507" s="7"/>
      <c r="B507" s="23">
        <v>42593</v>
      </c>
      <c r="C507" s="22">
        <v>0.29166666666666669</v>
      </c>
      <c r="D507" s="25">
        <v>1.2030000000000001E-3</v>
      </c>
      <c r="E507" s="19">
        <f t="shared" si="24"/>
        <v>1.2026391000000002E-3</v>
      </c>
      <c r="F507" s="24">
        <v>78.150000000000006</v>
      </c>
      <c r="G507" s="19">
        <f t="shared" si="25"/>
        <v>78.892425000000017</v>
      </c>
      <c r="H507" s="11">
        <f t="shared" si="23"/>
        <v>0.12881175760118249</v>
      </c>
      <c r="J507" s="26"/>
    </row>
    <row r="508" spans="1:10" outlineLevel="1">
      <c r="A508" s="7"/>
      <c r="B508" s="23">
        <v>42593</v>
      </c>
      <c r="C508" s="22">
        <v>0.3125</v>
      </c>
      <c r="D508" s="25">
        <v>0.76887300000000003</v>
      </c>
      <c r="E508" s="19">
        <f t="shared" si="24"/>
        <v>0.76864233810000004</v>
      </c>
      <c r="F508" s="24">
        <v>56.81</v>
      </c>
      <c r="G508" s="19">
        <f t="shared" si="25"/>
        <v>57.349695000000004</v>
      </c>
      <c r="H508" s="11">
        <f t="shared" si="23"/>
        <v>98.88607123247813</v>
      </c>
      <c r="J508" s="26"/>
    </row>
    <row r="509" spans="1:10" outlineLevel="1">
      <c r="A509" s="7"/>
      <c r="B509" s="23">
        <v>42593</v>
      </c>
      <c r="C509" s="22">
        <v>0.33333333333333331</v>
      </c>
      <c r="D509" s="25">
        <v>2.5803479999999999</v>
      </c>
      <c r="E509" s="19">
        <f t="shared" si="24"/>
        <v>2.5795738955999998</v>
      </c>
      <c r="F509" s="24">
        <v>75.099999999999994</v>
      </c>
      <c r="G509" s="19">
        <f t="shared" si="25"/>
        <v>75.813450000000003</v>
      </c>
      <c r="H509" s="11">
        <f t="shared" si="23"/>
        <v>284.23434802622415</v>
      </c>
      <c r="J509" s="26"/>
    </row>
    <row r="510" spans="1:10" outlineLevel="1">
      <c r="A510" s="7"/>
      <c r="B510" s="23">
        <v>42593</v>
      </c>
      <c r="C510" s="22">
        <v>0.35416666666666669</v>
      </c>
      <c r="D510" s="25">
        <v>4.4238439999999999</v>
      </c>
      <c r="E510" s="19">
        <f t="shared" si="24"/>
        <v>4.4225168467999998</v>
      </c>
      <c r="F510" s="24">
        <v>57.65</v>
      </c>
      <c r="G510" s="19">
        <f t="shared" si="25"/>
        <v>58.197675000000004</v>
      </c>
      <c r="H510" s="11">
        <f t="shared" ref="H510:H573" si="26">E510*($B$6-G510)</f>
        <v>565.20793537270879</v>
      </c>
      <c r="J510" s="26"/>
    </row>
    <row r="511" spans="1:10" outlineLevel="1">
      <c r="A511" s="7"/>
      <c r="B511" s="23">
        <v>42593</v>
      </c>
      <c r="C511" s="22">
        <v>0.375</v>
      </c>
      <c r="D511" s="25">
        <v>5.8416040000000002</v>
      </c>
      <c r="E511" s="19">
        <f t="shared" si="24"/>
        <v>5.8398515188000006</v>
      </c>
      <c r="F511" s="24">
        <v>37.19</v>
      </c>
      <c r="G511" s="19">
        <f t="shared" si="25"/>
        <v>37.543304999999997</v>
      </c>
      <c r="H511" s="11">
        <f t="shared" si="26"/>
        <v>866.96505577177845</v>
      </c>
      <c r="J511" s="26"/>
    </row>
    <row r="512" spans="1:10" outlineLevel="1">
      <c r="A512" s="7"/>
      <c r="B512" s="23">
        <v>42593</v>
      </c>
      <c r="C512" s="22">
        <v>0.39583333333333331</v>
      </c>
      <c r="D512" s="25">
        <v>6.9847990000000006</v>
      </c>
      <c r="E512" s="19">
        <f t="shared" si="24"/>
        <v>6.9827035603000009</v>
      </c>
      <c r="F512" s="24">
        <v>35.68</v>
      </c>
      <c r="G512" s="19">
        <f t="shared" si="25"/>
        <v>36.01896</v>
      </c>
      <c r="H512" s="11">
        <f t="shared" si="26"/>
        <v>1047.273141985497</v>
      </c>
      <c r="J512" s="26"/>
    </row>
    <row r="513" spans="1:10" outlineLevel="1">
      <c r="A513" s="7"/>
      <c r="B513" s="23">
        <v>42593</v>
      </c>
      <c r="C513" s="22">
        <v>0.41666666666666669</v>
      </c>
      <c r="D513" s="25">
        <v>7.4091159999999991</v>
      </c>
      <c r="E513" s="19">
        <f t="shared" si="24"/>
        <v>7.406893265199999</v>
      </c>
      <c r="F513" s="24">
        <v>32.89</v>
      </c>
      <c r="G513" s="19">
        <f t="shared" si="25"/>
        <v>33.202455</v>
      </c>
      <c r="H513" s="11">
        <f t="shared" si="26"/>
        <v>1131.7551069995939</v>
      </c>
      <c r="J513" s="26"/>
    </row>
    <row r="514" spans="1:10" outlineLevel="1">
      <c r="A514" s="7"/>
      <c r="B514" s="23">
        <v>42593</v>
      </c>
      <c r="C514" s="22">
        <v>0.4375</v>
      </c>
      <c r="D514" s="25">
        <v>7.5569779999999991</v>
      </c>
      <c r="E514" s="19">
        <f t="shared" si="24"/>
        <v>7.5547109065999996</v>
      </c>
      <c r="F514" s="24">
        <v>33.47</v>
      </c>
      <c r="G514" s="19">
        <f t="shared" si="25"/>
        <v>33.787965</v>
      </c>
      <c r="H514" s="11">
        <f t="shared" si="26"/>
        <v>1149.9179209302811</v>
      </c>
      <c r="J514" s="26"/>
    </row>
    <row r="515" spans="1:10" outlineLevel="1">
      <c r="A515" s="7"/>
      <c r="B515" s="23">
        <v>42593</v>
      </c>
      <c r="C515" s="22">
        <v>0.45833333333333331</v>
      </c>
      <c r="D515" s="25">
        <v>7.944134</v>
      </c>
      <c r="E515" s="19">
        <f t="shared" si="24"/>
        <v>7.9417507598000006</v>
      </c>
      <c r="F515" s="24">
        <v>31.16</v>
      </c>
      <c r="G515" s="19">
        <f t="shared" si="25"/>
        <v>31.456020000000002</v>
      </c>
      <c r="H515" s="11">
        <f t="shared" si="26"/>
        <v>1227.3497705875161</v>
      </c>
      <c r="J515" s="26"/>
    </row>
    <row r="516" spans="1:10" outlineLevel="1">
      <c r="A516" s="7"/>
      <c r="B516" s="23">
        <v>42593</v>
      </c>
      <c r="C516" s="22">
        <v>0.47916666666666669</v>
      </c>
      <c r="D516" s="25">
        <v>8.7247939999999993</v>
      </c>
      <c r="E516" s="19">
        <f t="shared" si="24"/>
        <v>8.7221765617999996</v>
      </c>
      <c r="F516" s="24">
        <v>29.71</v>
      </c>
      <c r="G516" s="19">
        <f t="shared" si="25"/>
        <v>29.992245000000004</v>
      </c>
      <c r="H516" s="11">
        <f t="shared" si="26"/>
        <v>1360.7271841200368</v>
      </c>
      <c r="J516" s="26"/>
    </row>
    <row r="517" spans="1:10" outlineLevel="1">
      <c r="A517" s="7"/>
      <c r="B517" s="23">
        <v>42593</v>
      </c>
      <c r="C517" s="22">
        <v>0.5</v>
      </c>
      <c r="D517" s="25">
        <v>9.5644200000000001</v>
      </c>
      <c r="E517" s="19">
        <f t="shared" si="24"/>
        <v>9.5615506740000011</v>
      </c>
      <c r="F517" s="24">
        <v>26.84</v>
      </c>
      <c r="G517" s="19">
        <f t="shared" si="25"/>
        <v>27.094980000000003</v>
      </c>
      <c r="H517" s="11">
        <f t="shared" si="26"/>
        <v>1519.3784010829838</v>
      </c>
      <c r="J517" s="26"/>
    </row>
    <row r="518" spans="1:10" outlineLevel="1">
      <c r="A518" s="7"/>
      <c r="B518" s="23">
        <v>42593</v>
      </c>
      <c r="C518" s="22">
        <v>0.52083333333333337</v>
      </c>
      <c r="D518" s="25">
        <v>9.7993710000000007</v>
      </c>
      <c r="E518" s="19">
        <f t="shared" si="24"/>
        <v>9.7964311887000015</v>
      </c>
      <c r="F518" s="24">
        <v>28.61</v>
      </c>
      <c r="G518" s="19">
        <f t="shared" si="25"/>
        <v>28.881795</v>
      </c>
      <c r="H518" s="11">
        <f t="shared" si="26"/>
        <v>1539.1976837745603</v>
      </c>
      <c r="J518" s="26"/>
    </row>
    <row r="519" spans="1:10" outlineLevel="1">
      <c r="A519" s="7"/>
      <c r="B519" s="23">
        <v>42593</v>
      </c>
      <c r="C519" s="22">
        <v>0.54166666666666663</v>
      </c>
      <c r="D519" s="25">
        <v>9.60947</v>
      </c>
      <c r="E519" s="19">
        <f t="shared" si="24"/>
        <v>9.606587159</v>
      </c>
      <c r="F519" s="24">
        <v>31.7</v>
      </c>
      <c r="G519" s="19">
        <f t="shared" si="25"/>
        <v>32.001150000000003</v>
      </c>
      <c r="H519" s="11">
        <f t="shared" si="26"/>
        <v>1479.4033749107673</v>
      </c>
      <c r="J519" s="26"/>
    </row>
    <row r="520" spans="1:10" outlineLevel="1">
      <c r="A520" s="7"/>
      <c r="B520" s="23">
        <v>42593</v>
      </c>
      <c r="C520" s="22">
        <v>0.5625</v>
      </c>
      <c r="D520" s="25">
        <v>9.3375950000000003</v>
      </c>
      <c r="E520" s="19">
        <f t="shared" si="24"/>
        <v>9.3347937215000005</v>
      </c>
      <c r="F520" s="24">
        <v>33.25</v>
      </c>
      <c r="G520" s="19">
        <f t="shared" si="25"/>
        <v>33.565875000000005</v>
      </c>
      <c r="H520" s="11">
        <f t="shared" si="26"/>
        <v>1422.9411129923462</v>
      </c>
      <c r="J520" s="26"/>
    </row>
    <row r="521" spans="1:10" outlineLevel="1">
      <c r="A521" s="7"/>
      <c r="B521" s="23">
        <v>42593</v>
      </c>
      <c r="C521" s="22">
        <v>0.58333333333333337</v>
      </c>
      <c r="D521" s="25">
        <v>8.8468310000000017</v>
      </c>
      <c r="E521" s="19">
        <f t="shared" si="24"/>
        <v>8.8441769507000014</v>
      </c>
      <c r="F521" s="24">
        <v>29.67</v>
      </c>
      <c r="G521" s="19">
        <f t="shared" si="25"/>
        <v>29.951865000000005</v>
      </c>
      <c r="H521" s="11">
        <f t="shared" si="26"/>
        <v>1380.1173187667223</v>
      </c>
      <c r="J521" s="26"/>
    </row>
    <row r="522" spans="1:10" outlineLevel="1">
      <c r="A522" s="7"/>
      <c r="B522" s="23">
        <v>42593</v>
      </c>
      <c r="C522" s="22">
        <v>0.60416666666666663</v>
      </c>
      <c r="D522" s="25">
        <v>8.1841630000000016</v>
      </c>
      <c r="E522" s="19">
        <f t="shared" si="24"/>
        <v>8.1817077511000011</v>
      </c>
      <c r="F522" s="24">
        <v>30.01</v>
      </c>
      <c r="G522" s="19">
        <f t="shared" si="25"/>
        <v>30.295095000000003</v>
      </c>
      <c r="H522" s="11">
        <f t="shared" si="26"/>
        <v>1273.9320281227892</v>
      </c>
      <c r="J522" s="26"/>
    </row>
    <row r="523" spans="1:10" outlineLevel="1">
      <c r="A523" s="7"/>
      <c r="B523" s="23">
        <v>42593</v>
      </c>
      <c r="C523" s="22">
        <v>0.625</v>
      </c>
      <c r="D523" s="25">
        <v>7.2986490000000002</v>
      </c>
      <c r="E523" s="19">
        <f t="shared" si="24"/>
        <v>7.2964594053000003</v>
      </c>
      <c r="F523" s="24">
        <v>30.15</v>
      </c>
      <c r="G523" s="19">
        <f t="shared" si="25"/>
        <v>30.436425</v>
      </c>
      <c r="H523" s="11">
        <f t="shared" si="26"/>
        <v>1135.063309930842</v>
      </c>
      <c r="J523" s="26"/>
    </row>
    <row r="524" spans="1:10" outlineLevel="1">
      <c r="A524" s="7"/>
      <c r="B524" s="23">
        <v>42593</v>
      </c>
      <c r="C524" s="22">
        <v>0.64583333333333337</v>
      </c>
      <c r="D524" s="25">
        <v>6.0262580000000003</v>
      </c>
      <c r="E524" s="19">
        <f t="shared" si="24"/>
        <v>6.0244501226000002</v>
      </c>
      <c r="F524" s="24">
        <v>33.619999999999997</v>
      </c>
      <c r="G524" s="19">
        <f t="shared" si="25"/>
        <v>33.939390000000003</v>
      </c>
      <c r="H524" s="11">
        <f t="shared" si="26"/>
        <v>916.08156055713084</v>
      </c>
      <c r="J524" s="26"/>
    </row>
    <row r="525" spans="1:10" outlineLevel="1">
      <c r="A525" s="7"/>
      <c r="B525" s="23">
        <v>42593</v>
      </c>
      <c r="C525" s="22">
        <v>0.66666666666666663</v>
      </c>
      <c r="D525" s="25">
        <v>3.9616370000000001</v>
      </c>
      <c r="E525" s="19">
        <f t="shared" si="24"/>
        <v>3.9604485089000003</v>
      </c>
      <c r="F525" s="24">
        <v>39.299999999999997</v>
      </c>
      <c r="G525" s="19">
        <f t="shared" si="25"/>
        <v>39.673349999999999</v>
      </c>
      <c r="H525" s="11">
        <f t="shared" si="26"/>
        <v>579.51916280483226</v>
      </c>
      <c r="J525" s="26"/>
    </row>
    <row r="526" spans="1:10" outlineLevel="1">
      <c r="A526" s="7"/>
      <c r="B526" s="23">
        <v>42593</v>
      </c>
      <c r="C526" s="22">
        <v>0.6875</v>
      </c>
      <c r="D526" s="25">
        <v>2.0958639999999997</v>
      </c>
      <c r="E526" s="19">
        <f t="shared" ref="E526:E589" si="27">IF($B$11="Electricity",$D526*$B$7,$D526*$B$8)</f>
        <v>2.0952352407999997</v>
      </c>
      <c r="F526" s="24">
        <v>44.47</v>
      </c>
      <c r="G526" s="19">
        <f t="shared" si="25"/>
        <v>44.892465000000001</v>
      </c>
      <c r="H526" s="11">
        <f t="shared" si="26"/>
        <v>295.65348007441935</v>
      </c>
      <c r="J526" s="26"/>
    </row>
    <row r="527" spans="1:10" outlineLevel="1">
      <c r="A527" s="7"/>
      <c r="B527" s="23">
        <v>42593</v>
      </c>
      <c r="C527" s="22">
        <v>0.70833333333333337</v>
      </c>
      <c r="D527" s="25">
        <v>0.59843399999999991</v>
      </c>
      <c r="E527" s="19">
        <f t="shared" si="27"/>
        <v>0.59825446979999997</v>
      </c>
      <c r="F527" s="24">
        <v>37.51</v>
      </c>
      <c r="G527" s="19">
        <f t="shared" ref="G527:G590" si="28">$F527*$B$8</f>
        <v>37.866345000000003</v>
      </c>
      <c r="H527" s="11">
        <f t="shared" si="26"/>
        <v>88.621621231561122</v>
      </c>
      <c r="J527" s="26"/>
    </row>
    <row r="528" spans="1:10" outlineLevel="1">
      <c r="A528" s="7"/>
      <c r="B528" s="23">
        <v>42593</v>
      </c>
      <c r="C528" s="22">
        <v>0.72916666666666663</v>
      </c>
      <c r="D528" s="25">
        <v>4.7758000000000002E-2</v>
      </c>
      <c r="E528" s="19">
        <f t="shared" si="27"/>
        <v>4.7743672600000002E-2</v>
      </c>
      <c r="F528" s="24">
        <v>45.8</v>
      </c>
      <c r="G528" s="19">
        <f t="shared" si="28"/>
        <v>46.235100000000003</v>
      </c>
      <c r="H528" s="11">
        <f t="shared" si="26"/>
        <v>6.6728896265717408</v>
      </c>
      <c r="J528" s="26"/>
    </row>
    <row r="529" spans="1:10" outlineLevel="1">
      <c r="A529" s="7"/>
      <c r="B529" s="23">
        <v>42593</v>
      </c>
      <c r="C529" s="22">
        <v>0.75</v>
      </c>
      <c r="D529" s="25">
        <v>0</v>
      </c>
      <c r="E529" s="19">
        <f t="shared" si="27"/>
        <v>0</v>
      </c>
      <c r="F529" s="24">
        <v>69.489999999999995</v>
      </c>
      <c r="G529" s="19">
        <f t="shared" si="28"/>
        <v>70.150154999999998</v>
      </c>
      <c r="H529" s="11">
        <f t="shared" si="26"/>
        <v>0</v>
      </c>
      <c r="J529" s="26"/>
    </row>
    <row r="530" spans="1:10" outlineLevel="1">
      <c r="A530" s="7"/>
      <c r="B530" s="23">
        <v>42593</v>
      </c>
      <c r="C530" s="22">
        <v>0.77083333333333337</v>
      </c>
      <c r="D530" s="25">
        <v>0</v>
      </c>
      <c r="E530" s="19">
        <f t="shared" si="27"/>
        <v>0</v>
      </c>
      <c r="F530" s="24">
        <v>91.5</v>
      </c>
      <c r="G530" s="19">
        <f t="shared" si="28"/>
        <v>92.369250000000008</v>
      </c>
      <c r="H530" s="11">
        <f t="shared" si="26"/>
        <v>0</v>
      </c>
      <c r="J530" s="26"/>
    </row>
    <row r="531" spans="1:10" outlineLevel="1">
      <c r="A531" s="7"/>
      <c r="B531" s="23">
        <v>42593</v>
      </c>
      <c r="C531" s="22">
        <v>0.79166666666666663</v>
      </c>
      <c r="D531" s="25">
        <v>0</v>
      </c>
      <c r="E531" s="19">
        <f t="shared" si="27"/>
        <v>0</v>
      </c>
      <c r="F531" s="24">
        <v>76.39</v>
      </c>
      <c r="G531" s="19">
        <f t="shared" si="28"/>
        <v>77.115705000000005</v>
      </c>
      <c r="H531" s="11">
        <f t="shared" si="26"/>
        <v>0</v>
      </c>
      <c r="J531" s="26"/>
    </row>
    <row r="532" spans="1:10" outlineLevel="1">
      <c r="A532" s="7"/>
      <c r="B532" s="23">
        <v>42593</v>
      </c>
      <c r="C532" s="22">
        <v>0.8125</v>
      </c>
      <c r="D532" s="25">
        <v>0</v>
      </c>
      <c r="E532" s="19">
        <f t="shared" si="27"/>
        <v>0</v>
      </c>
      <c r="F532" s="24">
        <v>62.64</v>
      </c>
      <c r="G532" s="19">
        <f t="shared" si="28"/>
        <v>63.235080000000004</v>
      </c>
      <c r="H532" s="11">
        <f t="shared" si="26"/>
        <v>0</v>
      </c>
      <c r="J532" s="26"/>
    </row>
    <row r="533" spans="1:10" outlineLevel="1">
      <c r="A533" s="7"/>
      <c r="B533" s="23">
        <v>42593</v>
      </c>
      <c r="C533" s="22">
        <v>0.83333333333333337</v>
      </c>
      <c r="D533" s="25">
        <v>0</v>
      </c>
      <c r="E533" s="19">
        <f t="shared" si="27"/>
        <v>0</v>
      </c>
      <c r="F533" s="24">
        <v>55.68</v>
      </c>
      <c r="G533" s="19">
        <f t="shared" si="28"/>
        <v>56.208960000000005</v>
      </c>
      <c r="H533" s="11">
        <f t="shared" si="26"/>
        <v>0</v>
      </c>
      <c r="J533" s="26"/>
    </row>
    <row r="534" spans="1:10" outlineLevel="1">
      <c r="A534" s="7"/>
      <c r="B534" s="23">
        <v>42593</v>
      </c>
      <c r="C534" s="22">
        <v>0.85416666666666663</v>
      </c>
      <c r="D534" s="25">
        <v>0</v>
      </c>
      <c r="E534" s="19">
        <f t="shared" si="27"/>
        <v>0</v>
      </c>
      <c r="F534" s="24">
        <v>66.989999999999995</v>
      </c>
      <c r="G534" s="19">
        <f t="shared" si="28"/>
        <v>67.626405000000005</v>
      </c>
      <c r="H534" s="11">
        <f t="shared" si="26"/>
        <v>0</v>
      </c>
      <c r="J534" s="26"/>
    </row>
    <row r="535" spans="1:10" outlineLevel="1">
      <c r="A535" s="7"/>
      <c r="B535" s="23">
        <v>42593</v>
      </c>
      <c r="C535" s="22">
        <v>0.875</v>
      </c>
      <c r="D535" s="25">
        <v>0</v>
      </c>
      <c r="E535" s="19">
        <f t="shared" si="27"/>
        <v>0</v>
      </c>
      <c r="F535" s="24">
        <v>54.97</v>
      </c>
      <c r="G535" s="19">
        <f t="shared" si="28"/>
        <v>55.492215000000002</v>
      </c>
      <c r="H535" s="11">
        <f t="shared" si="26"/>
        <v>0</v>
      </c>
      <c r="J535" s="26"/>
    </row>
    <row r="536" spans="1:10" outlineLevel="1">
      <c r="A536" s="7"/>
      <c r="B536" s="23">
        <v>42593</v>
      </c>
      <c r="C536" s="22">
        <v>0.89583333333333337</v>
      </c>
      <c r="D536" s="25">
        <v>0</v>
      </c>
      <c r="E536" s="19">
        <f t="shared" si="27"/>
        <v>0</v>
      </c>
      <c r="F536" s="24">
        <v>47.69</v>
      </c>
      <c r="G536" s="19">
        <f t="shared" si="28"/>
        <v>48.143055000000004</v>
      </c>
      <c r="H536" s="11">
        <f t="shared" si="26"/>
        <v>0</v>
      </c>
      <c r="J536" s="26"/>
    </row>
    <row r="537" spans="1:10" outlineLevel="1">
      <c r="A537" s="7"/>
      <c r="B537" s="23">
        <v>42593</v>
      </c>
      <c r="C537" s="22">
        <v>0.91666666666666663</v>
      </c>
      <c r="D537" s="25">
        <v>0</v>
      </c>
      <c r="E537" s="19">
        <f t="shared" si="27"/>
        <v>0</v>
      </c>
      <c r="F537" s="24">
        <v>38.36</v>
      </c>
      <c r="G537" s="19">
        <f t="shared" si="28"/>
        <v>38.724420000000002</v>
      </c>
      <c r="H537" s="11">
        <f t="shared" si="26"/>
        <v>0</v>
      </c>
      <c r="J537" s="26"/>
    </row>
    <row r="538" spans="1:10" outlineLevel="1">
      <c r="A538" s="7"/>
      <c r="B538" s="23">
        <v>42593</v>
      </c>
      <c r="C538" s="22">
        <v>0.9375</v>
      </c>
      <c r="D538" s="25">
        <v>0</v>
      </c>
      <c r="E538" s="19">
        <f t="shared" si="27"/>
        <v>0</v>
      </c>
      <c r="F538" s="24">
        <v>120.68</v>
      </c>
      <c r="G538" s="19">
        <f t="shared" si="28"/>
        <v>121.82646000000001</v>
      </c>
      <c r="H538" s="11">
        <f t="shared" si="26"/>
        <v>0</v>
      </c>
      <c r="J538" s="26"/>
    </row>
    <row r="539" spans="1:10" outlineLevel="1">
      <c r="A539" s="7"/>
      <c r="B539" s="23">
        <v>42593</v>
      </c>
      <c r="C539" s="22">
        <v>0.95833333333333337</v>
      </c>
      <c r="D539" s="25">
        <v>0</v>
      </c>
      <c r="E539" s="19">
        <f t="shared" si="27"/>
        <v>0</v>
      </c>
      <c r="F539" s="24">
        <v>46.73</v>
      </c>
      <c r="G539" s="19">
        <f t="shared" si="28"/>
        <v>47.173935</v>
      </c>
      <c r="H539" s="11">
        <f t="shared" si="26"/>
        <v>0</v>
      </c>
      <c r="J539" s="26"/>
    </row>
    <row r="540" spans="1:10" outlineLevel="1">
      <c r="A540" s="7"/>
      <c r="B540" s="23">
        <v>42593</v>
      </c>
      <c r="C540" s="22">
        <v>0.97916666666666663</v>
      </c>
      <c r="D540" s="25">
        <v>0</v>
      </c>
      <c r="E540" s="19">
        <f t="shared" si="27"/>
        <v>0</v>
      </c>
      <c r="F540" s="24">
        <v>43.59</v>
      </c>
      <c r="G540" s="19">
        <f t="shared" si="28"/>
        <v>44.004105000000003</v>
      </c>
      <c r="H540" s="11">
        <f t="shared" si="26"/>
        <v>0</v>
      </c>
      <c r="J540" s="26"/>
    </row>
    <row r="541" spans="1:10" outlineLevel="1">
      <c r="A541" s="7"/>
      <c r="B541" s="23">
        <v>42593</v>
      </c>
      <c r="C541" s="22">
        <v>0.99998842592592585</v>
      </c>
      <c r="D541" s="25">
        <v>0</v>
      </c>
      <c r="E541" s="19">
        <f t="shared" si="27"/>
        <v>0</v>
      </c>
      <c r="F541" s="24">
        <v>40.880000000000003</v>
      </c>
      <c r="G541" s="19">
        <f t="shared" si="28"/>
        <v>41.268360000000008</v>
      </c>
      <c r="H541" s="11">
        <f t="shared" si="26"/>
        <v>0</v>
      </c>
      <c r="J541" s="26"/>
    </row>
    <row r="542" spans="1:10" outlineLevel="1">
      <c r="A542" s="7"/>
      <c r="B542" s="23">
        <v>42594</v>
      </c>
      <c r="C542" s="22">
        <v>2.0833333333333332E-2</v>
      </c>
      <c r="D542" s="25">
        <v>0</v>
      </c>
      <c r="E542" s="19">
        <f t="shared" si="27"/>
        <v>0</v>
      </c>
      <c r="F542" s="24">
        <v>35.76</v>
      </c>
      <c r="G542" s="19">
        <f t="shared" si="28"/>
        <v>36.099719999999998</v>
      </c>
      <c r="H542" s="11">
        <f t="shared" si="26"/>
        <v>0</v>
      </c>
      <c r="J542" s="26"/>
    </row>
    <row r="543" spans="1:10" outlineLevel="1">
      <c r="A543" s="7"/>
      <c r="B543" s="23">
        <v>42594</v>
      </c>
      <c r="C543" s="22">
        <v>4.1666666666666664E-2</v>
      </c>
      <c r="D543" s="25">
        <v>0</v>
      </c>
      <c r="E543" s="19">
        <f t="shared" si="27"/>
        <v>0</v>
      </c>
      <c r="F543" s="24">
        <v>32.5</v>
      </c>
      <c r="G543" s="19">
        <f t="shared" si="28"/>
        <v>32.808750000000003</v>
      </c>
      <c r="H543" s="11">
        <f t="shared" si="26"/>
        <v>0</v>
      </c>
      <c r="J543" s="26"/>
    </row>
    <row r="544" spans="1:10" outlineLevel="1">
      <c r="A544" s="7"/>
      <c r="B544" s="23">
        <v>42594</v>
      </c>
      <c r="C544" s="22">
        <v>6.25E-2</v>
      </c>
      <c r="D544" s="25">
        <v>0</v>
      </c>
      <c r="E544" s="19">
        <f t="shared" si="27"/>
        <v>0</v>
      </c>
      <c r="F544" s="24">
        <v>31.04</v>
      </c>
      <c r="G544" s="19">
        <f t="shared" si="28"/>
        <v>31.334880000000002</v>
      </c>
      <c r="H544" s="11">
        <f t="shared" si="26"/>
        <v>0</v>
      </c>
      <c r="J544" s="26"/>
    </row>
    <row r="545" spans="1:10" outlineLevel="1">
      <c r="A545" s="7"/>
      <c r="B545" s="23">
        <v>42594</v>
      </c>
      <c r="C545" s="22">
        <v>8.3333333333333329E-2</v>
      </c>
      <c r="D545" s="25">
        <v>0</v>
      </c>
      <c r="E545" s="19">
        <f t="shared" si="27"/>
        <v>0</v>
      </c>
      <c r="F545" s="24">
        <v>27.13</v>
      </c>
      <c r="G545" s="19">
        <f t="shared" si="28"/>
        <v>27.387734999999999</v>
      </c>
      <c r="H545" s="11">
        <f t="shared" si="26"/>
        <v>0</v>
      </c>
      <c r="J545" s="26"/>
    </row>
    <row r="546" spans="1:10" outlineLevel="1">
      <c r="A546" s="7"/>
      <c r="B546" s="23">
        <v>42594</v>
      </c>
      <c r="C546" s="22">
        <v>0.10416666666666667</v>
      </c>
      <c r="D546" s="25">
        <v>0</v>
      </c>
      <c r="E546" s="19">
        <f t="shared" si="27"/>
        <v>0</v>
      </c>
      <c r="F546" s="24">
        <v>25.63</v>
      </c>
      <c r="G546" s="19">
        <f t="shared" si="28"/>
        <v>25.873485000000002</v>
      </c>
      <c r="H546" s="11">
        <f t="shared" si="26"/>
        <v>0</v>
      </c>
      <c r="J546" s="26"/>
    </row>
    <row r="547" spans="1:10" outlineLevel="1">
      <c r="A547" s="7"/>
      <c r="B547" s="23">
        <v>42594</v>
      </c>
      <c r="C547" s="22">
        <v>0.125</v>
      </c>
      <c r="D547" s="25">
        <v>0</v>
      </c>
      <c r="E547" s="19">
        <f t="shared" si="27"/>
        <v>0</v>
      </c>
      <c r="F547" s="24">
        <v>26.47</v>
      </c>
      <c r="G547" s="19">
        <f t="shared" si="28"/>
        <v>26.721465000000002</v>
      </c>
      <c r="H547" s="11">
        <f t="shared" si="26"/>
        <v>0</v>
      </c>
      <c r="J547" s="26"/>
    </row>
    <row r="548" spans="1:10" outlineLevel="1">
      <c r="A548" s="7"/>
      <c r="B548" s="23">
        <v>42594</v>
      </c>
      <c r="C548" s="22">
        <v>0.14583333333333334</v>
      </c>
      <c r="D548" s="25">
        <v>0</v>
      </c>
      <c r="E548" s="19">
        <f t="shared" si="27"/>
        <v>0</v>
      </c>
      <c r="F548" s="24">
        <v>26.95</v>
      </c>
      <c r="G548" s="19">
        <f t="shared" si="28"/>
        <v>27.206025</v>
      </c>
      <c r="H548" s="11">
        <f t="shared" si="26"/>
        <v>0</v>
      </c>
      <c r="J548" s="26"/>
    </row>
    <row r="549" spans="1:10" outlineLevel="1">
      <c r="A549" s="7"/>
      <c r="B549" s="23">
        <v>42594</v>
      </c>
      <c r="C549" s="22">
        <v>0.16666666666666666</v>
      </c>
      <c r="D549" s="25">
        <v>0</v>
      </c>
      <c r="E549" s="19">
        <f t="shared" si="27"/>
        <v>0</v>
      </c>
      <c r="F549" s="24">
        <v>26.96</v>
      </c>
      <c r="G549" s="19">
        <f t="shared" si="28"/>
        <v>27.216120000000004</v>
      </c>
      <c r="H549" s="11">
        <f t="shared" si="26"/>
        <v>0</v>
      </c>
      <c r="J549" s="26"/>
    </row>
    <row r="550" spans="1:10" outlineLevel="1">
      <c r="A550" s="7"/>
      <c r="B550" s="23">
        <v>42594</v>
      </c>
      <c r="C550" s="22">
        <v>0.1875</v>
      </c>
      <c r="D550" s="25">
        <v>0</v>
      </c>
      <c r="E550" s="19">
        <f t="shared" si="27"/>
        <v>0</v>
      </c>
      <c r="F550" s="24">
        <v>26.29</v>
      </c>
      <c r="G550" s="19">
        <f t="shared" si="28"/>
        <v>26.539755</v>
      </c>
      <c r="H550" s="11">
        <f t="shared" si="26"/>
        <v>0</v>
      </c>
      <c r="J550" s="26"/>
    </row>
    <row r="551" spans="1:10" outlineLevel="1">
      <c r="A551" s="7"/>
      <c r="B551" s="23">
        <v>42594</v>
      </c>
      <c r="C551" s="22">
        <v>0.20833333333333334</v>
      </c>
      <c r="D551" s="25">
        <v>0</v>
      </c>
      <c r="E551" s="19">
        <f t="shared" si="27"/>
        <v>0</v>
      </c>
      <c r="F551" s="24">
        <v>25.96</v>
      </c>
      <c r="G551" s="19">
        <f t="shared" si="28"/>
        <v>26.206620000000001</v>
      </c>
      <c r="H551" s="11">
        <f t="shared" si="26"/>
        <v>0</v>
      </c>
      <c r="J551" s="26"/>
    </row>
    <row r="552" spans="1:10" outlineLevel="1">
      <c r="A552" s="7"/>
      <c r="B552" s="23">
        <v>42594</v>
      </c>
      <c r="C552" s="22">
        <v>0.22916666666666666</v>
      </c>
      <c r="D552" s="25">
        <v>0</v>
      </c>
      <c r="E552" s="19">
        <f t="shared" si="27"/>
        <v>0</v>
      </c>
      <c r="F552" s="24">
        <v>25.45</v>
      </c>
      <c r="G552" s="19">
        <f t="shared" si="28"/>
        <v>25.691775</v>
      </c>
      <c r="H552" s="11">
        <f t="shared" si="26"/>
        <v>0</v>
      </c>
      <c r="J552" s="26"/>
    </row>
    <row r="553" spans="1:10" outlineLevel="1">
      <c r="A553" s="7"/>
      <c r="B553" s="23">
        <v>42594</v>
      </c>
      <c r="C553" s="22">
        <v>0.25</v>
      </c>
      <c r="D553" s="25">
        <v>0</v>
      </c>
      <c r="E553" s="19">
        <f t="shared" si="27"/>
        <v>0</v>
      </c>
      <c r="F553" s="24">
        <v>31.62</v>
      </c>
      <c r="G553" s="19">
        <f t="shared" si="28"/>
        <v>31.920390000000005</v>
      </c>
      <c r="H553" s="11">
        <f t="shared" si="26"/>
        <v>0</v>
      </c>
      <c r="J553" s="26"/>
    </row>
    <row r="554" spans="1:10" outlineLevel="1">
      <c r="A554" s="7"/>
      <c r="B554" s="23">
        <v>42594</v>
      </c>
      <c r="C554" s="22">
        <v>0.27083333333333331</v>
      </c>
      <c r="D554" s="25">
        <v>0</v>
      </c>
      <c r="E554" s="19">
        <f t="shared" si="27"/>
        <v>0</v>
      </c>
      <c r="F554" s="24">
        <v>41.43</v>
      </c>
      <c r="G554" s="19">
        <f t="shared" si="28"/>
        <v>41.823585000000001</v>
      </c>
      <c r="H554" s="11">
        <f t="shared" si="26"/>
        <v>0</v>
      </c>
      <c r="J554" s="26"/>
    </row>
    <row r="555" spans="1:10" outlineLevel="1">
      <c r="A555" s="7"/>
      <c r="B555" s="23">
        <v>42594</v>
      </c>
      <c r="C555" s="22">
        <v>0.29166666666666669</v>
      </c>
      <c r="D555" s="25">
        <v>1.3482000000000001E-2</v>
      </c>
      <c r="E555" s="19">
        <f t="shared" si="27"/>
        <v>1.3477955400000002E-2</v>
      </c>
      <c r="F555" s="24">
        <v>69.349999999999994</v>
      </c>
      <c r="G555" s="19">
        <f t="shared" si="28"/>
        <v>70.008825000000002</v>
      </c>
      <c r="H555" s="11">
        <f t="shared" si="26"/>
        <v>1.5633238834435952</v>
      </c>
      <c r="J555" s="26"/>
    </row>
    <row r="556" spans="1:10" outlineLevel="1">
      <c r="A556" s="7"/>
      <c r="B556" s="23">
        <v>42594</v>
      </c>
      <c r="C556" s="22">
        <v>0.3125</v>
      </c>
      <c r="D556" s="25">
        <v>1.0651769999999998</v>
      </c>
      <c r="E556" s="19">
        <f t="shared" si="27"/>
        <v>1.0648574468999998</v>
      </c>
      <c r="F556" s="24">
        <v>59.04</v>
      </c>
      <c r="G556" s="19">
        <f t="shared" si="28"/>
        <v>59.600880000000004</v>
      </c>
      <c r="H556" s="11">
        <f t="shared" si="26"/>
        <v>134.59704421360669</v>
      </c>
      <c r="J556" s="26"/>
    </row>
    <row r="557" spans="1:10" outlineLevel="1">
      <c r="A557" s="7"/>
      <c r="B557" s="23">
        <v>42594</v>
      </c>
      <c r="C557" s="22">
        <v>0.33333333333333331</v>
      </c>
      <c r="D557" s="25">
        <v>2.503536</v>
      </c>
      <c r="E557" s="19">
        <f t="shared" si="27"/>
        <v>2.5027849392000001</v>
      </c>
      <c r="F557" s="24">
        <v>62.45</v>
      </c>
      <c r="G557" s="19">
        <f t="shared" si="28"/>
        <v>63.043275000000008</v>
      </c>
      <c r="H557" s="11">
        <f t="shared" si="26"/>
        <v>307.73423950335609</v>
      </c>
      <c r="J557" s="26"/>
    </row>
    <row r="558" spans="1:10" outlineLevel="1">
      <c r="A558" s="7"/>
      <c r="B558" s="23">
        <v>42594</v>
      </c>
      <c r="C558" s="22">
        <v>0.35416666666666669</v>
      </c>
      <c r="D558" s="25">
        <v>3.0769839999999999</v>
      </c>
      <c r="E558" s="19">
        <f t="shared" si="27"/>
        <v>3.0760609047999998</v>
      </c>
      <c r="F558" s="24">
        <v>51.58</v>
      </c>
      <c r="G558" s="19">
        <f t="shared" si="28"/>
        <v>52.070010000000003</v>
      </c>
      <c r="H558" s="11">
        <f t="shared" si="26"/>
        <v>411.97680621925497</v>
      </c>
      <c r="J558" s="26"/>
    </row>
    <row r="559" spans="1:10" outlineLevel="1">
      <c r="A559" s="7"/>
      <c r="B559" s="23">
        <v>42594</v>
      </c>
      <c r="C559" s="22">
        <v>0.375</v>
      </c>
      <c r="D559" s="25">
        <v>5.1617119999999996</v>
      </c>
      <c r="E559" s="19">
        <f t="shared" si="27"/>
        <v>5.1601634864000001</v>
      </c>
      <c r="F559" s="24">
        <v>41.24</v>
      </c>
      <c r="G559" s="19">
        <f t="shared" si="28"/>
        <v>41.631780000000006</v>
      </c>
      <c r="H559" s="11">
        <f t="shared" si="26"/>
        <v>744.9636174405623</v>
      </c>
      <c r="J559" s="26"/>
    </row>
    <row r="560" spans="1:10" outlineLevel="1">
      <c r="A560" s="7"/>
      <c r="B560" s="23">
        <v>42594</v>
      </c>
      <c r="C560" s="22">
        <v>0.39583333333333331</v>
      </c>
      <c r="D560" s="25">
        <v>5.8236249999999998</v>
      </c>
      <c r="E560" s="19">
        <f t="shared" si="27"/>
        <v>5.8218779124999998</v>
      </c>
      <c r="F560" s="24">
        <v>38.630000000000003</v>
      </c>
      <c r="G560" s="19">
        <f t="shared" si="28"/>
        <v>38.996985000000002</v>
      </c>
      <c r="H560" s="11">
        <f t="shared" si="26"/>
        <v>855.83360609940621</v>
      </c>
      <c r="J560" s="26"/>
    </row>
    <row r="561" spans="1:10" outlineLevel="1">
      <c r="A561" s="7"/>
      <c r="B561" s="23">
        <v>42594</v>
      </c>
      <c r="C561" s="22">
        <v>0.41666666666666669</v>
      </c>
      <c r="D561" s="25">
        <v>6.6742369999999998</v>
      </c>
      <c r="E561" s="19">
        <f t="shared" si="27"/>
        <v>6.6722347289000004</v>
      </c>
      <c r="F561" s="24">
        <v>35.020000000000003</v>
      </c>
      <c r="G561" s="19">
        <f t="shared" si="28"/>
        <v>35.352690000000003</v>
      </c>
      <c r="H561" s="11">
        <f t="shared" si="26"/>
        <v>1005.1542135973643</v>
      </c>
      <c r="J561" s="26"/>
    </row>
    <row r="562" spans="1:10" outlineLevel="1">
      <c r="A562" s="7"/>
      <c r="B562" s="23">
        <v>42594</v>
      </c>
      <c r="C562" s="22">
        <v>0.4375</v>
      </c>
      <c r="D562" s="25">
        <v>7.4329200000000002</v>
      </c>
      <c r="E562" s="19">
        <f t="shared" si="27"/>
        <v>7.4306901240000007</v>
      </c>
      <c r="F562" s="24">
        <v>34.200000000000003</v>
      </c>
      <c r="G562" s="19">
        <f t="shared" si="28"/>
        <v>34.524900000000002</v>
      </c>
      <c r="H562" s="11">
        <f t="shared" si="26"/>
        <v>1125.5645296019125</v>
      </c>
      <c r="J562" s="26"/>
    </row>
    <row r="563" spans="1:10" outlineLevel="1">
      <c r="A563" s="7"/>
      <c r="B563" s="23">
        <v>42594</v>
      </c>
      <c r="C563" s="22">
        <v>0.45833333333333331</v>
      </c>
      <c r="D563" s="25">
        <v>7.0177219999999991</v>
      </c>
      <c r="E563" s="19">
        <f t="shared" si="27"/>
        <v>7.0156166833999993</v>
      </c>
      <c r="F563" s="24">
        <v>33.93</v>
      </c>
      <c r="G563" s="19">
        <f t="shared" si="28"/>
        <v>34.252335000000002</v>
      </c>
      <c r="H563" s="11">
        <f t="shared" si="26"/>
        <v>1064.6034502409941</v>
      </c>
      <c r="J563" s="26"/>
    </row>
    <row r="564" spans="1:10" outlineLevel="1">
      <c r="A564" s="7"/>
      <c r="B564" s="23">
        <v>42594</v>
      </c>
      <c r="C564" s="22">
        <v>0.47916666666666669</v>
      </c>
      <c r="D564" s="25">
        <v>7.2102250000000003</v>
      </c>
      <c r="E564" s="19">
        <f t="shared" si="27"/>
        <v>7.2080619325000006</v>
      </c>
      <c r="F564" s="24">
        <v>31.55</v>
      </c>
      <c r="G564" s="19">
        <f t="shared" si="28"/>
        <v>31.849725000000003</v>
      </c>
      <c r="H564" s="11">
        <f t="shared" si="26"/>
        <v>1111.1247291119064</v>
      </c>
      <c r="J564" s="26"/>
    </row>
    <row r="565" spans="1:10" outlineLevel="1">
      <c r="A565" s="7"/>
      <c r="B565" s="23">
        <v>42594</v>
      </c>
      <c r="C565" s="22">
        <v>0.5</v>
      </c>
      <c r="D565" s="25">
        <v>6.0815230000000007</v>
      </c>
      <c r="E565" s="19">
        <f t="shared" si="27"/>
        <v>6.079698543100001</v>
      </c>
      <c r="F565" s="24">
        <v>29.64</v>
      </c>
      <c r="G565" s="19">
        <f t="shared" si="28"/>
        <v>29.921580000000002</v>
      </c>
      <c r="H565" s="11">
        <f t="shared" si="26"/>
        <v>948.90974268335003</v>
      </c>
      <c r="J565" s="26"/>
    </row>
    <row r="566" spans="1:10" outlineLevel="1">
      <c r="A566" s="7"/>
      <c r="B566" s="23">
        <v>42594</v>
      </c>
      <c r="C566" s="22">
        <v>0.52083333333333337</v>
      </c>
      <c r="D566" s="25">
        <v>7.9479419999999994</v>
      </c>
      <c r="E566" s="19">
        <f t="shared" si="27"/>
        <v>7.9455576173999996</v>
      </c>
      <c r="F566" s="24">
        <v>28.19</v>
      </c>
      <c r="G566" s="19">
        <f t="shared" si="28"/>
        <v>28.457805000000004</v>
      </c>
      <c r="H566" s="11">
        <f t="shared" si="26"/>
        <v>1251.7605875441661</v>
      </c>
      <c r="J566" s="26"/>
    </row>
    <row r="567" spans="1:10" outlineLevel="1">
      <c r="A567" s="7"/>
      <c r="B567" s="23">
        <v>42594</v>
      </c>
      <c r="C567" s="22">
        <v>0.54166666666666663</v>
      </c>
      <c r="D567" s="25">
        <v>7.7893059999999998</v>
      </c>
      <c r="E567" s="19">
        <f t="shared" si="27"/>
        <v>7.7869692082000004</v>
      </c>
      <c r="F567" s="24">
        <v>28.82</v>
      </c>
      <c r="G567" s="19">
        <f t="shared" si="28"/>
        <v>29.093790000000002</v>
      </c>
      <c r="H567" s="11">
        <f t="shared" si="26"/>
        <v>1221.823825845363</v>
      </c>
      <c r="J567" s="26"/>
    </row>
    <row r="568" spans="1:10" outlineLevel="1">
      <c r="A568" s="7"/>
      <c r="B568" s="23">
        <v>42594</v>
      </c>
      <c r="C568" s="22">
        <v>0.5625</v>
      </c>
      <c r="D568" s="25">
        <v>7.5663960000000001</v>
      </c>
      <c r="E568" s="19">
        <f t="shared" si="27"/>
        <v>7.5641260812000004</v>
      </c>
      <c r="F568" s="24">
        <v>27.44</v>
      </c>
      <c r="G568" s="19">
        <f t="shared" si="28"/>
        <v>27.700680000000002</v>
      </c>
      <c r="H568" s="11">
        <f t="shared" si="26"/>
        <v>1197.3960150482249</v>
      </c>
      <c r="J568" s="26"/>
    </row>
    <row r="569" spans="1:10" outlineLevel="1">
      <c r="A569" s="7"/>
      <c r="B569" s="23">
        <v>42594</v>
      </c>
      <c r="C569" s="22">
        <v>0.58333333333333337</v>
      </c>
      <c r="D569" s="25">
        <v>6.5177319999999996</v>
      </c>
      <c r="E569" s="19">
        <f t="shared" si="27"/>
        <v>6.5157766804000001</v>
      </c>
      <c r="F569" s="24">
        <v>27.22</v>
      </c>
      <c r="G569" s="19">
        <f t="shared" si="28"/>
        <v>27.478590000000001</v>
      </c>
      <c r="H569" s="11">
        <f t="shared" si="26"/>
        <v>1032.8901066221274</v>
      </c>
      <c r="J569" s="26"/>
    </row>
    <row r="570" spans="1:10" outlineLevel="1">
      <c r="A570" s="7"/>
      <c r="B570" s="23">
        <v>42594</v>
      </c>
      <c r="C570" s="22">
        <v>0.60416666666666663</v>
      </c>
      <c r="D570" s="25">
        <v>5.6012740000000001</v>
      </c>
      <c r="E570" s="19">
        <f t="shared" si="27"/>
        <v>5.5995936178000001</v>
      </c>
      <c r="F570" s="24">
        <v>31.02</v>
      </c>
      <c r="G570" s="19">
        <f t="shared" si="28"/>
        <v>31.314690000000002</v>
      </c>
      <c r="H570" s="11">
        <f t="shared" si="26"/>
        <v>866.17487464341446</v>
      </c>
      <c r="J570" s="26"/>
    </row>
    <row r="571" spans="1:10" outlineLevel="1">
      <c r="A571" s="7"/>
      <c r="B571" s="23">
        <v>42594</v>
      </c>
      <c r="C571" s="22">
        <v>0.625</v>
      </c>
      <c r="D571" s="25">
        <v>4.1313250000000004</v>
      </c>
      <c r="E571" s="19">
        <f t="shared" si="27"/>
        <v>4.1300856025000003</v>
      </c>
      <c r="F571" s="24">
        <v>31.04</v>
      </c>
      <c r="G571" s="19">
        <f t="shared" si="28"/>
        <v>31.334880000000002</v>
      </c>
      <c r="H571" s="11">
        <f t="shared" si="26"/>
        <v>638.78018532093483</v>
      </c>
      <c r="J571" s="26"/>
    </row>
    <row r="572" spans="1:10" outlineLevel="1">
      <c r="A572" s="7"/>
      <c r="B572" s="23">
        <v>42594</v>
      </c>
      <c r="C572" s="22">
        <v>0.64583333333333337</v>
      </c>
      <c r="D572" s="25">
        <v>3.6875900000000001</v>
      </c>
      <c r="E572" s="19">
        <f t="shared" si="27"/>
        <v>3.6864837230000003</v>
      </c>
      <c r="F572" s="24">
        <v>31.97</v>
      </c>
      <c r="G572" s="19">
        <f t="shared" si="28"/>
        <v>32.273715000000003</v>
      </c>
      <c r="H572" s="11">
        <f t="shared" si="26"/>
        <v>566.70944744975907</v>
      </c>
      <c r="J572" s="26"/>
    </row>
    <row r="573" spans="1:10" outlineLevel="1">
      <c r="A573" s="7"/>
      <c r="B573" s="23">
        <v>42594</v>
      </c>
      <c r="C573" s="22">
        <v>0.66666666666666663</v>
      </c>
      <c r="D573" s="25">
        <v>2.5146329999999999</v>
      </c>
      <c r="E573" s="19">
        <f t="shared" si="27"/>
        <v>2.5138786100999999</v>
      </c>
      <c r="F573" s="24">
        <v>36.950000000000003</v>
      </c>
      <c r="G573" s="19">
        <f t="shared" si="28"/>
        <v>37.301025000000003</v>
      </c>
      <c r="H573" s="11">
        <f t="shared" si="26"/>
        <v>373.81117259629463</v>
      </c>
      <c r="J573" s="26"/>
    </row>
    <row r="574" spans="1:10" outlineLevel="1">
      <c r="A574" s="7"/>
      <c r="B574" s="23">
        <v>42594</v>
      </c>
      <c r="C574" s="22">
        <v>0.6875</v>
      </c>
      <c r="D574" s="25">
        <v>1.500956</v>
      </c>
      <c r="E574" s="19">
        <f t="shared" si="27"/>
        <v>1.5005057131999999</v>
      </c>
      <c r="F574" s="24">
        <v>42.47</v>
      </c>
      <c r="G574" s="19">
        <f t="shared" si="28"/>
        <v>42.873465000000003</v>
      </c>
      <c r="H574" s="11">
        <f t="shared" ref="H574:H637" si="29">E574*($B$6-G574)</f>
        <v>214.76218347801972</v>
      </c>
      <c r="J574" s="26"/>
    </row>
    <row r="575" spans="1:10" outlineLevel="1">
      <c r="A575" s="7"/>
      <c r="B575" s="23">
        <v>42594</v>
      </c>
      <c r="C575" s="22">
        <v>0.70833333333333337</v>
      </c>
      <c r="D575" s="25">
        <v>0.66963200000000001</v>
      </c>
      <c r="E575" s="19">
        <f t="shared" si="27"/>
        <v>0.66943111040000003</v>
      </c>
      <c r="F575" s="24">
        <v>48.49</v>
      </c>
      <c r="G575" s="19">
        <f t="shared" si="28"/>
        <v>48.950655000000005</v>
      </c>
      <c r="H575" s="11">
        <f t="shared" si="29"/>
        <v>91.745095202942679</v>
      </c>
      <c r="J575" s="26"/>
    </row>
    <row r="576" spans="1:10" outlineLevel="1">
      <c r="A576" s="7"/>
      <c r="B576" s="23">
        <v>42594</v>
      </c>
      <c r="C576" s="22">
        <v>0.72916666666666663</v>
      </c>
      <c r="D576" s="25">
        <v>0.130248</v>
      </c>
      <c r="E576" s="19">
        <f t="shared" si="27"/>
        <v>0.1302089256</v>
      </c>
      <c r="F576" s="24">
        <v>59.51</v>
      </c>
      <c r="G576" s="19">
        <f t="shared" si="28"/>
        <v>60.075344999999999</v>
      </c>
      <c r="H576" s="11">
        <f t="shared" si="29"/>
        <v>16.396514034100669</v>
      </c>
      <c r="J576" s="26"/>
    </row>
    <row r="577" spans="1:10" outlineLevel="1">
      <c r="A577" s="7"/>
      <c r="B577" s="23">
        <v>42594</v>
      </c>
      <c r="C577" s="22">
        <v>0.75</v>
      </c>
      <c r="D577" s="25">
        <v>0</v>
      </c>
      <c r="E577" s="19">
        <f t="shared" si="27"/>
        <v>0</v>
      </c>
      <c r="F577" s="24">
        <v>84.67</v>
      </c>
      <c r="G577" s="19">
        <f t="shared" si="28"/>
        <v>85.474365000000006</v>
      </c>
      <c r="H577" s="11">
        <f t="shared" si="29"/>
        <v>0</v>
      </c>
      <c r="J577" s="26"/>
    </row>
    <row r="578" spans="1:10" outlineLevel="1">
      <c r="A578" s="7"/>
      <c r="B578" s="23">
        <v>42594</v>
      </c>
      <c r="C578" s="22">
        <v>0.77083333333333337</v>
      </c>
      <c r="D578" s="25">
        <v>0</v>
      </c>
      <c r="E578" s="19">
        <f t="shared" si="27"/>
        <v>0</v>
      </c>
      <c r="F578" s="24">
        <v>99.61</v>
      </c>
      <c r="G578" s="19">
        <f t="shared" si="28"/>
        <v>100.55629500000001</v>
      </c>
      <c r="H578" s="11">
        <f t="shared" si="29"/>
        <v>0</v>
      </c>
      <c r="J578" s="26"/>
    </row>
    <row r="579" spans="1:10" outlineLevel="1">
      <c r="A579" s="7"/>
      <c r="B579" s="23">
        <v>42594</v>
      </c>
      <c r="C579" s="22">
        <v>0.79166666666666663</v>
      </c>
      <c r="D579" s="25">
        <v>0</v>
      </c>
      <c r="E579" s="19">
        <f t="shared" si="27"/>
        <v>0</v>
      </c>
      <c r="F579" s="24">
        <v>98.96</v>
      </c>
      <c r="G579" s="19">
        <f t="shared" si="28"/>
        <v>99.900120000000001</v>
      </c>
      <c r="H579" s="11">
        <f t="shared" si="29"/>
        <v>0</v>
      </c>
      <c r="J579" s="26"/>
    </row>
    <row r="580" spans="1:10" outlineLevel="1">
      <c r="A580" s="7"/>
      <c r="B580" s="23">
        <v>42594</v>
      </c>
      <c r="C580" s="22">
        <v>0.8125</v>
      </c>
      <c r="D580" s="25">
        <v>0</v>
      </c>
      <c r="E580" s="19">
        <f t="shared" si="27"/>
        <v>0</v>
      </c>
      <c r="F580" s="24">
        <v>85.68</v>
      </c>
      <c r="G580" s="19">
        <f t="shared" si="28"/>
        <v>86.493960000000015</v>
      </c>
      <c r="H580" s="11">
        <f t="shared" si="29"/>
        <v>0</v>
      </c>
      <c r="J580" s="26"/>
    </row>
    <row r="581" spans="1:10" outlineLevel="1">
      <c r="A581" s="7"/>
      <c r="B581" s="23">
        <v>42594</v>
      </c>
      <c r="C581" s="22">
        <v>0.83333333333333337</v>
      </c>
      <c r="D581" s="25">
        <v>0</v>
      </c>
      <c r="E581" s="19">
        <f t="shared" si="27"/>
        <v>0</v>
      </c>
      <c r="F581" s="24">
        <v>80.94</v>
      </c>
      <c r="G581" s="19">
        <f t="shared" si="28"/>
        <v>81.708930000000009</v>
      </c>
      <c r="H581" s="11">
        <f t="shared" si="29"/>
        <v>0</v>
      </c>
      <c r="J581" s="26"/>
    </row>
    <row r="582" spans="1:10" outlineLevel="1">
      <c r="A582" s="7"/>
      <c r="B582" s="23">
        <v>42594</v>
      </c>
      <c r="C582" s="22">
        <v>0.85416666666666663</v>
      </c>
      <c r="D582" s="25">
        <v>0</v>
      </c>
      <c r="E582" s="19">
        <f t="shared" si="27"/>
        <v>0</v>
      </c>
      <c r="F582" s="24">
        <v>60.7</v>
      </c>
      <c r="G582" s="19">
        <f t="shared" si="28"/>
        <v>61.276650000000004</v>
      </c>
      <c r="H582" s="11">
        <f t="shared" si="29"/>
        <v>0</v>
      </c>
      <c r="J582" s="26"/>
    </row>
    <row r="583" spans="1:10" outlineLevel="1">
      <c r="A583" s="7"/>
      <c r="B583" s="23">
        <v>42594</v>
      </c>
      <c r="C583" s="22">
        <v>0.875</v>
      </c>
      <c r="D583" s="25">
        <v>0</v>
      </c>
      <c r="E583" s="19">
        <f t="shared" si="27"/>
        <v>0</v>
      </c>
      <c r="F583" s="24">
        <v>48.44</v>
      </c>
      <c r="G583" s="19">
        <f t="shared" si="28"/>
        <v>48.900179999999999</v>
      </c>
      <c r="H583" s="11">
        <f t="shared" si="29"/>
        <v>0</v>
      </c>
      <c r="J583" s="26"/>
    </row>
    <row r="584" spans="1:10" outlineLevel="1">
      <c r="A584" s="7"/>
      <c r="B584" s="23">
        <v>42594</v>
      </c>
      <c r="C584" s="22">
        <v>0.89583333333333337</v>
      </c>
      <c r="D584" s="25">
        <v>0</v>
      </c>
      <c r="E584" s="19">
        <f t="shared" si="27"/>
        <v>0</v>
      </c>
      <c r="F584" s="24">
        <v>47.14</v>
      </c>
      <c r="G584" s="19">
        <f t="shared" si="28"/>
        <v>47.587830000000004</v>
      </c>
      <c r="H584" s="11">
        <f t="shared" si="29"/>
        <v>0</v>
      </c>
      <c r="J584" s="26"/>
    </row>
    <row r="585" spans="1:10" outlineLevel="1">
      <c r="A585" s="7"/>
      <c r="B585" s="23">
        <v>42594</v>
      </c>
      <c r="C585" s="22">
        <v>0.91666666666666663</v>
      </c>
      <c r="D585" s="25">
        <v>0</v>
      </c>
      <c r="E585" s="19">
        <f t="shared" si="27"/>
        <v>0</v>
      </c>
      <c r="F585" s="24">
        <v>35.78</v>
      </c>
      <c r="G585" s="19">
        <f t="shared" si="28"/>
        <v>36.119910000000004</v>
      </c>
      <c r="H585" s="11">
        <f t="shared" si="29"/>
        <v>0</v>
      </c>
      <c r="J585" s="26"/>
    </row>
    <row r="586" spans="1:10" outlineLevel="1">
      <c r="A586" s="7"/>
      <c r="B586" s="23">
        <v>42594</v>
      </c>
      <c r="C586" s="22">
        <v>0.9375</v>
      </c>
      <c r="D586" s="25">
        <v>0</v>
      </c>
      <c r="E586" s="19">
        <f t="shared" si="27"/>
        <v>0</v>
      </c>
      <c r="F586" s="24">
        <v>65.08</v>
      </c>
      <c r="G586" s="19">
        <f t="shared" si="28"/>
        <v>65.698260000000005</v>
      </c>
      <c r="H586" s="11">
        <f t="shared" si="29"/>
        <v>0</v>
      </c>
      <c r="J586" s="26"/>
    </row>
    <row r="587" spans="1:10" outlineLevel="1">
      <c r="A587" s="7"/>
      <c r="B587" s="23">
        <v>42594</v>
      </c>
      <c r="C587" s="22">
        <v>0.95833333333333337</v>
      </c>
      <c r="D587" s="25">
        <v>0</v>
      </c>
      <c r="E587" s="19">
        <f t="shared" si="27"/>
        <v>0</v>
      </c>
      <c r="F587" s="24">
        <v>44.85</v>
      </c>
      <c r="G587" s="19">
        <f t="shared" si="28"/>
        <v>45.276075000000006</v>
      </c>
      <c r="H587" s="11">
        <f t="shared" si="29"/>
        <v>0</v>
      </c>
      <c r="J587" s="26"/>
    </row>
    <row r="588" spans="1:10" outlineLevel="1">
      <c r="A588" s="7"/>
      <c r="B588" s="23">
        <v>42594</v>
      </c>
      <c r="C588" s="22">
        <v>0.97916666666666663</v>
      </c>
      <c r="D588" s="25">
        <v>0</v>
      </c>
      <c r="E588" s="19">
        <f t="shared" si="27"/>
        <v>0</v>
      </c>
      <c r="F588" s="24">
        <v>48.03</v>
      </c>
      <c r="G588" s="19">
        <f t="shared" si="28"/>
        <v>48.486285000000002</v>
      </c>
      <c r="H588" s="11">
        <f t="shared" si="29"/>
        <v>0</v>
      </c>
      <c r="J588" s="26"/>
    </row>
    <row r="589" spans="1:10" outlineLevel="1">
      <c r="A589" s="7"/>
      <c r="B589" s="23">
        <v>42594</v>
      </c>
      <c r="C589" s="22">
        <v>0.99998842592592585</v>
      </c>
      <c r="D589" s="25">
        <v>0</v>
      </c>
      <c r="E589" s="19">
        <f t="shared" si="27"/>
        <v>0</v>
      </c>
      <c r="F589" s="24">
        <v>43.05</v>
      </c>
      <c r="G589" s="19">
        <f t="shared" si="28"/>
        <v>43.458975000000002</v>
      </c>
      <c r="H589" s="11">
        <f t="shared" si="29"/>
        <v>0</v>
      </c>
      <c r="J589" s="26"/>
    </row>
    <row r="590" spans="1:10" outlineLevel="1">
      <c r="A590" s="7"/>
      <c r="B590" s="23">
        <v>42595</v>
      </c>
      <c r="C590" s="22">
        <v>2.0833333333333332E-2</v>
      </c>
      <c r="D590" s="25">
        <v>0</v>
      </c>
      <c r="E590" s="19">
        <f t="shared" ref="E590:E653" si="30">IF($B$11="Electricity",$D590*$B$7,$D590*$B$8)</f>
        <v>0</v>
      </c>
      <c r="F590" s="24">
        <v>37.78</v>
      </c>
      <c r="G590" s="19">
        <f t="shared" si="28"/>
        <v>38.138910000000003</v>
      </c>
      <c r="H590" s="11">
        <f t="shared" si="29"/>
        <v>0</v>
      </c>
      <c r="I590" s="5" t="s">
        <v>21</v>
      </c>
      <c r="J590" s="26"/>
    </row>
    <row r="591" spans="1:10" outlineLevel="1">
      <c r="A591" s="7"/>
      <c r="B591" s="23">
        <v>42595</v>
      </c>
      <c r="C591" s="22">
        <v>4.1666666666666664E-2</v>
      </c>
      <c r="D591" s="25">
        <v>0</v>
      </c>
      <c r="E591" s="19">
        <f t="shared" si="30"/>
        <v>0</v>
      </c>
      <c r="F591" s="24">
        <v>34.46</v>
      </c>
      <c r="G591" s="19">
        <f t="shared" ref="G591:G654" si="31">$F591*$B$8</f>
        <v>34.787370000000003</v>
      </c>
      <c r="H591" s="11">
        <f t="shared" si="29"/>
        <v>0</v>
      </c>
      <c r="J591" s="26"/>
    </row>
    <row r="592" spans="1:10" outlineLevel="1">
      <c r="A592" s="7"/>
      <c r="B592" s="23">
        <v>42595</v>
      </c>
      <c r="C592" s="22">
        <v>6.25E-2</v>
      </c>
      <c r="D592" s="25">
        <v>0</v>
      </c>
      <c r="E592" s="19">
        <f t="shared" si="30"/>
        <v>0</v>
      </c>
      <c r="F592" s="24">
        <v>34.619999999999997</v>
      </c>
      <c r="G592" s="19">
        <f t="shared" si="31"/>
        <v>34.948889999999999</v>
      </c>
      <c r="H592" s="11">
        <f t="shared" si="29"/>
        <v>0</v>
      </c>
      <c r="J592" s="26"/>
    </row>
    <row r="593" spans="1:10" outlineLevel="1">
      <c r="A593" s="7"/>
      <c r="B593" s="23">
        <v>42595</v>
      </c>
      <c r="C593" s="22">
        <v>8.3333333333333329E-2</v>
      </c>
      <c r="D593" s="25">
        <v>0</v>
      </c>
      <c r="E593" s="19">
        <f t="shared" si="30"/>
        <v>0</v>
      </c>
      <c r="F593" s="24">
        <v>29.24</v>
      </c>
      <c r="G593" s="19">
        <f t="shared" si="31"/>
        <v>29.517780000000002</v>
      </c>
      <c r="H593" s="11">
        <f t="shared" si="29"/>
        <v>0</v>
      </c>
      <c r="J593" s="26"/>
    </row>
    <row r="594" spans="1:10" outlineLevel="1">
      <c r="A594" s="7"/>
      <c r="B594" s="23">
        <v>42595</v>
      </c>
      <c r="C594" s="22">
        <v>0.10416666666666667</v>
      </c>
      <c r="D594" s="25">
        <v>0</v>
      </c>
      <c r="E594" s="19">
        <f t="shared" si="30"/>
        <v>0</v>
      </c>
      <c r="F594" s="24">
        <v>27.31</v>
      </c>
      <c r="G594" s="19">
        <f t="shared" si="31"/>
        <v>27.569445000000002</v>
      </c>
      <c r="H594" s="11">
        <f t="shared" si="29"/>
        <v>0</v>
      </c>
      <c r="J594" s="26"/>
    </row>
    <row r="595" spans="1:10" outlineLevel="1">
      <c r="A595" s="7"/>
      <c r="B595" s="23">
        <v>42595</v>
      </c>
      <c r="C595" s="22">
        <v>0.125</v>
      </c>
      <c r="D595" s="25">
        <v>0</v>
      </c>
      <c r="E595" s="19">
        <f t="shared" si="30"/>
        <v>0</v>
      </c>
      <c r="F595" s="24">
        <v>26.63</v>
      </c>
      <c r="G595" s="19">
        <f t="shared" si="31"/>
        <v>26.882985000000001</v>
      </c>
      <c r="H595" s="11">
        <f t="shared" si="29"/>
        <v>0</v>
      </c>
      <c r="J595" s="26"/>
    </row>
    <row r="596" spans="1:10" outlineLevel="1">
      <c r="A596" s="7"/>
      <c r="B596" s="23">
        <v>42595</v>
      </c>
      <c r="C596" s="22">
        <v>0.14583333333333334</v>
      </c>
      <c r="D596" s="25">
        <v>0</v>
      </c>
      <c r="E596" s="19">
        <f t="shared" si="30"/>
        <v>0</v>
      </c>
      <c r="F596" s="24">
        <v>26.96</v>
      </c>
      <c r="G596" s="19">
        <f t="shared" si="31"/>
        <v>27.216120000000004</v>
      </c>
      <c r="H596" s="11">
        <f t="shared" si="29"/>
        <v>0</v>
      </c>
      <c r="J596" s="26"/>
    </row>
    <row r="597" spans="1:10" outlineLevel="1">
      <c r="A597" s="7"/>
      <c r="B597" s="23">
        <v>42595</v>
      </c>
      <c r="C597" s="22">
        <v>0.16666666666666666</v>
      </c>
      <c r="D597" s="25">
        <v>0</v>
      </c>
      <c r="E597" s="19">
        <f t="shared" si="30"/>
        <v>0</v>
      </c>
      <c r="F597" s="24">
        <v>26.8</v>
      </c>
      <c r="G597" s="19">
        <f t="shared" si="31"/>
        <v>27.054600000000004</v>
      </c>
      <c r="H597" s="11">
        <f t="shared" si="29"/>
        <v>0</v>
      </c>
      <c r="J597" s="26"/>
    </row>
    <row r="598" spans="1:10" outlineLevel="1">
      <c r="A598" s="7"/>
      <c r="B598" s="23">
        <v>42595</v>
      </c>
      <c r="C598" s="22">
        <v>0.1875</v>
      </c>
      <c r="D598" s="25">
        <v>0</v>
      </c>
      <c r="E598" s="19">
        <f t="shared" si="30"/>
        <v>0</v>
      </c>
      <c r="F598" s="24">
        <v>26.69</v>
      </c>
      <c r="G598" s="19">
        <f t="shared" si="31"/>
        <v>26.943555000000003</v>
      </c>
      <c r="H598" s="11">
        <f t="shared" si="29"/>
        <v>0</v>
      </c>
      <c r="J598" s="26"/>
    </row>
    <row r="599" spans="1:10" outlineLevel="1">
      <c r="A599" s="7"/>
      <c r="B599" s="23">
        <v>42595</v>
      </c>
      <c r="C599" s="22">
        <v>0.20833333333333334</v>
      </c>
      <c r="D599" s="25">
        <v>0</v>
      </c>
      <c r="E599" s="19">
        <f t="shared" si="30"/>
        <v>0</v>
      </c>
      <c r="F599" s="24">
        <v>27.89</v>
      </c>
      <c r="G599" s="19">
        <f t="shared" si="31"/>
        <v>28.154955000000001</v>
      </c>
      <c r="H599" s="11">
        <f t="shared" si="29"/>
        <v>0</v>
      </c>
      <c r="J599" s="26"/>
    </row>
    <row r="600" spans="1:10" outlineLevel="1">
      <c r="A600" s="7"/>
      <c r="B600" s="23">
        <v>42595</v>
      </c>
      <c r="C600" s="22">
        <v>0.22916666666666666</v>
      </c>
      <c r="D600" s="25">
        <v>0</v>
      </c>
      <c r="E600" s="19">
        <f t="shared" si="30"/>
        <v>0</v>
      </c>
      <c r="F600" s="24">
        <v>28.47</v>
      </c>
      <c r="G600" s="19">
        <f t="shared" si="31"/>
        <v>28.740465</v>
      </c>
      <c r="H600" s="11">
        <f t="shared" si="29"/>
        <v>0</v>
      </c>
      <c r="J600" s="26"/>
    </row>
    <row r="601" spans="1:10" outlineLevel="1">
      <c r="A601" s="7"/>
      <c r="B601" s="23">
        <v>42595</v>
      </c>
      <c r="C601" s="22">
        <v>0.25</v>
      </c>
      <c r="D601" s="25">
        <v>0</v>
      </c>
      <c r="E601" s="19">
        <f t="shared" si="30"/>
        <v>0</v>
      </c>
      <c r="F601" s="24">
        <v>28.09</v>
      </c>
      <c r="G601" s="19">
        <f t="shared" si="31"/>
        <v>28.356855000000003</v>
      </c>
      <c r="H601" s="11">
        <f t="shared" si="29"/>
        <v>0</v>
      </c>
      <c r="J601" s="26"/>
    </row>
    <row r="602" spans="1:10" outlineLevel="1">
      <c r="A602" s="7"/>
      <c r="B602" s="23">
        <v>42595</v>
      </c>
      <c r="C602" s="22">
        <v>0.27083333333333331</v>
      </c>
      <c r="D602" s="25">
        <v>0</v>
      </c>
      <c r="E602" s="19">
        <f t="shared" si="30"/>
        <v>0</v>
      </c>
      <c r="F602" s="24">
        <v>36.51</v>
      </c>
      <c r="G602" s="19">
        <f t="shared" si="31"/>
        <v>36.856845</v>
      </c>
      <c r="H602" s="11">
        <f t="shared" si="29"/>
        <v>0</v>
      </c>
      <c r="J602" s="26"/>
    </row>
    <row r="603" spans="1:10" outlineLevel="1">
      <c r="A603" s="7"/>
      <c r="B603" s="23">
        <v>42595</v>
      </c>
      <c r="C603" s="22">
        <v>0.29166666666666669</v>
      </c>
      <c r="D603" s="25">
        <v>1.4399999999999999E-3</v>
      </c>
      <c r="E603" s="19">
        <f t="shared" si="30"/>
        <v>1.439568E-3</v>
      </c>
      <c r="F603" s="24">
        <v>38.28</v>
      </c>
      <c r="G603" s="19">
        <f t="shared" si="31"/>
        <v>38.643660000000004</v>
      </c>
      <c r="H603" s="11">
        <f t="shared" si="29"/>
        <v>0.21212947166111998</v>
      </c>
      <c r="J603" s="26"/>
    </row>
    <row r="604" spans="1:10" outlineLevel="1">
      <c r="A604" s="7"/>
      <c r="B604" s="23">
        <v>42595</v>
      </c>
      <c r="C604" s="22">
        <v>0.3125</v>
      </c>
      <c r="D604" s="25">
        <v>0.67754599999999998</v>
      </c>
      <c r="E604" s="19">
        <f t="shared" si="30"/>
        <v>0.67734273619999996</v>
      </c>
      <c r="F604" s="24">
        <v>39.700000000000003</v>
      </c>
      <c r="G604" s="19">
        <f t="shared" si="31"/>
        <v>40.077150000000003</v>
      </c>
      <c r="H604" s="11">
        <f t="shared" si="29"/>
        <v>98.839782493102149</v>
      </c>
      <c r="J604" s="26"/>
    </row>
    <row r="605" spans="1:10" outlineLevel="1">
      <c r="A605" s="7"/>
      <c r="B605" s="23">
        <v>42595</v>
      </c>
      <c r="C605" s="22">
        <v>0.33333333333333331</v>
      </c>
      <c r="D605" s="25">
        <v>2.8182490000000007</v>
      </c>
      <c r="E605" s="19">
        <f t="shared" si="30"/>
        <v>2.8174035253000009</v>
      </c>
      <c r="F605" s="24">
        <v>44.22</v>
      </c>
      <c r="G605" s="19">
        <f t="shared" si="31"/>
        <v>44.640090000000001</v>
      </c>
      <c r="H605" s="11">
        <f t="shared" si="29"/>
        <v>398.26790877009091</v>
      </c>
      <c r="J605" s="26"/>
    </row>
    <row r="606" spans="1:10" outlineLevel="1">
      <c r="A606" s="7"/>
      <c r="B606" s="23">
        <v>42595</v>
      </c>
      <c r="C606" s="22">
        <v>0.35416666666666669</v>
      </c>
      <c r="D606" s="25">
        <v>3.9614220000000002</v>
      </c>
      <c r="E606" s="19">
        <f t="shared" si="30"/>
        <v>3.9602335734000005</v>
      </c>
      <c r="F606" s="24">
        <v>52.1</v>
      </c>
      <c r="G606" s="19">
        <f t="shared" si="31"/>
        <v>52.594950000000004</v>
      </c>
      <c r="H606" s="11">
        <f t="shared" si="29"/>
        <v>528.31515787110573</v>
      </c>
      <c r="J606" s="26"/>
    </row>
    <row r="607" spans="1:10" outlineLevel="1">
      <c r="A607" s="7"/>
      <c r="B607" s="23">
        <v>42595</v>
      </c>
      <c r="C607" s="22">
        <v>0.375</v>
      </c>
      <c r="D607" s="25">
        <v>5.0222360000000004</v>
      </c>
      <c r="E607" s="19">
        <f t="shared" si="30"/>
        <v>5.0207293292000008</v>
      </c>
      <c r="F607" s="24">
        <v>49.32</v>
      </c>
      <c r="G607" s="19">
        <f t="shared" si="31"/>
        <v>49.788540000000005</v>
      </c>
      <c r="H607" s="11">
        <f t="shared" si="29"/>
        <v>683.88087219515273</v>
      </c>
      <c r="J607" s="26"/>
    </row>
    <row r="608" spans="1:10" outlineLevel="1">
      <c r="A608" s="7"/>
      <c r="B608" s="23">
        <v>42595</v>
      </c>
      <c r="C608" s="22">
        <v>0.39583333333333331</v>
      </c>
      <c r="D608" s="25">
        <v>5.3972429999999996</v>
      </c>
      <c r="E608" s="19">
        <f t="shared" si="30"/>
        <v>5.3956238270999997</v>
      </c>
      <c r="F608" s="24">
        <v>42.8</v>
      </c>
      <c r="G608" s="19">
        <f t="shared" si="31"/>
        <v>43.206600000000002</v>
      </c>
      <c r="H608" s="11">
        <f t="shared" si="29"/>
        <v>770.45947139262103</v>
      </c>
      <c r="J608" s="26"/>
    </row>
    <row r="609" spans="1:10" outlineLevel="1">
      <c r="A609" s="7"/>
      <c r="B609" s="23">
        <v>42595</v>
      </c>
      <c r="C609" s="22">
        <v>0.41666666666666669</v>
      </c>
      <c r="D609" s="25">
        <v>8.1041030000000003</v>
      </c>
      <c r="E609" s="19">
        <f t="shared" si="30"/>
        <v>8.1016717691000011</v>
      </c>
      <c r="F609" s="24">
        <v>37.57</v>
      </c>
      <c r="G609" s="19">
        <f t="shared" si="31"/>
        <v>37.926915000000001</v>
      </c>
      <c r="H609" s="11">
        <f t="shared" si="29"/>
        <v>1199.6395325080448</v>
      </c>
      <c r="J609" s="26"/>
    </row>
    <row r="610" spans="1:10" outlineLevel="1">
      <c r="A610" s="7"/>
      <c r="B610" s="23">
        <v>42595</v>
      </c>
      <c r="C610" s="22">
        <v>0.4375</v>
      </c>
      <c r="D610" s="25">
        <v>8.6013409999999997</v>
      </c>
      <c r="E610" s="19">
        <f t="shared" si="30"/>
        <v>8.5987605977000001</v>
      </c>
      <c r="F610" s="24">
        <v>37.07</v>
      </c>
      <c r="G610" s="19">
        <f t="shared" si="31"/>
        <v>37.422165</v>
      </c>
      <c r="H610" s="11">
        <f t="shared" si="29"/>
        <v>1277.585233289572</v>
      </c>
      <c r="J610" s="26"/>
    </row>
    <row r="611" spans="1:10" outlineLevel="1">
      <c r="A611" s="7"/>
      <c r="B611" s="23">
        <v>42595</v>
      </c>
      <c r="C611" s="22">
        <v>0.45833333333333331</v>
      </c>
      <c r="D611" s="25">
        <v>9.3956559999999989</v>
      </c>
      <c r="E611" s="19">
        <f t="shared" si="30"/>
        <v>9.3928373031999985</v>
      </c>
      <c r="F611" s="24">
        <v>32.090000000000003</v>
      </c>
      <c r="G611" s="19">
        <f t="shared" si="31"/>
        <v>32.394855000000007</v>
      </c>
      <c r="H611" s="11">
        <f t="shared" si="29"/>
        <v>1442.7881359194446</v>
      </c>
      <c r="J611" s="26"/>
    </row>
    <row r="612" spans="1:10" outlineLevel="1">
      <c r="A612" s="7"/>
      <c r="B612" s="23">
        <v>42595</v>
      </c>
      <c r="C612" s="22">
        <v>0.47916666666666669</v>
      </c>
      <c r="D612" s="25">
        <v>7.9483720000000009</v>
      </c>
      <c r="E612" s="19">
        <f t="shared" si="30"/>
        <v>7.945987488400001</v>
      </c>
      <c r="F612" s="24">
        <v>27.98</v>
      </c>
      <c r="G612" s="19">
        <f t="shared" si="31"/>
        <v>28.245810000000002</v>
      </c>
      <c r="H612" s="11">
        <f t="shared" si="29"/>
        <v>1253.5128199826765</v>
      </c>
      <c r="J612" s="26"/>
    </row>
    <row r="613" spans="1:10" outlineLevel="1">
      <c r="A613" s="7"/>
      <c r="B613" s="23">
        <v>42595</v>
      </c>
      <c r="C613" s="22">
        <v>0.5</v>
      </c>
      <c r="D613" s="25">
        <v>8.3178959999999993</v>
      </c>
      <c r="E613" s="19">
        <f t="shared" si="30"/>
        <v>8.3154006311999993</v>
      </c>
      <c r="F613" s="24">
        <v>30.65</v>
      </c>
      <c r="G613" s="19">
        <f t="shared" si="31"/>
        <v>30.941175000000001</v>
      </c>
      <c r="H613" s="11">
        <f t="shared" si="29"/>
        <v>1289.3762512781304</v>
      </c>
      <c r="J613" s="26"/>
    </row>
    <row r="614" spans="1:10" outlineLevel="1">
      <c r="A614" s="7"/>
      <c r="B614" s="23">
        <v>42595</v>
      </c>
      <c r="C614" s="22">
        <v>0.52083333333333337</v>
      </c>
      <c r="D614" s="25">
        <v>9.7461269999999995</v>
      </c>
      <c r="E614" s="19">
        <f t="shared" si="30"/>
        <v>9.7432031619000004</v>
      </c>
      <c r="F614" s="24">
        <v>30.35</v>
      </c>
      <c r="G614" s="19">
        <f t="shared" si="31"/>
        <v>30.638325000000002</v>
      </c>
      <c r="H614" s="11">
        <f t="shared" si="29"/>
        <v>1513.72036309808</v>
      </c>
      <c r="J614" s="26"/>
    </row>
    <row r="615" spans="1:10" outlineLevel="1">
      <c r="A615" s="7"/>
      <c r="B615" s="23">
        <v>42595</v>
      </c>
      <c r="C615" s="22">
        <v>0.54166666666666663</v>
      </c>
      <c r="D615" s="25">
        <v>9.258934</v>
      </c>
      <c r="E615" s="19">
        <f t="shared" si="30"/>
        <v>9.2561563198000005</v>
      </c>
      <c r="F615" s="24">
        <v>27.61</v>
      </c>
      <c r="G615" s="19">
        <f t="shared" si="31"/>
        <v>27.872295000000001</v>
      </c>
      <c r="H615" s="11">
        <f t="shared" si="29"/>
        <v>1463.6547559712201</v>
      </c>
      <c r="J615" s="26"/>
    </row>
    <row r="616" spans="1:10" outlineLevel="1">
      <c r="A616" s="7"/>
      <c r="B616" s="23">
        <v>42595</v>
      </c>
      <c r="C616" s="22">
        <v>0.5625</v>
      </c>
      <c r="D616" s="25">
        <v>9.2834040000000009</v>
      </c>
      <c r="E616" s="19">
        <f t="shared" si="30"/>
        <v>9.2806189788000015</v>
      </c>
      <c r="F616" s="24">
        <v>26.9</v>
      </c>
      <c r="G616" s="19">
        <f t="shared" si="31"/>
        <v>27.155550000000002</v>
      </c>
      <c r="H616" s="11">
        <f t="shared" si="29"/>
        <v>1474.1748173470478</v>
      </c>
      <c r="J616" s="26"/>
    </row>
    <row r="617" spans="1:10" outlineLevel="1">
      <c r="A617" s="7"/>
      <c r="B617" s="23">
        <v>42595</v>
      </c>
      <c r="C617" s="22">
        <v>0.58333333333333337</v>
      </c>
      <c r="D617" s="25">
        <v>7.4723380000000006</v>
      </c>
      <c r="E617" s="19">
        <f t="shared" si="30"/>
        <v>7.4700962986000006</v>
      </c>
      <c r="F617" s="24">
        <v>27.42</v>
      </c>
      <c r="G617" s="19">
        <f t="shared" si="31"/>
        <v>27.680490000000002</v>
      </c>
      <c r="H617" s="11">
        <f t="shared" si="29"/>
        <v>1182.6619856471659</v>
      </c>
      <c r="J617" s="26"/>
    </row>
    <row r="618" spans="1:10" outlineLevel="1">
      <c r="A618" s="7"/>
      <c r="B618" s="23">
        <v>42595</v>
      </c>
      <c r="C618" s="22">
        <v>0.60416666666666663</v>
      </c>
      <c r="D618" s="25">
        <v>7.9555969999999991</v>
      </c>
      <c r="E618" s="19">
        <f t="shared" si="30"/>
        <v>7.9532103208999994</v>
      </c>
      <c r="F618" s="24">
        <v>27.51</v>
      </c>
      <c r="G618" s="19">
        <f t="shared" si="31"/>
        <v>27.771345000000004</v>
      </c>
      <c r="H618" s="11">
        <f t="shared" si="29"/>
        <v>1258.4257720081253</v>
      </c>
      <c r="J618" s="26"/>
    </row>
    <row r="619" spans="1:10" outlineLevel="1">
      <c r="A619" s="7"/>
      <c r="B619" s="23">
        <v>42595</v>
      </c>
      <c r="C619" s="22">
        <v>0.625</v>
      </c>
      <c r="D619" s="25">
        <v>7.2426750000000002</v>
      </c>
      <c r="E619" s="19">
        <f t="shared" si="30"/>
        <v>7.2405021975000006</v>
      </c>
      <c r="F619" s="24">
        <v>28.41</v>
      </c>
      <c r="G619" s="19">
        <f t="shared" si="31"/>
        <v>28.679895000000002</v>
      </c>
      <c r="H619" s="11">
        <f t="shared" si="29"/>
        <v>1139.076565963431</v>
      </c>
      <c r="J619" s="26"/>
    </row>
    <row r="620" spans="1:10" outlineLevel="1">
      <c r="A620" s="7"/>
      <c r="B620" s="23">
        <v>42595</v>
      </c>
      <c r="C620" s="22">
        <v>0.64583333333333337</v>
      </c>
      <c r="D620" s="25">
        <v>6.0024099999999994</v>
      </c>
      <c r="E620" s="19">
        <f t="shared" si="30"/>
        <v>6.0006092769999997</v>
      </c>
      <c r="F620" s="24">
        <v>29.58</v>
      </c>
      <c r="G620" s="19">
        <f t="shared" si="31"/>
        <v>29.86101</v>
      </c>
      <c r="H620" s="11">
        <f t="shared" si="29"/>
        <v>936.92907189541017</v>
      </c>
      <c r="J620" s="26"/>
    </row>
    <row r="621" spans="1:10" outlineLevel="1">
      <c r="A621" s="7"/>
      <c r="B621" s="23">
        <v>42595</v>
      </c>
      <c r="C621" s="22">
        <v>0.66666666666666663</v>
      </c>
      <c r="D621" s="25">
        <v>3.121604</v>
      </c>
      <c r="E621" s="19">
        <f t="shared" si="30"/>
        <v>3.1206675187999999</v>
      </c>
      <c r="F621" s="24">
        <v>30.16</v>
      </c>
      <c r="G621" s="19">
        <f t="shared" si="31"/>
        <v>30.446520000000003</v>
      </c>
      <c r="H621" s="11">
        <f t="shared" si="29"/>
        <v>485.43069247230545</v>
      </c>
      <c r="J621" s="26"/>
    </row>
    <row r="622" spans="1:10" outlineLevel="1">
      <c r="A622" s="7"/>
      <c r="B622" s="23">
        <v>42595</v>
      </c>
      <c r="C622" s="22">
        <v>0.6875</v>
      </c>
      <c r="D622" s="25">
        <v>0.84929900000000003</v>
      </c>
      <c r="E622" s="19">
        <f t="shared" si="30"/>
        <v>0.8490442103000001</v>
      </c>
      <c r="F622" s="24">
        <v>36.270000000000003</v>
      </c>
      <c r="G622" s="19">
        <f t="shared" si="31"/>
        <v>36.614565000000006</v>
      </c>
      <c r="H622" s="11">
        <f t="shared" si="29"/>
        <v>126.834838689897</v>
      </c>
      <c r="J622" s="26"/>
    </row>
    <row r="623" spans="1:10" outlineLevel="1">
      <c r="A623" s="7"/>
      <c r="B623" s="23">
        <v>42595</v>
      </c>
      <c r="C623" s="22">
        <v>0.70833333333333337</v>
      </c>
      <c r="D623" s="25">
        <v>0.63561400000000001</v>
      </c>
      <c r="E623" s="19">
        <f t="shared" si="30"/>
        <v>0.6354233158</v>
      </c>
      <c r="F623" s="24">
        <v>32.46</v>
      </c>
      <c r="G623" s="19">
        <f t="shared" si="31"/>
        <v>32.768370000000004</v>
      </c>
      <c r="H623" s="11">
        <f t="shared" si="29"/>
        <v>97.366950420038748</v>
      </c>
      <c r="J623" s="26"/>
    </row>
    <row r="624" spans="1:10" outlineLevel="1">
      <c r="A624" s="7"/>
      <c r="B624" s="23">
        <v>42595</v>
      </c>
      <c r="C624" s="22">
        <v>0.72916666666666663</v>
      </c>
      <c r="D624" s="25">
        <v>7.7928999999999998E-2</v>
      </c>
      <c r="E624" s="19">
        <f t="shared" si="30"/>
        <v>7.7905621300000005E-2</v>
      </c>
      <c r="F624" s="24">
        <v>35.01</v>
      </c>
      <c r="G624" s="19">
        <f t="shared" si="31"/>
        <v>35.342595000000003</v>
      </c>
      <c r="H624" s="11">
        <f t="shared" si="29"/>
        <v>11.737058739970726</v>
      </c>
      <c r="J624" s="26"/>
    </row>
    <row r="625" spans="1:10" outlineLevel="1">
      <c r="A625" s="7"/>
      <c r="B625" s="23">
        <v>42595</v>
      </c>
      <c r="C625" s="22">
        <v>0.75</v>
      </c>
      <c r="D625" s="25">
        <v>0</v>
      </c>
      <c r="E625" s="19">
        <f t="shared" si="30"/>
        <v>0</v>
      </c>
      <c r="F625" s="24">
        <v>50.77</v>
      </c>
      <c r="G625" s="19">
        <f t="shared" si="31"/>
        <v>51.252315000000003</v>
      </c>
      <c r="H625" s="11">
        <f t="shared" si="29"/>
        <v>0</v>
      </c>
      <c r="J625" s="26"/>
    </row>
    <row r="626" spans="1:10" outlineLevel="1">
      <c r="A626" s="7"/>
      <c r="B626" s="23">
        <v>42595</v>
      </c>
      <c r="C626" s="22">
        <v>0.77083333333333337</v>
      </c>
      <c r="D626" s="25">
        <v>0</v>
      </c>
      <c r="E626" s="19">
        <f t="shared" si="30"/>
        <v>0</v>
      </c>
      <c r="F626" s="24">
        <v>78.67</v>
      </c>
      <c r="G626" s="19">
        <f t="shared" si="31"/>
        <v>79.417365000000004</v>
      </c>
      <c r="H626" s="11">
        <f t="shared" si="29"/>
        <v>0</v>
      </c>
      <c r="J626" s="26"/>
    </row>
    <row r="627" spans="1:10" outlineLevel="1">
      <c r="A627" s="7"/>
      <c r="B627" s="23">
        <v>42595</v>
      </c>
      <c r="C627" s="22">
        <v>0.79166666666666663</v>
      </c>
      <c r="D627" s="25">
        <v>0</v>
      </c>
      <c r="E627" s="19">
        <f t="shared" si="30"/>
        <v>0</v>
      </c>
      <c r="F627" s="24">
        <v>79.400000000000006</v>
      </c>
      <c r="G627" s="19">
        <f t="shared" si="31"/>
        <v>80.154300000000006</v>
      </c>
      <c r="H627" s="11">
        <f t="shared" si="29"/>
        <v>0</v>
      </c>
      <c r="J627" s="26"/>
    </row>
    <row r="628" spans="1:10" outlineLevel="1">
      <c r="A628" s="7"/>
      <c r="B628" s="23">
        <v>42595</v>
      </c>
      <c r="C628" s="22">
        <v>0.8125</v>
      </c>
      <c r="D628" s="25">
        <v>0</v>
      </c>
      <c r="E628" s="19">
        <f t="shared" si="30"/>
        <v>0</v>
      </c>
      <c r="F628" s="24">
        <v>52.73</v>
      </c>
      <c r="G628" s="19">
        <f t="shared" si="31"/>
        <v>53.230935000000002</v>
      </c>
      <c r="H628" s="11">
        <f t="shared" si="29"/>
        <v>0</v>
      </c>
      <c r="J628" s="26"/>
    </row>
    <row r="629" spans="1:10" outlineLevel="1">
      <c r="A629" s="7"/>
      <c r="B629" s="23">
        <v>42595</v>
      </c>
      <c r="C629" s="22">
        <v>0.83333333333333337</v>
      </c>
      <c r="D629" s="25">
        <v>0</v>
      </c>
      <c r="E629" s="19">
        <f t="shared" si="30"/>
        <v>0</v>
      </c>
      <c r="F629" s="24">
        <v>50.45</v>
      </c>
      <c r="G629" s="19">
        <f t="shared" si="31"/>
        <v>50.929275000000004</v>
      </c>
      <c r="H629" s="11">
        <f t="shared" si="29"/>
        <v>0</v>
      </c>
      <c r="J629" s="26"/>
    </row>
    <row r="630" spans="1:10" outlineLevel="1">
      <c r="A630" s="7"/>
      <c r="B630" s="23">
        <v>42595</v>
      </c>
      <c r="C630" s="22">
        <v>0.85416666666666663</v>
      </c>
      <c r="D630" s="25">
        <v>0</v>
      </c>
      <c r="E630" s="19">
        <f t="shared" si="30"/>
        <v>0</v>
      </c>
      <c r="F630" s="24">
        <v>44.41</v>
      </c>
      <c r="G630" s="19">
        <f t="shared" si="31"/>
        <v>44.831895000000003</v>
      </c>
      <c r="H630" s="11">
        <f t="shared" si="29"/>
        <v>0</v>
      </c>
      <c r="J630" s="26"/>
    </row>
    <row r="631" spans="1:10" outlineLevel="1">
      <c r="A631" s="7"/>
      <c r="B631" s="23">
        <v>42595</v>
      </c>
      <c r="C631" s="22">
        <v>0.875</v>
      </c>
      <c r="D631" s="25">
        <v>0</v>
      </c>
      <c r="E631" s="19">
        <f t="shared" si="30"/>
        <v>0</v>
      </c>
      <c r="F631" s="24">
        <v>39.94</v>
      </c>
      <c r="G631" s="19">
        <f t="shared" si="31"/>
        <v>40.319429999999997</v>
      </c>
      <c r="H631" s="11">
        <f t="shared" si="29"/>
        <v>0</v>
      </c>
      <c r="J631" s="26"/>
    </row>
    <row r="632" spans="1:10" outlineLevel="1">
      <c r="A632" s="7"/>
      <c r="B632" s="23">
        <v>42595</v>
      </c>
      <c r="C632" s="22">
        <v>0.89583333333333337</v>
      </c>
      <c r="D632" s="25">
        <v>0</v>
      </c>
      <c r="E632" s="19">
        <f t="shared" si="30"/>
        <v>0</v>
      </c>
      <c r="F632" s="24">
        <v>38.78</v>
      </c>
      <c r="G632" s="19">
        <f t="shared" si="31"/>
        <v>39.148410000000005</v>
      </c>
      <c r="H632" s="11">
        <f t="shared" si="29"/>
        <v>0</v>
      </c>
      <c r="J632" s="26"/>
    </row>
    <row r="633" spans="1:10" outlineLevel="1">
      <c r="A633" s="7"/>
      <c r="B633" s="23">
        <v>42595</v>
      </c>
      <c r="C633" s="22">
        <v>0.91666666666666663</v>
      </c>
      <c r="D633" s="25">
        <v>0</v>
      </c>
      <c r="E633" s="19">
        <f t="shared" si="30"/>
        <v>0</v>
      </c>
      <c r="F633" s="24">
        <v>36.549999999999997</v>
      </c>
      <c r="G633" s="19">
        <f t="shared" si="31"/>
        <v>36.897224999999999</v>
      </c>
      <c r="H633" s="11">
        <f t="shared" si="29"/>
        <v>0</v>
      </c>
      <c r="J633" s="26"/>
    </row>
    <row r="634" spans="1:10" outlineLevel="1">
      <c r="A634" s="7"/>
      <c r="B634" s="23">
        <v>42595</v>
      </c>
      <c r="C634" s="22">
        <v>0.9375</v>
      </c>
      <c r="D634" s="25">
        <v>0</v>
      </c>
      <c r="E634" s="19">
        <f t="shared" si="30"/>
        <v>0</v>
      </c>
      <c r="F634" s="24">
        <v>49.99</v>
      </c>
      <c r="G634" s="19">
        <f t="shared" si="31"/>
        <v>50.464905000000002</v>
      </c>
      <c r="H634" s="11">
        <f t="shared" si="29"/>
        <v>0</v>
      </c>
      <c r="J634" s="26"/>
    </row>
    <row r="635" spans="1:10" outlineLevel="1">
      <c r="A635" s="7"/>
      <c r="B635" s="23">
        <v>42595</v>
      </c>
      <c r="C635" s="22">
        <v>0.95833333333333337</v>
      </c>
      <c r="D635" s="25">
        <v>0</v>
      </c>
      <c r="E635" s="19">
        <f t="shared" si="30"/>
        <v>0</v>
      </c>
      <c r="F635" s="24">
        <v>39.94</v>
      </c>
      <c r="G635" s="19">
        <f t="shared" si="31"/>
        <v>40.319429999999997</v>
      </c>
      <c r="H635" s="11">
        <f t="shared" si="29"/>
        <v>0</v>
      </c>
      <c r="J635" s="26"/>
    </row>
    <row r="636" spans="1:10" outlineLevel="1">
      <c r="A636" s="7"/>
      <c r="B636" s="23">
        <v>42595</v>
      </c>
      <c r="C636" s="22">
        <v>0.97916666666666663</v>
      </c>
      <c r="D636" s="25">
        <v>0</v>
      </c>
      <c r="E636" s="19">
        <f t="shared" si="30"/>
        <v>0</v>
      </c>
      <c r="F636" s="24">
        <v>37.56</v>
      </c>
      <c r="G636" s="19">
        <f t="shared" si="31"/>
        <v>37.916820000000001</v>
      </c>
      <c r="H636" s="11">
        <f t="shared" si="29"/>
        <v>0</v>
      </c>
      <c r="J636" s="26"/>
    </row>
    <row r="637" spans="1:10" outlineLevel="1">
      <c r="A637" s="7"/>
      <c r="B637" s="23">
        <v>42595</v>
      </c>
      <c r="C637" s="22">
        <v>0.99998842592592585</v>
      </c>
      <c r="D637" s="25">
        <v>0</v>
      </c>
      <c r="E637" s="19">
        <f t="shared" si="30"/>
        <v>0</v>
      </c>
      <c r="F637" s="24">
        <v>39.74</v>
      </c>
      <c r="G637" s="19">
        <f t="shared" si="31"/>
        <v>40.117530000000002</v>
      </c>
      <c r="H637" s="11">
        <f t="shared" si="29"/>
        <v>0</v>
      </c>
      <c r="J637" s="26"/>
    </row>
    <row r="638" spans="1:10" outlineLevel="1">
      <c r="A638" s="7"/>
      <c r="B638" s="23">
        <v>42596</v>
      </c>
      <c r="C638" s="22">
        <v>2.0833333333333332E-2</v>
      </c>
      <c r="D638" s="25">
        <v>0</v>
      </c>
      <c r="E638" s="19">
        <f t="shared" si="30"/>
        <v>0</v>
      </c>
      <c r="F638" s="24">
        <v>34.54</v>
      </c>
      <c r="G638" s="19">
        <f t="shared" si="31"/>
        <v>34.868130000000001</v>
      </c>
      <c r="H638" s="11">
        <f t="shared" ref="H638:H701" si="32">E638*($B$6-G638)</f>
        <v>0</v>
      </c>
      <c r="J638" s="26"/>
    </row>
    <row r="639" spans="1:10" outlineLevel="1">
      <c r="A639" s="7"/>
      <c r="B639" s="23">
        <v>42596</v>
      </c>
      <c r="C639" s="22">
        <v>4.1666666666666664E-2</v>
      </c>
      <c r="D639" s="25">
        <v>0</v>
      </c>
      <c r="E639" s="19">
        <f t="shared" si="30"/>
        <v>0</v>
      </c>
      <c r="F639" s="24">
        <v>32.25</v>
      </c>
      <c r="G639" s="19">
        <f t="shared" si="31"/>
        <v>32.556375000000003</v>
      </c>
      <c r="H639" s="11">
        <f t="shared" si="32"/>
        <v>0</v>
      </c>
      <c r="J639" s="26"/>
    </row>
    <row r="640" spans="1:10" outlineLevel="1">
      <c r="A640" s="7"/>
      <c r="B640" s="23">
        <v>42596</v>
      </c>
      <c r="C640" s="22">
        <v>6.25E-2</v>
      </c>
      <c r="D640" s="25">
        <v>0</v>
      </c>
      <c r="E640" s="19">
        <f t="shared" si="30"/>
        <v>0</v>
      </c>
      <c r="F640" s="24">
        <v>29.24</v>
      </c>
      <c r="G640" s="19">
        <f t="shared" si="31"/>
        <v>29.517780000000002</v>
      </c>
      <c r="H640" s="11">
        <f t="shared" si="32"/>
        <v>0</v>
      </c>
      <c r="J640" s="26"/>
    </row>
    <row r="641" spans="1:10" outlineLevel="1">
      <c r="A641" s="7"/>
      <c r="B641" s="23">
        <v>42596</v>
      </c>
      <c r="C641" s="22">
        <v>8.3333333333333329E-2</v>
      </c>
      <c r="D641" s="25">
        <v>0</v>
      </c>
      <c r="E641" s="19">
        <f t="shared" si="30"/>
        <v>0</v>
      </c>
      <c r="F641" s="24">
        <v>26.3</v>
      </c>
      <c r="G641" s="19">
        <f t="shared" si="31"/>
        <v>26.549850000000003</v>
      </c>
      <c r="H641" s="11">
        <f t="shared" si="32"/>
        <v>0</v>
      </c>
      <c r="J641" s="26"/>
    </row>
    <row r="642" spans="1:10" outlineLevel="1">
      <c r="A642" s="7"/>
      <c r="B642" s="23">
        <v>42596</v>
      </c>
      <c r="C642" s="22">
        <v>0.10416666666666667</v>
      </c>
      <c r="D642" s="25">
        <v>0</v>
      </c>
      <c r="E642" s="19">
        <f t="shared" si="30"/>
        <v>0</v>
      </c>
      <c r="F642" s="24">
        <v>27.12</v>
      </c>
      <c r="G642" s="19">
        <f t="shared" si="31"/>
        <v>27.377640000000003</v>
      </c>
      <c r="H642" s="11">
        <f t="shared" si="32"/>
        <v>0</v>
      </c>
      <c r="J642" s="26"/>
    </row>
    <row r="643" spans="1:10" outlineLevel="1">
      <c r="A643" s="7"/>
      <c r="B643" s="23">
        <v>42596</v>
      </c>
      <c r="C643" s="22">
        <v>0.125</v>
      </c>
      <c r="D643" s="25">
        <v>0</v>
      </c>
      <c r="E643" s="19">
        <f t="shared" si="30"/>
        <v>0</v>
      </c>
      <c r="F643" s="24">
        <v>26.97</v>
      </c>
      <c r="G643" s="19">
        <f t="shared" si="31"/>
        <v>27.226215</v>
      </c>
      <c r="H643" s="11">
        <f t="shared" si="32"/>
        <v>0</v>
      </c>
      <c r="J643" s="26"/>
    </row>
    <row r="644" spans="1:10" outlineLevel="1">
      <c r="A644" s="7"/>
      <c r="B644" s="23">
        <v>42596</v>
      </c>
      <c r="C644" s="22">
        <v>0.14583333333333334</v>
      </c>
      <c r="D644" s="25">
        <v>0</v>
      </c>
      <c r="E644" s="19">
        <f t="shared" si="30"/>
        <v>0</v>
      </c>
      <c r="F644" s="24">
        <v>26.96</v>
      </c>
      <c r="G644" s="19">
        <f t="shared" si="31"/>
        <v>27.216120000000004</v>
      </c>
      <c r="H644" s="11">
        <f t="shared" si="32"/>
        <v>0</v>
      </c>
      <c r="J644" s="26"/>
    </row>
    <row r="645" spans="1:10" outlineLevel="1">
      <c r="A645" s="7"/>
      <c r="B645" s="23">
        <v>42596</v>
      </c>
      <c r="C645" s="22">
        <v>0.16666666666666666</v>
      </c>
      <c r="D645" s="25">
        <v>0</v>
      </c>
      <c r="E645" s="19">
        <f t="shared" si="30"/>
        <v>0</v>
      </c>
      <c r="F645" s="24">
        <v>26.66</v>
      </c>
      <c r="G645" s="19">
        <f t="shared" si="31"/>
        <v>26.913270000000001</v>
      </c>
      <c r="H645" s="11">
        <f t="shared" si="32"/>
        <v>0</v>
      </c>
      <c r="J645" s="26"/>
    </row>
    <row r="646" spans="1:10" outlineLevel="1">
      <c r="A646" s="7"/>
      <c r="B646" s="23">
        <v>42596</v>
      </c>
      <c r="C646" s="22">
        <v>0.1875</v>
      </c>
      <c r="D646" s="25">
        <v>0</v>
      </c>
      <c r="E646" s="19">
        <f t="shared" si="30"/>
        <v>0</v>
      </c>
      <c r="F646" s="24">
        <v>26.69</v>
      </c>
      <c r="G646" s="19">
        <f t="shared" si="31"/>
        <v>26.943555000000003</v>
      </c>
      <c r="H646" s="11">
        <f t="shared" si="32"/>
        <v>0</v>
      </c>
      <c r="J646" s="26"/>
    </row>
    <row r="647" spans="1:10" outlineLevel="1">
      <c r="A647" s="7"/>
      <c r="B647" s="23">
        <v>42596</v>
      </c>
      <c r="C647" s="22">
        <v>0.20833333333333334</v>
      </c>
      <c r="D647" s="25">
        <v>0</v>
      </c>
      <c r="E647" s="19">
        <f t="shared" si="30"/>
        <v>0</v>
      </c>
      <c r="F647" s="24">
        <v>26.17</v>
      </c>
      <c r="G647" s="19">
        <f t="shared" si="31"/>
        <v>26.418615000000003</v>
      </c>
      <c r="H647" s="11">
        <f t="shared" si="32"/>
        <v>0</v>
      </c>
      <c r="J647" s="26"/>
    </row>
    <row r="648" spans="1:10" outlineLevel="1">
      <c r="A648" s="7"/>
      <c r="B648" s="23">
        <v>42596</v>
      </c>
      <c r="C648" s="22">
        <v>0.22916666666666666</v>
      </c>
      <c r="D648" s="25">
        <v>0</v>
      </c>
      <c r="E648" s="19">
        <f t="shared" si="30"/>
        <v>0</v>
      </c>
      <c r="F648" s="24">
        <v>26.96</v>
      </c>
      <c r="G648" s="19">
        <f t="shared" si="31"/>
        <v>27.216120000000004</v>
      </c>
      <c r="H648" s="11">
        <f t="shared" si="32"/>
        <v>0</v>
      </c>
      <c r="J648" s="26"/>
    </row>
    <row r="649" spans="1:10" outlineLevel="1">
      <c r="A649" s="7"/>
      <c r="B649" s="23">
        <v>42596</v>
      </c>
      <c r="C649" s="22">
        <v>0.25</v>
      </c>
      <c r="D649" s="25">
        <v>0</v>
      </c>
      <c r="E649" s="19">
        <f t="shared" si="30"/>
        <v>0</v>
      </c>
      <c r="F649" s="24">
        <v>28.48</v>
      </c>
      <c r="G649" s="19">
        <f t="shared" si="31"/>
        <v>28.750560000000004</v>
      </c>
      <c r="H649" s="11">
        <f t="shared" si="32"/>
        <v>0</v>
      </c>
      <c r="J649" s="26"/>
    </row>
    <row r="650" spans="1:10" outlineLevel="1">
      <c r="A650" s="7"/>
      <c r="B650" s="23">
        <v>42596</v>
      </c>
      <c r="C650" s="22">
        <v>0.27083333333333331</v>
      </c>
      <c r="D650" s="25">
        <v>0</v>
      </c>
      <c r="E650" s="19">
        <f t="shared" si="30"/>
        <v>0</v>
      </c>
      <c r="F650" s="24">
        <v>29.96</v>
      </c>
      <c r="G650" s="19">
        <f t="shared" si="31"/>
        <v>30.244620000000001</v>
      </c>
      <c r="H650" s="11">
        <f t="shared" si="32"/>
        <v>0</v>
      </c>
      <c r="J650" s="26"/>
    </row>
    <row r="651" spans="1:10" outlineLevel="1">
      <c r="A651" s="7"/>
      <c r="B651" s="23">
        <v>42596</v>
      </c>
      <c r="C651" s="22">
        <v>0.29166666666666669</v>
      </c>
      <c r="D651" s="25">
        <v>6.1478999999999999E-2</v>
      </c>
      <c r="E651" s="19">
        <f t="shared" si="30"/>
        <v>6.1460556300000004E-2</v>
      </c>
      <c r="F651" s="24">
        <v>31.98</v>
      </c>
      <c r="G651" s="19">
        <f t="shared" si="31"/>
        <v>32.283810000000003</v>
      </c>
      <c r="H651" s="11">
        <f t="shared" si="32"/>
        <v>9.4474825497164971</v>
      </c>
      <c r="J651" s="26"/>
    </row>
    <row r="652" spans="1:10" outlineLevel="1">
      <c r="A652" s="7"/>
      <c r="B652" s="23">
        <v>42596</v>
      </c>
      <c r="C652" s="22">
        <v>0.3125</v>
      </c>
      <c r="D652" s="25">
        <v>0.97195699999999996</v>
      </c>
      <c r="E652" s="19">
        <f t="shared" si="30"/>
        <v>0.97166541289999997</v>
      </c>
      <c r="F652" s="24">
        <v>32.32</v>
      </c>
      <c r="G652" s="19">
        <f t="shared" si="31"/>
        <v>32.627040000000001</v>
      </c>
      <c r="H652" s="11">
        <f t="shared" si="32"/>
        <v>149.0272005060952</v>
      </c>
      <c r="J652" s="26"/>
    </row>
    <row r="653" spans="1:10" outlineLevel="1">
      <c r="A653" s="7"/>
      <c r="B653" s="23">
        <v>42596</v>
      </c>
      <c r="C653" s="22">
        <v>0.33333333333333331</v>
      </c>
      <c r="D653" s="25">
        <v>2.9283060000000001</v>
      </c>
      <c r="E653" s="19">
        <f t="shared" si="30"/>
        <v>2.9274275082000001</v>
      </c>
      <c r="F653" s="24">
        <v>36.49</v>
      </c>
      <c r="G653" s="19">
        <f t="shared" si="31"/>
        <v>36.836655000000007</v>
      </c>
      <c r="H653" s="11">
        <f t="shared" si="32"/>
        <v>436.66487936812695</v>
      </c>
      <c r="J653" s="26"/>
    </row>
    <row r="654" spans="1:10" outlineLevel="1">
      <c r="A654" s="7"/>
      <c r="B654" s="23">
        <v>42596</v>
      </c>
      <c r="C654" s="22">
        <v>0.35416666666666669</v>
      </c>
      <c r="D654" s="25">
        <v>4.8247220000000004</v>
      </c>
      <c r="E654" s="19">
        <f t="shared" ref="E654:E717" si="33">IF($B$11="Electricity",$D654*$B$7,$D654*$B$8)</f>
        <v>4.8232745834000008</v>
      </c>
      <c r="F654" s="24">
        <v>40.14</v>
      </c>
      <c r="G654" s="19">
        <f t="shared" si="31"/>
        <v>40.521330000000006</v>
      </c>
      <c r="H654" s="11">
        <f t="shared" si="32"/>
        <v>701.68357143783612</v>
      </c>
      <c r="J654" s="26"/>
    </row>
    <row r="655" spans="1:10" outlineLevel="1">
      <c r="A655" s="7"/>
      <c r="B655" s="23">
        <v>42596</v>
      </c>
      <c r="C655" s="22">
        <v>0.375</v>
      </c>
      <c r="D655" s="25">
        <v>6.2052569999999996</v>
      </c>
      <c r="E655" s="19">
        <f t="shared" si="33"/>
        <v>6.2033954228999999</v>
      </c>
      <c r="F655" s="24">
        <v>39.020000000000003</v>
      </c>
      <c r="G655" s="19">
        <f t="shared" ref="G655:G718" si="34">$F655*$B$8</f>
        <v>39.390690000000006</v>
      </c>
      <c r="H655" s="11">
        <f t="shared" si="32"/>
        <v>909.47552260852717</v>
      </c>
      <c r="J655" s="26"/>
    </row>
    <row r="656" spans="1:10" outlineLevel="1">
      <c r="A656" s="7"/>
      <c r="B656" s="23">
        <v>42596</v>
      </c>
      <c r="C656" s="22">
        <v>0.39583333333333331</v>
      </c>
      <c r="D656" s="25">
        <v>7.2701779999999996</v>
      </c>
      <c r="E656" s="19">
        <f t="shared" si="33"/>
        <v>7.2679969465999994</v>
      </c>
      <c r="F656" s="24">
        <v>38.11</v>
      </c>
      <c r="G656" s="19">
        <f t="shared" si="34"/>
        <v>38.472045000000001</v>
      </c>
      <c r="H656" s="11">
        <f t="shared" si="32"/>
        <v>1072.232726478142</v>
      </c>
      <c r="J656" s="26"/>
    </row>
    <row r="657" spans="1:10" outlineLevel="1">
      <c r="A657" s="7"/>
      <c r="B657" s="23">
        <v>42596</v>
      </c>
      <c r="C657" s="22">
        <v>0.41666666666666669</v>
      </c>
      <c r="D657" s="25">
        <v>8.0235920000000007</v>
      </c>
      <c r="E657" s="19">
        <f t="shared" si="33"/>
        <v>8.0211849224000016</v>
      </c>
      <c r="F657" s="24">
        <v>33.92</v>
      </c>
      <c r="G657" s="19">
        <f t="shared" si="34"/>
        <v>34.242240000000002</v>
      </c>
      <c r="H657" s="11">
        <f t="shared" si="32"/>
        <v>1217.2770563691979</v>
      </c>
      <c r="J657" s="26"/>
    </row>
    <row r="658" spans="1:10" outlineLevel="1">
      <c r="A658" s="7"/>
      <c r="B658" s="23">
        <v>42596</v>
      </c>
      <c r="C658" s="22">
        <v>0.4375</v>
      </c>
      <c r="D658" s="25">
        <v>8.7251399999999997</v>
      </c>
      <c r="E658" s="19">
        <f t="shared" si="33"/>
        <v>8.7225224580000003</v>
      </c>
      <c r="F658" s="24">
        <v>30.1</v>
      </c>
      <c r="G658" s="19">
        <f t="shared" si="34"/>
        <v>30.385950000000005</v>
      </c>
      <c r="H658" s="11">
        <f t="shared" si="32"/>
        <v>1357.3470459053349</v>
      </c>
      <c r="J658" s="26"/>
    </row>
    <row r="659" spans="1:10" outlineLevel="1">
      <c r="A659" s="7"/>
      <c r="B659" s="23">
        <v>42596</v>
      </c>
      <c r="C659" s="22">
        <v>0.45833333333333331</v>
      </c>
      <c r="D659" s="25">
        <v>9.2085280000000012</v>
      </c>
      <c r="E659" s="19">
        <f t="shared" si="33"/>
        <v>9.2057654416000023</v>
      </c>
      <c r="F659" s="24">
        <v>28.81</v>
      </c>
      <c r="G659" s="19">
        <f t="shared" si="34"/>
        <v>29.083695000000002</v>
      </c>
      <c r="H659" s="11">
        <f t="shared" si="32"/>
        <v>1444.5346977925656</v>
      </c>
      <c r="J659" s="26"/>
    </row>
    <row r="660" spans="1:10" outlineLevel="1">
      <c r="A660" s="7"/>
      <c r="B660" s="23">
        <v>42596</v>
      </c>
      <c r="C660" s="22">
        <v>0.47916666666666669</v>
      </c>
      <c r="D660" s="25">
        <v>9.2784589999999998</v>
      </c>
      <c r="E660" s="19">
        <f t="shared" si="33"/>
        <v>9.2756754623000006</v>
      </c>
      <c r="F660" s="24">
        <v>26.79</v>
      </c>
      <c r="G660" s="19">
        <f t="shared" si="34"/>
        <v>27.044505000000001</v>
      </c>
      <c r="H660" s="11">
        <f t="shared" si="32"/>
        <v>1474.4195845692502</v>
      </c>
      <c r="J660" s="26"/>
    </row>
    <row r="661" spans="1:10" outlineLevel="1">
      <c r="A661" s="7"/>
      <c r="B661" s="23">
        <v>42596</v>
      </c>
      <c r="C661" s="22">
        <v>0.5</v>
      </c>
      <c r="D661" s="25">
        <v>9.5760100000000001</v>
      </c>
      <c r="E661" s="19">
        <f t="shared" si="33"/>
        <v>9.5731371970000012</v>
      </c>
      <c r="F661" s="24">
        <v>26.46</v>
      </c>
      <c r="G661" s="19">
        <f t="shared" si="34"/>
        <v>26.711370000000002</v>
      </c>
      <c r="H661" s="11">
        <f t="shared" si="32"/>
        <v>1524.8919089121705</v>
      </c>
      <c r="J661" s="26"/>
    </row>
    <row r="662" spans="1:10" outlineLevel="1">
      <c r="A662" s="7"/>
      <c r="B662" s="23">
        <v>42596</v>
      </c>
      <c r="C662" s="22">
        <v>0.52083333333333337</v>
      </c>
      <c r="D662" s="25">
        <v>9.5381619999999998</v>
      </c>
      <c r="E662" s="19">
        <f t="shared" si="33"/>
        <v>9.5353005514000007</v>
      </c>
      <c r="F662" s="24">
        <v>26.79</v>
      </c>
      <c r="G662" s="19">
        <f t="shared" si="34"/>
        <v>27.044505000000001</v>
      </c>
      <c r="H662" s="11">
        <f t="shared" si="32"/>
        <v>1515.6884191215599</v>
      </c>
      <c r="J662" s="26"/>
    </row>
    <row r="663" spans="1:10" outlineLevel="1">
      <c r="A663" s="7"/>
      <c r="B663" s="23">
        <v>42596</v>
      </c>
      <c r="C663" s="22">
        <v>0.54166666666666663</v>
      </c>
      <c r="D663" s="25">
        <v>9.4258900000000008</v>
      </c>
      <c r="E663" s="19">
        <f t="shared" si="33"/>
        <v>9.4230622330000013</v>
      </c>
      <c r="F663" s="24">
        <v>26.96</v>
      </c>
      <c r="G663" s="19">
        <f t="shared" si="34"/>
        <v>27.216120000000004</v>
      </c>
      <c r="H663" s="11">
        <f t="shared" si="32"/>
        <v>1496.2303828372044</v>
      </c>
      <c r="J663" s="26"/>
    </row>
    <row r="664" spans="1:10" outlineLevel="1">
      <c r="A664" s="7"/>
      <c r="B664" s="23">
        <v>42596</v>
      </c>
      <c r="C664" s="22">
        <v>0.5625</v>
      </c>
      <c r="D664" s="25">
        <v>9.1906149999999993</v>
      </c>
      <c r="E664" s="19">
        <f t="shared" si="33"/>
        <v>9.1878578154999992</v>
      </c>
      <c r="F664" s="24">
        <v>26.63</v>
      </c>
      <c r="G664" s="19">
        <f t="shared" si="34"/>
        <v>26.882985000000001</v>
      </c>
      <c r="H664" s="11">
        <f t="shared" si="32"/>
        <v>1461.9445098467806</v>
      </c>
      <c r="J664" s="26"/>
    </row>
    <row r="665" spans="1:10" outlineLevel="1">
      <c r="A665" s="7"/>
      <c r="B665" s="23">
        <v>42596</v>
      </c>
      <c r="C665" s="22">
        <v>0.58333333333333337</v>
      </c>
      <c r="D665" s="25">
        <v>8.7440630000000006</v>
      </c>
      <c r="E665" s="19">
        <f t="shared" si="33"/>
        <v>8.7414397811000004</v>
      </c>
      <c r="F665" s="24">
        <v>26.8</v>
      </c>
      <c r="G665" s="19">
        <f t="shared" si="34"/>
        <v>27.054600000000004</v>
      </c>
      <c r="H665" s="11">
        <f t="shared" si="32"/>
        <v>1389.411642582852</v>
      </c>
      <c r="J665" s="26"/>
    </row>
    <row r="666" spans="1:10" outlineLevel="1">
      <c r="A666" s="7"/>
      <c r="B666" s="23">
        <v>42596</v>
      </c>
      <c r="C666" s="22">
        <v>0.60416666666666663</v>
      </c>
      <c r="D666" s="25">
        <v>8.0901050000000012</v>
      </c>
      <c r="E666" s="19">
        <f t="shared" si="33"/>
        <v>8.0876779685000013</v>
      </c>
      <c r="F666" s="24">
        <v>26.8</v>
      </c>
      <c r="G666" s="19">
        <f t="shared" si="34"/>
        <v>27.054600000000004</v>
      </c>
      <c r="H666" s="11">
        <f t="shared" si="32"/>
        <v>1285.4992097744203</v>
      </c>
      <c r="J666" s="26"/>
    </row>
    <row r="667" spans="1:10" outlineLevel="1">
      <c r="A667" s="7"/>
      <c r="B667" s="23">
        <v>42596</v>
      </c>
      <c r="C667" s="22">
        <v>0.625</v>
      </c>
      <c r="D667" s="25">
        <v>7.2407400000000006</v>
      </c>
      <c r="E667" s="19">
        <f t="shared" si="33"/>
        <v>7.2385677780000011</v>
      </c>
      <c r="F667" s="24">
        <v>26.92</v>
      </c>
      <c r="G667" s="19">
        <f t="shared" si="34"/>
        <v>27.175740000000005</v>
      </c>
      <c r="H667" s="11">
        <f t="shared" si="32"/>
        <v>1149.6601708006942</v>
      </c>
      <c r="J667" s="26"/>
    </row>
    <row r="668" spans="1:10" outlineLevel="1">
      <c r="A668" s="7"/>
      <c r="B668" s="23">
        <v>42596</v>
      </c>
      <c r="C668" s="22">
        <v>0.64583333333333337</v>
      </c>
      <c r="D668" s="25">
        <v>6.0498030000000007</v>
      </c>
      <c r="E668" s="19">
        <f t="shared" si="33"/>
        <v>6.0479880591000006</v>
      </c>
      <c r="F668" s="24">
        <v>27.09</v>
      </c>
      <c r="G668" s="19">
        <f t="shared" si="34"/>
        <v>27.347355</v>
      </c>
      <c r="H668" s="11">
        <f t="shared" si="32"/>
        <v>959.52930250463146</v>
      </c>
      <c r="J668" s="26"/>
    </row>
    <row r="669" spans="1:10" outlineLevel="1">
      <c r="A669" s="7"/>
      <c r="B669" s="23">
        <v>42596</v>
      </c>
      <c r="C669" s="22">
        <v>0.66666666666666663</v>
      </c>
      <c r="D669" s="25">
        <v>4.2202010000000003</v>
      </c>
      <c r="E669" s="19">
        <f t="shared" si="33"/>
        <v>4.2189349397000004</v>
      </c>
      <c r="F669" s="24">
        <v>29.44</v>
      </c>
      <c r="G669" s="19">
        <f t="shared" si="34"/>
        <v>29.719680000000004</v>
      </c>
      <c r="H669" s="11">
        <f t="shared" si="32"/>
        <v>659.33650243549675</v>
      </c>
      <c r="J669" s="26"/>
    </row>
    <row r="670" spans="1:10" outlineLevel="1">
      <c r="A670" s="7"/>
      <c r="B670" s="23">
        <v>42596</v>
      </c>
      <c r="C670" s="22">
        <v>0.6875</v>
      </c>
      <c r="D670" s="25">
        <v>2.1533439999999997</v>
      </c>
      <c r="E670" s="19">
        <f t="shared" si="33"/>
        <v>2.1526979967999997</v>
      </c>
      <c r="F670" s="24">
        <v>31.4</v>
      </c>
      <c r="G670" s="19">
        <f t="shared" si="34"/>
        <v>31.6983</v>
      </c>
      <c r="H670" s="11">
        <f t="shared" si="32"/>
        <v>332.16496049283455</v>
      </c>
      <c r="J670" s="26"/>
    </row>
    <row r="671" spans="1:10" outlineLevel="1">
      <c r="A671" s="7"/>
      <c r="B671" s="23">
        <v>42596</v>
      </c>
      <c r="C671" s="22">
        <v>0.70833333333333337</v>
      </c>
      <c r="D671" s="25">
        <v>0.66918100000000003</v>
      </c>
      <c r="E671" s="19">
        <f t="shared" si="33"/>
        <v>0.66898024570000003</v>
      </c>
      <c r="F671" s="24">
        <v>35.229999999999997</v>
      </c>
      <c r="G671" s="19">
        <f t="shared" si="34"/>
        <v>35.564684999999997</v>
      </c>
      <c r="H671" s="11">
        <f t="shared" si="32"/>
        <v>100.63825399065691</v>
      </c>
      <c r="J671" s="26"/>
    </row>
    <row r="672" spans="1:10" outlineLevel="1">
      <c r="A672" s="7"/>
      <c r="B672" s="23">
        <v>42596</v>
      </c>
      <c r="C672" s="22">
        <v>0.72916666666666663</v>
      </c>
      <c r="D672" s="25">
        <v>5.7391999999999999E-2</v>
      </c>
      <c r="E672" s="19">
        <f t="shared" si="33"/>
        <v>5.7374782399999998E-2</v>
      </c>
      <c r="F672" s="24">
        <v>38.33</v>
      </c>
      <c r="G672" s="19">
        <f t="shared" si="34"/>
        <v>38.694135000000003</v>
      </c>
      <c r="H672" s="11">
        <f t="shared" si="32"/>
        <v>8.4516419506187752</v>
      </c>
      <c r="J672" s="26"/>
    </row>
    <row r="673" spans="1:10" outlineLevel="1">
      <c r="A673" s="7"/>
      <c r="B673" s="23">
        <v>42596</v>
      </c>
      <c r="C673" s="22">
        <v>0.75</v>
      </c>
      <c r="D673" s="25">
        <v>0</v>
      </c>
      <c r="E673" s="19">
        <f t="shared" si="33"/>
        <v>0</v>
      </c>
      <c r="F673" s="24">
        <v>62.21</v>
      </c>
      <c r="G673" s="19">
        <f t="shared" si="34"/>
        <v>62.800995000000007</v>
      </c>
      <c r="H673" s="11">
        <f t="shared" si="32"/>
        <v>0</v>
      </c>
      <c r="J673" s="26"/>
    </row>
    <row r="674" spans="1:10" outlineLevel="1">
      <c r="A674" s="7"/>
      <c r="B674" s="23">
        <v>42596</v>
      </c>
      <c r="C674" s="22">
        <v>0.77083333333333337</v>
      </c>
      <c r="D674" s="25">
        <v>0</v>
      </c>
      <c r="E674" s="19">
        <f t="shared" si="33"/>
        <v>0</v>
      </c>
      <c r="F674" s="24">
        <v>95.4</v>
      </c>
      <c r="G674" s="19">
        <f t="shared" si="34"/>
        <v>96.306300000000007</v>
      </c>
      <c r="H674" s="11">
        <f t="shared" si="32"/>
        <v>0</v>
      </c>
      <c r="J674" s="26"/>
    </row>
    <row r="675" spans="1:10" outlineLevel="1">
      <c r="A675" s="7"/>
      <c r="B675" s="23">
        <v>42596</v>
      </c>
      <c r="C675" s="22">
        <v>0.79166666666666663</v>
      </c>
      <c r="D675" s="25">
        <v>0</v>
      </c>
      <c r="E675" s="19">
        <f t="shared" si="33"/>
        <v>0</v>
      </c>
      <c r="F675" s="24">
        <v>87.82</v>
      </c>
      <c r="G675" s="19">
        <f t="shared" si="34"/>
        <v>88.654290000000003</v>
      </c>
      <c r="H675" s="11">
        <f t="shared" si="32"/>
        <v>0</v>
      </c>
      <c r="J675" s="26"/>
    </row>
    <row r="676" spans="1:10" outlineLevel="1">
      <c r="A676" s="7"/>
      <c r="B676" s="23">
        <v>42596</v>
      </c>
      <c r="C676" s="22">
        <v>0.8125</v>
      </c>
      <c r="D676" s="25">
        <v>0</v>
      </c>
      <c r="E676" s="19">
        <f t="shared" si="33"/>
        <v>0</v>
      </c>
      <c r="F676" s="24">
        <v>58.94</v>
      </c>
      <c r="G676" s="19">
        <f t="shared" si="34"/>
        <v>59.499929999999999</v>
      </c>
      <c r="H676" s="11">
        <f t="shared" si="32"/>
        <v>0</v>
      </c>
      <c r="J676" s="26"/>
    </row>
    <row r="677" spans="1:10" outlineLevel="1">
      <c r="A677" s="7"/>
      <c r="B677" s="23">
        <v>42596</v>
      </c>
      <c r="C677" s="22">
        <v>0.83333333333333337</v>
      </c>
      <c r="D677" s="25">
        <v>0</v>
      </c>
      <c r="E677" s="19">
        <f t="shared" si="33"/>
        <v>0</v>
      </c>
      <c r="F677" s="24">
        <v>56.59</v>
      </c>
      <c r="G677" s="19">
        <f t="shared" si="34"/>
        <v>57.12760500000001</v>
      </c>
      <c r="H677" s="11">
        <f t="shared" si="32"/>
        <v>0</v>
      </c>
      <c r="J677" s="26"/>
    </row>
    <row r="678" spans="1:10" outlineLevel="1">
      <c r="A678" s="7"/>
      <c r="B678" s="23">
        <v>42596</v>
      </c>
      <c r="C678" s="22">
        <v>0.85416666666666663</v>
      </c>
      <c r="D678" s="25">
        <v>0</v>
      </c>
      <c r="E678" s="19">
        <f t="shared" si="33"/>
        <v>0</v>
      </c>
      <c r="F678" s="24">
        <v>48.51</v>
      </c>
      <c r="G678" s="19">
        <f t="shared" si="34"/>
        <v>48.970845000000004</v>
      </c>
      <c r="H678" s="11">
        <f t="shared" si="32"/>
        <v>0</v>
      </c>
      <c r="J678" s="26"/>
    </row>
    <row r="679" spans="1:10" outlineLevel="1">
      <c r="A679" s="7"/>
      <c r="B679" s="23">
        <v>42596</v>
      </c>
      <c r="C679" s="22">
        <v>0.875</v>
      </c>
      <c r="D679" s="25">
        <v>0</v>
      </c>
      <c r="E679" s="19">
        <f t="shared" si="33"/>
        <v>0</v>
      </c>
      <c r="F679" s="24">
        <v>42.06</v>
      </c>
      <c r="G679" s="19">
        <f t="shared" si="34"/>
        <v>42.459570000000006</v>
      </c>
      <c r="H679" s="11">
        <f t="shared" si="32"/>
        <v>0</v>
      </c>
      <c r="J679" s="26"/>
    </row>
    <row r="680" spans="1:10" outlineLevel="1">
      <c r="A680" s="7"/>
      <c r="B680" s="23">
        <v>42596</v>
      </c>
      <c r="C680" s="22">
        <v>0.89583333333333337</v>
      </c>
      <c r="D680" s="25">
        <v>0</v>
      </c>
      <c r="E680" s="19">
        <f t="shared" si="33"/>
        <v>0</v>
      </c>
      <c r="F680" s="24">
        <v>37.99</v>
      </c>
      <c r="G680" s="19">
        <f t="shared" si="34"/>
        <v>38.350905000000004</v>
      </c>
      <c r="H680" s="11">
        <f t="shared" si="32"/>
        <v>0</v>
      </c>
      <c r="J680" s="26"/>
    </row>
    <row r="681" spans="1:10" outlineLevel="1">
      <c r="A681" s="7"/>
      <c r="B681" s="23">
        <v>42596</v>
      </c>
      <c r="C681" s="22">
        <v>0.91666666666666663</v>
      </c>
      <c r="D681" s="25">
        <v>0</v>
      </c>
      <c r="E681" s="19">
        <f t="shared" si="33"/>
        <v>0</v>
      </c>
      <c r="F681" s="24">
        <v>36.69</v>
      </c>
      <c r="G681" s="19">
        <f t="shared" si="34"/>
        <v>37.038555000000002</v>
      </c>
      <c r="H681" s="11">
        <f t="shared" si="32"/>
        <v>0</v>
      </c>
      <c r="J681" s="26"/>
    </row>
    <row r="682" spans="1:10" outlineLevel="1">
      <c r="A682" s="7"/>
      <c r="B682" s="23">
        <v>42596</v>
      </c>
      <c r="C682" s="22">
        <v>0.9375</v>
      </c>
      <c r="D682" s="25">
        <v>0</v>
      </c>
      <c r="E682" s="19">
        <f t="shared" si="33"/>
        <v>0</v>
      </c>
      <c r="F682" s="24">
        <v>39.479999999999997</v>
      </c>
      <c r="G682" s="19">
        <f t="shared" si="34"/>
        <v>39.855060000000002</v>
      </c>
      <c r="H682" s="11">
        <f t="shared" si="32"/>
        <v>0</v>
      </c>
      <c r="J682" s="26"/>
    </row>
    <row r="683" spans="1:10" outlineLevel="1">
      <c r="A683" s="7"/>
      <c r="B683" s="23">
        <v>42596</v>
      </c>
      <c r="C683" s="22">
        <v>0.95833333333333337</v>
      </c>
      <c r="D683" s="25">
        <v>0</v>
      </c>
      <c r="E683" s="19">
        <f t="shared" si="33"/>
        <v>0</v>
      </c>
      <c r="F683" s="24">
        <v>36.06</v>
      </c>
      <c r="G683" s="19">
        <f t="shared" si="34"/>
        <v>36.402570000000004</v>
      </c>
      <c r="H683" s="11">
        <f t="shared" si="32"/>
        <v>0</v>
      </c>
      <c r="J683" s="26"/>
    </row>
    <row r="684" spans="1:10" outlineLevel="1">
      <c r="A684" s="7"/>
      <c r="B684" s="23">
        <v>42596</v>
      </c>
      <c r="C684" s="22">
        <v>0.97916666666666663</v>
      </c>
      <c r="D684" s="25">
        <v>0</v>
      </c>
      <c r="E684" s="19">
        <f t="shared" si="33"/>
        <v>0</v>
      </c>
      <c r="F684" s="24">
        <v>33.590000000000003</v>
      </c>
      <c r="G684" s="19">
        <f t="shared" si="34"/>
        <v>33.909105000000004</v>
      </c>
      <c r="H684" s="11">
        <f t="shared" si="32"/>
        <v>0</v>
      </c>
      <c r="J684" s="26"/>
    </row>
    <row r="685" spans="1:10" outlineLevel="1">
      <c r="A685" s="7"/>
      <c r="B685" s="23">
        <v>42596</v>
      </c>
      <c r="C685" s="22">
        <v>0.99998842592592585</v>
      </c>
      <c r="D685" s="25">
        <v>0</v>
      </c>
      <c r="E685" s="19">
        <f t="shared" si="33"/>
        <v>0</v>
      </c>
      <c r="F685" s="24">
        <v>32.67</v>
      </c>
      <c r="G685" s="19">
        <f t="shared" si="34"/>
        <v>32.980365000000006</v>
      </c>
      <c r="H685" s="11">
        <f t="shared" si="32"/>
        <v>0</v>
      </c>
      <c r="J685" s="26"/>
    </row>
    <row r="686" spans="1:10" outlineLevel="1">
      <c r="A686" s="7"/>
      <c r="B686" s="23">
        <v>42597</v>
      </c>
      <c r="C686" s="22">
        <v>2.0833333333333332E-2</v>
      </c>
      <c r="D686" s="25">
        <v>0</v>
      </c>
      <c r="E686" s="19">
        <f t="shared" si="33"/>
        <v>0</v>
      </c>
      <c r="F686" s="24">
        <v>30.09</v>
      </c>
      <c r="G686" s="19">
        <f t="shared" si="34"/>
        <v>30.375855000000001</v>
      </c>
      <c r="H686" s="11">
        <f t="shared" si="32"/>
        <v>0</v>
      </c>
      <c r="J686" s="26"/>
    </row>
    <row r="687" spans="1:10" outlineLevel="1">
      <c r="A687" s="7"/>
      <c r="B687" s="23">
        <v>42597</v>
      </c>
      <c r="C687" s="22">
        <v>4.1666666666666664E-2</v>
      </c>
      <c r="D687" s="25">
        <v>0</v>
      </c>
      <c r="E687" s="19">
        <f t="shared" si="33"/>
        <v>0</v>
      </c>
      <c r="F687" s="24">
        <v>28.96</v>
      </c>
      <c r="G687" s="19">
        <f t="shared" si="34"/>
        <v>29.235120000000002</v>
      </c>
      <c r="H687" s="11">
        <f t="shared" si="32"/>
        <v>0</v>
      </c>
      <c r="J687" s="26"/>
    </row>
    <row r="688" spans="1:10" outlineLevel="1">
      <c r="A688" s="7"/>
      <c r="B688" s="23">
        <v>42597</v>
      </c>
      <c r="C688" s="22">
        <v>6.25E-2</v>
      </c>
      <c r="D688" s="25">
        <v>0</v>
      </c>
      <c r="E688" s="19">
        <f t="shared" si="33"/>
        <v>0</v>
      </c>
      <c r="F688" s="24">
        <v>26.64</v>
      </c>
      <c r="G688" s="19">
        <f t="shared" si="34"/>
        <v>26.893080000000001</v>
      </c>
      <c r="H688" s="11">
        <f t="shared" si="32"/>
        <v>0</v>
      </c>
      <c r="J688" s="26"/>
    </row>
    <row r="689" spans="1:10" outlineLevel="1">
      <c r="A689" s="7"/>
      <c r="B689" s="23">
        <v>42597</v>
      </c>
      <c r="C689" s="22">
        <v>8.3333333333333329E-2</v>
      </c>
      <c r="D689" s="25">
        <v>0</v>
      </c>
      <c r="E689" s="19">
        <f t="shared" si="33"/>
        <v>0</v>
      </c>
      <c r="F689" s="24">
        <v>26.63</v>
      </c>
      <c r="G689" s="19">
        <f t="shared" si="34"/>
        <v>26.882985000000001</v>
      </c>
      <c r="H689" s="11">
        <f t="shared" si="32"/>
        <v>0</v>
      </c>
      <c r="J689" s="26"/>
    </row>
    <row r="690" spans="1:10" outlineLevel="1">
      <c r="A690" s="7"/>
      <c r="B690" s="23">
        <v>42597</v>
      </c>
      <c r="C690" s="22">
        <v>0.10416666666666667</v>
      </c>
      <c r="D690" s="25">
        <v>0</v>
      </c>
      <c r="E690" s="19">
        <f t="shared" si="33"/>
        <v>0</v>
      </c>
      <c r="F690" s="24">
        <v>26.63</v>
      </c>
      <c r="G690" s="19">
        <f t="shared" si="34"/>
        <v>26.882985000000001</v>
      </c>
      <c r="H690" s="11">
        <f t="shared" si="32"/>
        <v>0</v>
      </c>
      <c r="J690" s="26"/>
    </row>
    <row r="691" spans="1:10" outlineLevel="1">
      <c r="A691" s="7"/>
      <c r="B691" s="23">
        <v>42597</v>
      </c>
      <c r="C691" s="22">
        <v>0.125</v>
      </c>
      <c r="D691" s="25">
        <v>0</v>
      </c>
      <c r="E691" s="19">
        <f t="shared" si="33"/>
        <v>0</v>
      </c>
      <c r="F691" s="24">
        <v>26.45</v>
      </c>
      <c r="G691" s="19">
        <f t="shared" si="34"/>
        <v>26.701275000000003</v>
      </c>
      <c r="H691" s="11">
        <f t="shared" si="32"/>
        <v>0</v>
      </c>
      <c r="J691" s="26"/>
    </row>
    <row r="692" spans="1:10" outlineLevel="1">
      <c r="A692" s="7"/>
      <c r="B692" s="23">
        <v>42597</v>
      </c>
      <c r="C692" s="22">
        <v>0.14583333333333334</v>
      </c>
      <c r="D692" s="25">
        <v>0</v>
      </c>
      <c r="E692" s="19">
        <f t="shared" si="33"/>
        <v>0</v>
      </c>
      <c r="F692" s="24">
        <v>24.85</v>
      </c>
      <c r="G692" s="19">
        <f t="shared" si="34"/>
        <v>25.086075000000005</v>
      </c>
      <c r="H692" s="11">
        <f t="shared" si="32"/>
        <v>0</v>
      </c>
      <c r="J692" s="26"/>
    </row>
    <row r="693" spans="1:10" outlineLevel="1">
      <c r="A693" s="7"/>
      <c r="B693" s="23">
        <v>42597</v>
      </c>
      <c r="C693" s="22">
        <v>0.16666666666666666</v>
      </c>
      <c r="D693" s="25">
        <v>0</v>
      </c>
      <c r="E693" s="19">
        <f t="shared" si="33"/>
        <v>0</v>
      </c>
      <c r="F693" s="24">
        <v>25.96</v>
      </c>
      <c r="G693" s="19">
        <f t="shared" si="34"/>
        <v>26.206620000000001</v>
      </c>
      <c r="H693" s="11">
        <f t="shared" si="32"/>
        <v>0</v>
      </c>
      <c r="J693" s="26"/>
    </row>
    <row r="694" spans="1:10" outlineLevel="1">
      <c r="A694" s="7"/>
      <c r="B694" s="23">
        <v>42597</v>
      </c>
      <c r="C694" s="22">
        <v>0.1875</v>
      </c>
      <c r="D694" s="25">
        <v>0</v>
      </c>
      <c r="E694" s="19">
        <f t="shared" si="33"/>
        <v>0</v>
      </c>
      <c r="F694" s="24">
        <v>25.62</v>
      </c>
      <c r="G694" s="19">
        <f t="shared" si="34"/>
        <v>25.863390000000003</v>
      </c>
      <c r="H694" s="11">
        <f t="shared" si="32"/>
        <v>0</v>
      </c>
      <c r="J694" s="26"/>
    </row>
    <row r="695" spans="1:10" outlineLevel="1">
      <c r="A695" s="7"/>
      <c r="B695" s="23">
        <v>42597</v>
      </c>
      <c r="C695" s="22">
        <v>0.20833333333333334</v>
      </c>
      <c r="D695" s="25">
        <v>0</v>
      </c>
      <c r="E695" s="19">
        <f t="shared" si="33"/>
        <v>0</v>
      </c>
      <c r="F695" s="24">
        <v>27.22</v>
      </c>
      <c r="G695" s="19">
        <f t="shared" si="34"/>
        <v>27.478590000000001</v>
      </c>
      <c r="H695" s="11">
        <f t="shared" si="32"/>
        <v>0</v>
      </c>
      <c r="J695" s="26"/>
    </row>
    <row r="696" spans="1:10" outlineLevel="1">
      <c r="A696" s="7"/>
      <c r="B696" s="23">
        <v>42597</v>
      </c>
      <c r="C696" s="22">
        <v>0.22916666666666666</v>
      </c>
      <c r="D696" s="25">
        <v>0</v>
      </c>
      <c r="E696" s="19">
        <f t="shared" si="33"/>
        <v>0</v>
      </c>
      <c r="F696" s="24">
        <v>28.82</v>
      </c>
      <c r="G696" s="19">
        <f t="shared" si="34"/>
        <v>29.093790000000002</v>
      </c>
      <c r="H696" s="11">
        <f t="shared" si="32"/>
        <v>0</v>
      </c>
      <c r="J696" s="26"/>
    </row>
    <row r="697" spans="1:10" outlineLevel="1">
      <c r="A697" s="7"/>
      <c r="B697" s="23">
        <v>42597</v>
      </c>
      <c r="C697" s="22">
        <v>0.25</v>
      </c>
      <c r="D697" s="25">
        <v>0</v>
      </c>
      <c r="E697" s="19">
        <f t="shared" si="33"/>
        <v>0</v>
      </c>
      <c r="F697" s="24">
        <v>31.32</v>
      </c>
      <c r="G697" s="19">
        <f t="shared" si="34"/>
        <v>31.617540000000002</v>
      </c>
      <c r="H697" s="11">
        <f t="shared" si="32"/>
        <v>0</v>
      </c>
      <c r="J697" s="26"/>
    </row>
    <row r="698" spans="1:10" outlineLevel="1">
      <c r="A698" s="7"/>
      <c r="B698" s="23">
        <v>42597</v>
      </c>
      <c r="C698" s="22">
        <v>0.27083333333333331</v>
      </c>
      <c r="D698" s="25">
        <v>0</v>
      </c>
      <c r="E698" s="19">
        <f t="shared" si="33"/>
        <v>0</v>
      </c>
      <c r="F698" s="24">
        <v>46.75</v>
      </c>
      <c r="G698" s="19">
        <f t="shared" si="34"/>
        <v>47.194125</v>
      </c>
      <c r="H698" s="11">
        <f t="shared" si="32"/>
        <v>0</v>
      </c>
      <c r="J698" s="26"/>
    </row>
    <row r="699" spans="1:10" outlineLevel="1">
      <c r="A699" s="7"/>
      <c r="B699" s="23">
        <v>42597</v>
      </c>
      <c r="C699" s="22">
        <v>0.29166666666666669</v>
      </c>
      <c r="D699" s="25">
        <v>4.3996000000000007E-2</v>
      </c>
      <c r="E699" s="19">
        <f t="shared" si="33"/>
        <v>4.3982801200000012E-2</v>
      </c>
      <c r="F699" s="24">
        <v>140.22999999999999</v>
      </c>
      <c r="G699" s="19">
        <f t="shared" si="34"/>
        <v>141.562185</v>
      </c>
      <c r="H699" s="11">
        <f t="shared" si="32"/>
        <v>1.9544995829073786</v>
      </c>
      <c r="J699" s="26"/>
    </row>
    <row r="700" spans="1:10" outlineLevel="1">
      <c r="A700" s="7"/>
      <c r="B700" s="23">
        <v>42597</v>
      </c>
      <c r="C700" s="22">
        <v>0.3125</v>
      </c>
      <c r="D700" s="25">
        <v>0.885467</v>
      </c>
      <c r="E700" s="19">
        <f t="shared" si="33"/>
        <v>0.88520135990000004</v>
      </c>
      <c r="F700" s="24">
        <v>86.33</v>
      </c>
      <c r="G700" s="19">
        <f t="shared" si="34"/>
        <v>87.150135000000006</v>
      </c>
      <c r="H700" s="11">
        <f t="shared" si="32"/>
        <v>87.502034923931419</v>
      </c>
      <c r="J700" s="26"/>
    </row>
    <row r="701" spans="1:10" outlineLevel="1">
      <c r="A701" s="7"/>
      <c r="B701" s="23">
        <v>42597</v>
      </c>
      <c r="C701" s="22">
        <v>0.33333333333333331</v>
      </c>
      <c r="D701" s="25">
        <v>2.819474</v>
      </c>
      <c r="E701" s="19">
        <f t="shared" si="33"/>
        <v>2.8186281578000001</v>
      </c>
      <c r="F701" s="24">
        <v>99.15</v>
      </c>
      <c r="G701" s="19">
        <f t="shared" si="34"/>
        <v>100.09192500000002</v>
      </c>
      <c r="H701" s="11">
        <f t="shared" si="32"/>
        <v>242.14291917739419</v>
      </c>
      <c r="J701" s="26"/>
    </row>
    <row r="702" spans="1:10" outlineLevel="1">
      <c r="A702" s="7"/>
      <c r="B702" s="23">
        <v>42597</v>
      </c>
      <c r="C702" s="22">
        <v>0.35416666666666669</v>
      </c>
      <c r="D702" s="25">
        <v>4.8899210000000002</v>
      </c>
      <c r="E702" s="19">
        <f t="shared" si="33"/>
        <v>4.8884540237000005</v>
      </c>
      <c r="F702" s="24">
        <v>82.6</v>
      </c>
      <c r="G702" s="19">
        <f t="shared" si="34"/>
        <v>83.384699999999995</v>
      </c>
      <c r="H702" s="11">
        <f t="shared" ref="H702:H765" si="35">E702*($B$6-G702)</f>
        <v>501.63017617818269</v>
      </c>
      <c r="J702" s="26"/>
    </row>
    <row r="703" spans="1:10" outlineLevel="1">
      <c r="A703" s="7"/>
      <c r="B703" s="23">
        <v>42597</v>
      </c>
      <c r="C703" s="22">
        <v>0.375</v>
      </c>
      <c r="D703" s="25">
        <v>6.3218079999999999</v>
      </c>
      <c r="E703" s="19">
        <f t="shared" si="33"/>
        <v>6.3199114575999999</v>
      </c>
      <c r="F703" s="24">
        <v>55.08</v>
      </c>
      <c r="G703" s="19">
        <f t="shared" si="34"/>
        <v>55.603259999999999</v>
      </c>
      <c r="H703" s="11">
        <f t="shared" si="35"/>
        <v>824.09585115968821</v>
      </c>
      <c r="J703" s="26"/>
    </row>
    <row r="704" spans="1:10" outlineLevel="1">
      <c r="A704" s="7"/>
      <c r="B704" s="23">
        <v>42597</v>
      </c>
      <c r="C704" s="22">
        <v>0.39583333333333331</v>
      </c>
      <c r="D704" s="25">
        <v>7.3953310000000005</v>
      </c>
      <c r="E704" s="19">
        <f t="shared" si="33"/>
        <v>7.3931124007000006</v>
      </c>
      <c r="F704" s="24">
        <v>47.97</v>
      </c>
      <c r="G704" s="19">
        <f t="shared" si="34"/>
        <v>48.425715000000004</v>
      </c>
      <c r="H704" s="11">
        <f t="shared" si="35"/>
        <v>1017.1021524509362</v>
      </c>
      <c r="J704" s="26"/>
    </row>
    <row r="705" spans="1:10" outlineLevel="1">
      <c r="A705" s="7"/>
      <c r="B705" s="23">
        <v>42597</v>
      </c>
      <c r="C705" s="22">
        <v>0.41666666666666669</v>
      </c>
      <c r="D705" s="25">
        <v>8.1602080000000008</v>
      </c>
      <c r="E705" s="19">
        <f t="shared" si="33"/>
        <v>8.1577599376000016</v>
      </c>
      <c r="F705" s="24">
        <v>39.99</v>
      </c>
      <c r="G705" s="19">
        <f t="shared" si="34"/>
        <v>40.369905000000003</v>
      </c>
      <c r="H705" s="11">
        <f t="shared" si="35"/>
        <v>1188.0153546998822</v>
      </c>
      <c r="J705" s="26"/>
    </row>
    <row r="706" spans="1:10" outlineLevel="1">
      <c r="A706" s="7"/>
      <c r="B706" s="23">
        <v>42597</v>
      </c>
      <c r="C706" s="22">
        <v>0.4375</v>
      </c>
      <c r="D706" s="25">
        <v>8.7781900000000004</v>
      </c>
      <c r="E706" s="19">
        <f t="shared" si="33"/>
        <v>8.7755565430000004</v>
      </c>
      <c r="F706" s="24">
        <v>37.54</v>
      </c>
      <c r="G706" s="19">
        <f t="shared" si="34"/>
        <v>37.896630000000002</v>
      </c>
      <c r="H706" s="11">
        <f t="shared" si="35"/>
        <v>1299.6894976438498</v>
      </c>
      <c r="J706" s="26"/>
    </row>
    <row r="707" spans="1:10" outlineLevel="1">
      <c r="A707" s="7"/>
      <c r="B707" s="23">
        <v>42597</v>
      </c>
      <c r="C707" s="22">
        <v>0.45833333333333331</v>
      </c>
      <c r="D707" s="25">
        <v>9.2515359999999998</v>
      </c>
      <c r="E707" s="19">
        <f t="shared" si="33"/>
        <v>9.2487605391999992</v>
      </c>
      <c r="F707" s="24">
        <v>35.86</v>
      </c>
      <c r="G707" s="19">
        <f t="shared" si="34"/>
        <v>36.200670000000002</v>
      </c>
      <c r="H707" s="11">
        <f t="shared" si="35"/>
        <v>1385.4581321025985</v>
      </c>
      <c r="J707" s="26"/>
    </row>
    <row r="708" spans="1:10" outlineLevel="1">
      <c r="A708" s="7"/>
      <c r="B708" s="23">
        <v>42597</v>
      </c>
      <c r="C708" s="22">
        <v>0.47916666666666669</v>
      </c>
      <c r="D708" s="25">
        <v>9.5328510000000009</v>
      </c>
      <c r="E708" s="19">
        <f t="shared" si="33"/>
        <v>9.5299911447000003</v>
      </c>
      <c r="F708" s="24">
        <v>32.880000000000003</v>
      </c>
      <c r="G708" s="19">
        <f t="shared" si="34"/>
        <v>33.192360000000008</v>
      </c>
      <c r="H708" s="11">
        <f t="shared" si="35"/>
        <v>1456.2554560425056</v>
      </c>
      <c r="J708" s="26"/>
    </row>
    <row r="709" spans="1:10" outlineLevel="1">
      <c r="A709" s="7"/>
      <c r="B709" s="23">
        <v>42597</v>
      </c>
      <c r="C709" s="22">
        <v>0.5</v>
      </c>
      <c r="D709" s="25">
        <v>9.7026040000000009</v>
      </c>
      <c r="E709" s="19">
        <f t="shared" si="33"/>
        <v>9.699693218800002</v>
      </c>
      <c r="F709" s="24">
        <v>30.61</v>
      </c>
      <c r="G709" s="19">
        <f t="shared" si="34"/>
        <v>30.900795000000002</v>
      </c>
      <c r="H709" s="11">
        <f t="shared" si="35"/>
        <v>1504.4147069797712</v>
      </c>
      <c r="J709" s="26"/>
    </row>
    <row r="710" spans="1:10" outlineLevel="1">
      <c r="A710" s="7"/>
      <c r="B710" s="23">
        <v>42597</v>
      </c>
      <c r="C710" s="22">
        <v>0.52083333333333337</v>
      </c>
      <c r="D710" s="25">
        <v>9.6913350000000005</v>
      </c>
      <c r="E710" s="19">
        <f t="shared" si="33"/>
        <v>9.6884275995000007</v>
      </c>
      <c r="F710" s="24">
        <v>33.06</v>
      </c>
      <c r="G710" s="19">
        <f t="shared" si="34"/>
        <v>33.374070000000003</v>
      </c>
      <c r="H710" s="11">
        <f t="shared" si="35"/>
        <v>1478.705272611355</v>
      </c>
      <c r="J710" s="26"/>
    </row>
    <row r="711" spans="1:10" outlineLevel="1">
      <c r="A711" s="7"/>
      <c r="B711" s="23">
        <v>42597</v>
      </c>
      <c r="C711" s="22">
        <v>0.54166666666666663</v>
      </c>
      <c r="D711" s="25">
        <v>9.5377749999999999</v>
      </c>
      <c r="E711" s="19">
        <f t="shared" si="33"/>
        <v>9.5349136674999997</v>
      </c>
      <c r="F711" s="24">
        <v>30.34</v>
      </c>
      <c r="G711" s="19">
        <f t="shared" si="34"/>
        <v>30.628230000000002</v>
      </c>
      <c r="H711" s="11">
        <f t="shared" si="35"/>
        <v>1481.4564133166664</v>
      </c>
      <c r="J711" s="26"/>
    </row>
    <row r="712" spans="1:10" outlineLevel="1">
      <c r="A712" s="7"/>
      <c r="B712" s="23">
        <v>42597</v>
      </c>
      <c r="C712" s="22">
        <v>0.5625</v>
      </c>
      <c r="D712" s="25">
        <v>9.1978190000000009</v>
      </c>
      <c r="E712" s="19">
        <f t="shared" si="33"/>
        <v>9.1950596543000014</v>
      </c>
      <c r="F712" s="24">
        <v>30.47</v>
      </c>
      <c r="G712" s="19">
        <f t="shared" si="34"/>
        <v>30.759465000000002</v>
      </c>
      <c r="H712" s="11">
        <f t="shared" si="35"/>
        <v>1427.4459800904472</v>
      </c>
      <c r="J712" s="26"/>
    </row>
    <row r="713" spans="1:10" outlineLevel="1">
      <c r="A713" s="7"/>
      <c r="B713" s="23">
        <v>42597</v>
      </c>
      <c r="C713" s="22">
        <v>0.58333333333333337</v>
      </c>
      <c r="D713" s="25">
        <v>8.7387520000000016</v>
      </c>
      <c r="E713" s="19">
        <f t="shared" si="33"/>
        <v>8.7361303744000018</v>
      </c>
      <c r="F713" s="24">
        <v>30.7</v>
      </c>
      <c r="G713" s="19">
        <f t="shared" si="34"/>
        <v>30.99165</v>
      </c>
      <c r="H713" s="11">
        <f t="shared" si="35"/>
        <v>1354.1731547206266</v>
      </c>
      <c r="J713" s="26"/>
    </row>
    <row r="714" spans="1:10" outlineLevel="1">
      <c r="A714" s="7"/>
      <c r="B714" s="23">
        <v>42597</v>
      </c>
      <c r="C714" s="22">
        <v>0.60416666666666663</v>
      </c>
      <c r="D714" s="25">
        <v>8.1221449999999997</v>
      </c>
      <c r="E714" s="19">
        <f t="shared" si="33"/>
        <v>8.1197083565000003</v>
      </c>
      <c r="F714" s="24">
        <v>32.04</v>
      </c>
      <c r="G714" s="19">
        <f t="shared" si="34"/>
        <v>32.344380000000001</v>
      </c>
      <c r="H714" s="11">
        <f t="shared" si="35"/>
        <v>1247.6388217371887</v>
      </c>
      <c r="J714" s="26"/>
    </row>
    <row r="715" spans="1:10" outlineLevel="1">
      <c r="A715" s="7"/>
      <c r="B715" s="23">
        <v>42597</v>
      </c>
      <c r="C715" s="22">
        <v>0.625</v>
      </c>
      <c r="D715" s="25">
        <v>7.2630599999999994</v>
      </c>
      <c r="E715" s="19">
        <f t="shared" si="33"/>
        <v>7.260881082</v>
      </c>
      <c r="F715" s="24">
        <v>29.23</v>
      </c>
      <c r="G715" s="19">
        <f t="shared" si="34"/>
        <v>29.507685000000002</v>
      </c>
      <c r="H715" s="11">
        <f t="shared" si="35"/>
        <v>1136.2720894618847</v>
      </c>
      <c r="J715" s="26"/>
    </row>
    <row r="716" spans="1:10" outlineLevel="1">
      <c r="A716" s="7"/>
      <c r="B716" s="23">
        <v>42597</v>
      </c>
      <c r="C716" s="22">
        <v>0.64583333333333337</v>
      </c>
      <c r="D716" s="25">
        <v>6.1074349999999997</v>
      </c>
      <c r="E716" s="19">
        <f t="shared" si="33"/>
        <v>6.1056027694999999</v>
      </c>
      <c r="F716" s="24">
        <v>32.1</v>
      </c>
      <c r="G716" s="19">
        <f t="shared" si="34"/>
        <v>32.404950000000007</v>
      </c>
      <c r="H716" s="11">
        <f t="shared" si="35"/>
        <v>937.79036266149092</v>
      </c>
      <c r="J716" s="26"/>
    </row>
    <row r="717" spans="1:10" outlineLevel="1">
      <c r="A717" s="7"/>
      <c r="B717" s="23">
        <v>42597</v>
      </c>
      <c r="C717" s="22">
        <v>0.66666666666666663</v>
      </c>
      <c r="D717" s="25">
        <v>4.3558269999999997</v>
      </c>
      <c r="E717" s="19">
        <f t="shared" si="33"/>
        <v>4.3545202518999995</v>
      </c>
      <c r="F717" s="24">
        <v>31.72</v>
      </c>
      <c r="G717" s="19">
        <f t="shared" si="34"/>
        <v>32.021340000000002</v>
      </c>
      <c r="H717" s="11">
        <f t="shared" si="35"/>
        <v>670.50319333042432</v>
      </c>
      <c r="J717" s="26"/>
    </row>
    <row r="718" spans="1:10" outlineLevel="1">
      <c r="A718" s="7"/>
      <c r="B718" s="23">
        <v>42597</v>
      </c>
      <c r="C718" s="22">
        <v>0.6875</v>
      </c>
      <c r="D718" s="25">
        <v>2.2249530000000002</v>
      </c>
      <c r="E718" s="19">
        <f t="shared" ref="E718:E781" si="36">IF($B$11="Electricity",$D718*$B$7,$D718*$B$8)</f>
        <v>2.2242855141000004</v>
      </c>
      <c r="F718" s="24">
        <v>35.700000000000003</v>
      </c>
      <c r="G718" s="19">
        <f t="shared" si="34"/>
        <v>36.039150000000006</v>
      </c>
      <c r="H718" s="11">
        <f t="shared" si="35"/>
        <v>333.55574633712303</v>
      </c>
      <c r="J718" s="26"/>
    </row>
    <row r="719" spans="1:10" outlineLevel="1">
      <c r="A719" s="7"/>
      <c r="B719" s="23">
        <v>42597</v>
      </c>
      <c r="C719" s="22">
        <v>0.70833333333333337</v>
      </c>
      <c r="D719" s="25">
        <v>0.70233999999999996</v>
      </c>
      <c r="E719" s="19">
        <f t="shared" si="36"/>
        <v>0.70212929800000001</v>
      </c>
      <c r="F719" s="24">
        <v>40.549999999999997</v>
      </c>
      <c r="G719" s="19">
        <f t="shared" ref="G719:G782" si="37">$F719*$B$8</f>
        <v>40.935225000000003</v>
      </c>
      <c r="H719" s="11">
        <f t="shared" si="35"/>
        <v>101.85422863527795</v>
      </c>
      <c r="J719" s="26"/>
    </row>
    <row r="720" spans="1:10" outlineLevel="1">
      <c r="A720" s="7"/>
      <c r="B720" s="23">
        <v>42597</v>
      </c>
      <c r="C720" s="22">
        <v>0.72916666666666663</v>
      </c>
      <c r="D720" s="25">
        <v>6.0252E-2</v>
      </c>
      <c r="E720" s="19">
        <f t="shared" si="36"/>
        <v>6.02339244E-2</v>
      </c>
      <c r="F720" s="24">
        <v>44.17</v>
      </c>
      <c r="G720" s="19">
        <f t="shared" si="37"/>
        <v>44.589615000000002</v>
      </c>
      <c r="H720" s="11">
        <f t="shared" si="35"/>
        <v>8.5177024394648928</v>
      </c>
      <c r="J720" s="26"/>
    </row>
    <row r="721" spans="1:10" outlineLevel="1">
      <c r="A721" s="7"/>
      <c r="B721" s="23">
        <v>42597</v>
      </c>
      <c r="C721" s="22">
        <v>0.75</v>
      </c>
      <c r="D721" s="25">
        <v>0</v>
      </c>
      <c r="E721" s="19">
        <f t="shared" si="36"/>
        <v>0</v>
      </c>
      <c r="F721" s="24">
        <v>75.849999999999994</v>
      </c>
      <c r="G721" s="19">
        <f t="shared" si="37"/>
        <v>76.570575000000005</v>
      </c>
      <c r="H721" s="11">
        <f t="shared" si="35"/>
        <v>0</v>
      </c>
      <c r="J721" s="26"/>
    </row>
    <row r="722" spans="1:10" outlineLevel="1">
      <c r="A722" s="7"/>
      <c r="B722" s="23">
        <v>42597</v>
      </c>
      <c r="C722" s="22">
        <v>0.77083333333333337</v>
      </c>
      <c r="D722" s="25">
        <v>0</v>
      </c>
      <c r="E722" s="19">
        <f t="shared" si="36"/>
        <v>0</v>
      </c>
      <c r="F722" s="24">
        <v>88.14</v>
      </c>
      <c r="G722" s="19">
        <f t="shared" si="37"/>
        <v>88.977330000000009</v>
      </c>
      <c r="H722" s="11">
        <f t="shared" si="35"/>
        <v>0</v>
      </c>
      <c r="J722" s="26"/>
    </row>
    <row r="723" spans="1:10" outlineLevel="1">
      <c r="A723" s="7"/>
      <c r="B723" s="23">
        <v>42597</v>
      </c>
      <c r="C723" s="22">
        <v>0.79166666666666663</v>
      </c>
      <c r="D723" s="25">
        <v>0</v>
      </c>
      <c r="E723" s="19">
        <f t="shared" si="36"/>
        <v>0</v>
      </c>
      <c r="F723" s="24">
        <v>90.02</v>
      </c>
      <c r="G723" s="19">
        <f t="shared" si="37"/>
        <v>90.875190000000003</v>
      </c>
      <c r="H723" s="11">
        <f t="shared" si="35"/>
        <v>0</v>
      </c>
      <c r="J723" s="26"/>
    </row>
    <row r="724" spans="1:10" outlineLevel="1">
      <c r="A724" s="7"/>
      <c r="B724" s="23">
        <v>42597</v>
      </c>
      <c r="C724" s="22">
        <v>0.8125</v>
      </c>
      <c r="D724" s="25">
        <v>0</v>
      </c>
      <c r="E724" s="19">
        <f t="shared" si="36"/>
        <v>0</v>
      </c>
      <c r="F724" s="24">
        <v>70.150000000000006</v>
      </c>
      <c r="G724" s="19">
        <f t="shared" si="37"/>
        <v>70.81642500000001</v>
      </c>
      <c r="H724" s="11">
        <f t="shared" si="35"/>
        <v>0</v>
      </c>
      <c r="J724" s="26"/>
    </row>
    <row r="725" spans="1:10" outlineLevel="1">
      <c r="A725" s="7"/>
      <c r="B725" s="23">
        <v>42597</v>
      </c>
      <c r="C725" s="22">
        <v>0.83333333333333337</v>
      </c>
      <c r="D725" s="25">
        <v>0</v>
      </c>
      <c r="E725" s="19">
        <f t="shared" si="36"/>
        <v>0</v>
      </c>
      <c r="F725" s="24">
        <v>57.45</v>
      </c>
      <c r="G725" s="19">
        <f t="shared" si="37"/>
        <v>57.995775000000009</v>
      </c>
      <c r="H725" s="11">
        <f t="shared" si="35"/>
        <v>0</v>
      </c>
      <c r="J725" s="26"/>
    </row>
    <row r="726" spans="1:10" outlineLevel="1">
      <c r="A726" s="7"/>
      <c r="B726" s="23">
        <v>42597</v>
      </c>
      <c r="C726" s="22">
        <v>0.85416666666666663</v>
      </c>
      <c r="D726" s="25">
        <v>0</v>
      </c>
      <c r="E726" s="19">
        <f t="shared" si="36"/>
        <v>0</v>
      </c>
      <c r="F726" s="24">
        <v>46.89</v>
      </c>
      <c r="G726" s="19">
        <f t="shared" si="37"/>
        <v>47.335455000000003</v>
      </c>
      <c r="H726" s="11">
        <f t="shared" si="35"/>
        <v>0</v>
      </c>
      <c r="J726" s="26"/>
    </row>
    <row r="727" spans="1:10" outlineLevel="1">
      <c r="A727" s="7"/>
      <c r="B727" s="23">
        <v>42597</v>
      </c>
      <c r="C727" s="22">
        <v>0.875</v>
      </c>
      <c r="D727" s="25">
        <v>0</v>
      </c>
      <c r="E727" s="19">
        <f t="shared" si="36"/>
        <v>0</v>
      </c>
      <c r="F727" s="24">
        <v>39.94</v>
      </c>
      <c r="G727" s="19">
        <f t="shared" si="37"/>
        <v>40.319429999999997</v>
      </c>
      <c r="H727" s="11">
        <f t="shared" si="35"/>
        <v>0</v>
      </c>
      <c r="J727" s="26"/>
    </row>
    <row r="728" spans="1:10" outlineLevel="1">
      <c r="A728" s="7"/>
      <c r="B728" s="23">
        <v>42597</v>
      </c>
      <c r="C728" s="22">
        <v>0.89583333333333337</v>
      </c>
      <c r="D728" s="25">
        <v>0</v>
      </c>
      <c r="E728" s="19">
        <f t="shared" si="36"/>
        <v>0</v>
      </c>
      <c r="F728" s="24">
        <v>40.98</v>
      </c>
      <c r="G728" s="19">
        <f t="shared" si="37"/>
        <v>41.369309999999999</v>
      </c>
      <c r="H728" s="11">
        <f t="shared" si="35"/>
        <v>0</v>
      </c>
      <c r="J728" s="26"/>
    </row>
    <row r="729" spans="1:10" outlineLevel="1">
      <c r="A729" s="7"/>
      <c r="B729" s="23">
        <v>42597</v>
      </c>
      <c r="C729" s="22">
        <v>0.91666666666666663</v>
      </c>
      <c r="D729" s="25">
        <v>0</v>
      </c>
      <c r="E729" s="19">
        <f t="shared" si="36"/>
        <v>0</v>
      </c>
      <c r="F729" s="24">
        <v>35.270000000000003</v>
      </c>
      <c r="G729" s="19">
        <f t="shared" si="37"/>
        <v>35.605065000000003</v>
      </c>
      <c r="H729" s="11">
        <f t="shared" si="35"/>
        <v>0</v>
      </c>
      <c r="J729" s="26"/>
    </row>
    <row r="730" spans="1:10" outlineLevel="1">
      <c r="A730" s="7"/>
      <c r="B730" s="23">
        <v>42597</v>
      </c>
      <c r="C730" s="22">
        <v>0.9375</v>
      </c>
      <c r="D730" s="25">
        <v>0</v>
      </c>
      <c r="E730" s="19">
        <f t="shared" si="36"/>
        <v>0</v>
      </c>
      <c r="F730" s="24">
        <v>41.43</v>
      </c>
      <c r="G730" s="19">
        <f t="shared" si="37"/>
        <v>41.823585000000001</v>
      </c>
      <c r="H730" s="11">
        <f t="shared" si="35"/>
        <v>0</v>
      </c>
      <c r="J730" s="26"/>
    </row>
    <row r="731" spans="1:10" outlineLevel="1">
      <c r="A731" s="7"/>
      <c r="B731" s="23">
        <v>42597</v>
      </c>
      <c r="C731" s="22">
        <v>0.95833333333333337</v>
      </c>
      <c r="D731" s="25">
        <v>0</v>
      </c>
      <c r="E731" s="19">
        <f t="shared" si="36"/>
        <v>0</v>
      </c>
      <c r="F731" s="24">
        <v>35.36</v>
      </c>
      <c r="G731" s="19">
        <f t="shared" si="37"/>
        <v>35.695920000000001</v>
      </c>
      <c r="H731" s="11">
        <f t="shared" si="35"/>
        <v>0</v>
      </c>
      <c r="J731" s="26"/>
    </row>
    <row r="732" spans="1:10" outlineLevel="1">
      <c r="A732" s="7"/>
      <c r="B732" s="23">
        <v>42597</v>
      </c>
      <c r="C732" s="22">
        <v>0.97916666666666663</v>
      </c>
      <c r="D732" s="25">
        <v>0</v>
      </c>
      <c r="E732" s="19">
        <f t="shared" si="36"/>
        <v>0</v>
      </c>
      <c r="F732" s="24">
        <v>49.03</v>
      </c>
      <c r="G732" s="19">
        <f t="shared" si="37"/>
        <v>49.495785000000005</v>
      </c>
      <c r="H732" s="11">
        <f t="shared" si="35"/>
        <v>0</v>
      </c>
      <c r="J732" s="26"/>
    </row>
    <row r="733" spans="1:10" outlineLevel="1">
      <c r="A733" s="7"/>
      <c r="B733" s="23">
        <v>42597</v>
      </c>
      <c r="C733" s="22">
        <v>0.99998842592592585</v>
      </c>
      <c r="D733" s="25">
        <v>0</v>
      </c>
      <c r="E733" s="19">
        <f t="shared" si="36"/>
        <v>0</v>
      </c>
      <c r="F733" s="24">
        <v>42.16</v>
      </c>
      <c r="G733" s="19">
        <f t="shared" si="37"/>
        <v>42.560519999999997</v>
      </c>
      <c r="H733" s="11">
        <f t="shared" si="35"/>
        <v>0</v>
      </c>
      <c r="J733" s="26"/>
    </row>
    <row r="734" spans="1:10" outlineLevel="1">
      <c r="A734" s="7"/>
      <c r="B734" s="23">
        <v>42598</v>
      </c>
      <c r="C734" s="22">
        <v>2.0833333333333332E-2</v>
      </c>
      <c r="D734" s="25">
        <v>0</v>
      </c>
      <c r="E734" s="19">
        <f t="shared" si="36"/>
        <v>0</v>
      </c>
      <c r="F734" s="24">
        <v>32.409999999999997</v>
      </c>
      <c r="G734" s="19">
        <f t="shared" si="37"/>
        <v>32.717894999999999</v>
      </c>
      <c r="H734" s="11">
        <f t="shared" si="35"/>
        <v>0</v>
      </c>
      <c r="J734" s="26"/>
    </row>
    <row r="735" spans="1:10" outlineLevel="1">
      <c r="A735" s="7"/>
      <c r="B735" s="23">
        <v>42598</v>
      </c>
      <c r="C735" s="22">
        <v>4.1666666666666664E-2</v>
      </c>
      <c r="D735" s="25">
        <v>0</v>
      </c>
      <c r="E735" s="19">
        <f t="shared" si="36"/>
        <v>0</v>
      </c>
      <c r="F735" s="24">
        <v>25.12</v>
      </c>
      <c r="G735" s="19">
        <f t="shared" si="37"/>
        <v>25.358640000000001</v>
      </c>
      <c r="H735" s="11">
        <f t="shared" si="35"/>
        <v>0</v>
      </c>
      <c r="J735" s="26"/>
    </row>
    <row r="736" spans="1:10" outlineLevel="1">
      <c r="A736" s="7"/>
      <c r="B736" s="23">
        <v>42598</v>
      </c>
      <c r="C736" s="22">
        <v>6.25E-2</v>
      </c>
      <c r="D736" s="25">
        <v>0</v>
      </c>
      <c r="E736" s="19">
        <f t="shared" si="36"/>
        <v>0</v>
      </c>
      <c r="F736" s="24">
        <v>27.3</v>
      </c>
      <c r="G736" s="19">
        <f t="shared" si="37"/>
        <v>27.559350000000002</v>
      </c>
      <c r="H736" s="11">
        <f t="shared" si="35"/>
        <v>0</v>
      </c>
      <c r="J736" s="26"/>
    </row>
    <row r="737" spans="1:10" outlineLevel="1">
      <c r="A737" s="7"/>
      <c r="B737" s="23">
        <v>42598</v>
      </c>
      <c r="C737" s="22">
        <v>8.3333333333333329E-2</v>
      </c>
      <c r="D737" s="25">
        <v>0</v>
      </c>
      <c r="E737" s="19">
        <f t="shared" si="36"/>
        <v>0</v>
      </c>
      <c r="F737" s="24">
        <v>26.8</v>
      </c>
      <c r="G737" s="19">
        <f t="shared" si="37"/>
        <v>27.054600000000004</v>
      </c>
      <c r="H737" s="11">
        <f t="shared" si="35"/>
        <v>0</v>
      </c>
      <c r="J737" s="26"/>
    </row>
    <row r="738" spans="1:10" outlineLevel="1">
      <c r="A738" s="7"/>
      <c r="B738" s="23">
        <v>42598</v>
      </c>
      <c r="C738" s="22">
        <v>0.10416666666666667</v>
      </c>
      <c r="D738" s="25">
        <v>0</v>
      </c>
      <c r="E738" s="19">
        <f t="shared" si="36"/>
        <v>0</v>
      </c>
      <c r="F738" s="24">
        <v>25.58</v>
      </c>
      <c r="G738" s="19">
        <f t="shared" si="37"/>
        <v>25.82301</v>
      </c>
      <c r="H738" s="11">
        <f t="shared" si="35"/>
        <v>0</v>
      </c>
      <c r="J738" s="26"/>
    </row>
    <row r="739" spans="1:10" outlineLevel="1">
      <c r="A739" s="7"/>
      <c r="B739" s="23">
        <v>42598</v>
      </c>
      <c r="C739" s="22">
        <v>0.125</v>
      </c>
      <c r="D739" s="25">
        <v>0</v>
      </c>
      <c r="E739" s="19">
        <f t="shared" si="36"/>
        <v>0</v>
      </c>
      <c r="F739" s="24">
        <v>21.09</v>
      </c>
      <c r="G739" s="19">
        <f t="shared" si="37"/>
        <v>21.290355000000002</v>
      </c>
      <c r="H739" s="11">
        <f t="shared" si="35"/>
        <v>0</v>
      </c>
      <c r="J739" s="26"/>
    </row>
    <row r="740" spans="1:10" outlineLevel="1">
      <c r="A740" s="7"/>
      <c r="B740" s="23">
        <v>42598</v>
      </c>
      <c r="C740" s="22">
        <v>0.14583333333333334</v>
      </c>
      <c r="D740" s="25">
        <v>0</v>
      </c>
      <c r="E740" s="19">
        <f t="shared" si="36"/>
        <v>0</v>
      </c>
      <c r="F740" s="24">
        <v>11.25</v>
      </c>
      <c r="G740" s="19">
        <f t="shared" si="37"/>
        <v>11.356875</v>
      </c>
      <c r="H740" s="11">
        <f t="shared" si="35"/>
        <v>0</v>
      </c>
      <c r="J740" s="26"/>
    </row>
    <row r="741" spans="1:10" outlineLevel="1">
      <c r="A741" s="7"/>
      <c r="B741" s="23">
        <v>42598</v>
      </c>
      <c r="C741" s="22">
        <v>0.16666666666666666</v>
      </c>
      <c r="D741" s="25">
        <v>0</v>
      </c>
      <c r="E741" s="19">
        <f t="shared" si="36"/>
        <v>0</v>
      </c>
      <c r="F741" s="24">
        <v>12.94</v>
      </c>
      <c r="G741" s="19">
        <f t="shared" si="37"/>
        <v>13.06293</v>
      </c>
      <c r="H741" s="11">
        <f t="shared" si="35"/>
        <v>0</v>
      </c>
      <c r="J741" s="26"/>
    </row>
    <row r="742" spans="1:10" outlineLevel="1">
      <c r="A742" s="7"/>
      <c r="B742" s="23">
        <v>42598</v>
      </c>
      <c r="C742" s="22">
        <v>0.1875</v>
      </c>
      <c r="D742" s="25">
        <v>0</v>
      </c>
      <c r="E742" s="19">
        <f t="shared" si="36"/>
        <v>0</v>
      </c>
      <c r="F742" s="24">
        <v>18.62</v>
      </c>
      <c r="G742" s="19">
        <f t="shared" si="37"/>
        <v>18.796890000000001</v>
      </c>
      <c r="H742" s="11">
        <f t="shared" si="35"/>
        <v>0</v>
      </c>
      <c r="J742" s="26"/>
    </row>
    <row r="743" spans="1:10" outlineLevel="1">
      <c r="A743" s="7"/>
      <c r="B743" s="23">
        <v>42598</v>
      </c>
      <c r="C743" s="22">
        <v>0.20833333333333334</v>
      </c>
      <c r="D743" s="25">
        <v>0</v>
      </c>
      <c r="E743" s="19">
        <f t="shared" si="36"/>
        <v>0</v>
      </c>
      <c r="F743" s="24">
        <v>23.39</v>
      </c>
      <c r="G743" s="19">
        <f t="shared" si="37"/>
        <v>23.612205000000003</v>
      </c>
      <c r="H743" s="11">
        <f t="shared" si="35"/>
        <v>0</v>
      </c>
      <c r="J743" s="26"/>
    </row>
    <row r="744" spans="1:10" outlineLevel="1">
      <c r="A744" s="7"/>
      <c r="B744" s="23">
        <v>42598</v>
      </c>
      <c r="C744" s="22">
        <v>0.22916666666666666</v>
      </c>
      <c r="D744" s="25">
        <v>0</v>
      </c>
      <c r="E744" s="19">
        <f t="shared" si="36"/>
        <v>0</v>
      </c>
      <c r="F744" s="24">
        <v>30.21</v>
      </c>
      <c r="G744" s="19">
        <f t="shared" si="37"/>
        <v>30.496995000000002</v>
      </c>
      <c r="H744" s="11">
        <f t="shared" si="35"/>
        <v>0</v>
      </c>
      <c r="J744" s="26"/>
    </row>
    <row r="745" spans="1:10" outlineLevel="1">
      <c r="A745" s="7"/>
      <c r="B745" s="23">
        <v>42598</v>
      </c>
      <c r="C745" s="22">
        <v>0.25</v>
      </c>
      <c r="D745" s="25">
        <v>0</v>
      </c>
      <c r="E745" s="19">
        <f t="shared" si="36"/>
        <v>0</v>
      </c>
      <c r="F745" s="24">
        <v>30.1</v>
      </c>
      <c r="G745" s="19">
        <f t="shared" si="37"/>
        <v>30.385950000000005</v>
      </c>
      <c r="H745" s="11">
        <f t="shared" si="35"/>
        <v>0</v>
      </c>
      <c r="J745" s="26"/>
    </row>
    <row r="746" spans="1:10" outlineLevel="1">
      <c r="A746" s="7"/>
      <c r="B746" s="23">
        <v>42598</v>
      </c>
      <c r="C746" s="22">
        <v>0.27083333333333331</v>
      </c>
      <c r="D746" s="25">
        <v>0</v>
      </c>
      <c r="E746" s="19">
        <f t="shared" si="36"/>
        <v>0</v>
      </c>
      <c r="F746" s="24">
        <v>42.41</v>
      </c>
      <c r="G746" s="19">
        <f t="shared" si="37"/>
        <v>42.812894999999997</v>
      </c>
      <c r="H746" s="11">
        <f t="shared" si="35"/>
        <v>0</v>
      </c>
      <c r="J746" s="26"/>
    </row>
    <row r="747" spans="1:10" outlineLevel="1">
      <c r="A747" s="7"/>
      <c r="B747" s="23">
        <v>42598</v>
      </c>
      <c r="C747" s="22">
        <v>0.29166666666666669</v>
      </c>
      <c r="D747" s="25">
        <v>6.9801000000000002E-2</v>
      </c>
      <c r="E747" s="19">
        <f t="shared" si="36"/>
        <v>6.9780059700000008E-2</v>
      </c>
      <c r="F747" s="24">
        <v>60.02</v>
      </c>
      <c r="G747" s="19">
        <f t="shared" si="37"/>
        <v>60.590190000000007</v>
      </c>
      <c r="H747" s="11">
        <f t="shared" si="35"/>
        <v>8.7511040287656581</v>
      </c>
      <c r="J747" s="26"/>
    </row>
    <row r="748" spans="1:10" outlineLevel="1">
      <c r="A748" s="7"/>
      <c r="B748" s="23">
        <v>42598</v>
      </c>
      <c r="C748" s="22">
        <v>0.3125</v>
      </c>
      <c r="D748" s="25">
        <v>1.139969</v>
      </c>
      <c r="E748" s="19">
        <f t="shared" si="36"/>
        <v>1.1396270093</v>
      </c>
      <c r="F748" s="24">
        <v>51.59</v>
      </c>
      <c r="G748" s="19">
        <f t="shared" si="37"/>
        <v>52.080105000000003</v>
      </c>
      <c r="H748" s="11">
        <f t="shared" si="35"/>
        <v>152.61872942462003</v>
      </c>
      <c r="J748" s="26"/>
    </row>
    <row r="749" spans="1:10" outlineLevel="1">
      <c r="A749" s="7"/>
      <c r="B749" s="23">
        <v>42598</v>
      </c>
      <c r="C749" s="22">
        <v>0.33333333333333331</v>
      </c>
      <c r="D749" s="25">
        <v>3.1307450000000001</v>
      </c>
      <c r="E749" s="19">
        <f t="shared" si="36"/>
        <v>3.1298057765</v>
      </c>
      <c r="F749" s="24">
        <v>49.93</v>
      </c>
      <c r="G749" s="19">
        <f t="shared" si="37"/>
        <v>50.404335000000003</v>
      </c>
      <c r="H749" s="11">
        <f t="shared" si="35"/>
        <v>424.38809558535888</v>
      </c>
      <c r="J749" s="26"/>
    </row>
    <row r="750" spans="1:10" outlineLevel="1">
      <c r="A750" s="7"/>
      <c r="B750" s="23">
        <v>42598</v>
      </c>
      <c r="C750" s="22">
        <v>0.35416666666666669</v>
      </c>
      <c r="D750" s="25">
        <v>4.9483059999999996</v>
      </c>
      <c r="E750" s="19">
        <f t="shared" si="36"/>
        <v>4.9468215082000002</v>
      </c>
      <c r="F750" s="24">
        <v>40.630000000000003</v>
      </c>
      <c r="G750" s="19">
        <f t="shared" si="37"/>
        <v>41.015985000000008</v>
      </c>
      <c r="H750" s="11">
        <f t="shared" si="35"/>
        <v>717.21004374719143</v>
      </c>
      <c r="J750" s="26"/>
    </row>
    <row r="751" spans="1:10" outlineLevel="1">
      <c r="A751" s="7"/>
      <c r="B751" s="23">
        <v>42598</v>
      </c>
      <c r="C751" s="22">
        <v>0.375</v>
      </c>
      <c r="D751" s="25">
        <v>6.3534839999999999</v>
      </c>
      <c r="E751" s="19">
        <f t="shared" si="36"/>
        <v>6.3515779547999998</v>
      </c>
      <c r="F751" s="24">
        <v>36.11</v>
      </c>
      <c r="G751" s="19">
        <f t="shared" si="37"/>
        <v>36.453045000000003</v>
      </c>
      <c r="H751" s="11">
        <f t="shared" si="35"/>
        <v>949.85914258546757</v>
      </c>
      <c r="J751" s="26"/>
    </row>
    <row r="752" spans="1:10" outlineLevel="1">
      <c r="A752" s="7"/>
      <c r="B752" s="23">
        <v>42598</v>
      </c>
      <c r="C752" s="22">
        <v>0.39583333333333331</v>
      </c>
      <c r="D752" s="25">
        <v>7.4214169999999999</v>
      </c>
      <c r="E752" s="19">
        <f t="shared" si="36"/>
        <v>7.4191905749</v>
      </c>
      <c r="F752" s="24">
        <v>32.43</v>
      </c>
      <c r="G752" s="19">
        <f t="shared" si="37"/>
        <v>32.738085000000005</v>
      </c>
      <c r="H752" s="11">
        <f t="shared" si="35"/>
        <v>1137.0793552591249</v>
      </c>
      <c r="J752" s="26"/>
    </row>
    <row r="753" spans="1:10" outlineLevel="1">
      <c r="A753" s="7"/>
      <c r="B753" s="23">
        <v>42598</v>
      </c>
      <c r="C753" s="22">
        <v>0.41666666666666669</v>
      </c>
      <c r="D753" s="25">
        <v>8.3168849999999992</v>
      </c>
      <c r="E753" s="19">
        <f t="shared" si="36"/>
        <v>8.3143899344999994</v>
      </c>
      <c r="F753" s="24">
        <v>31.66</v>
      </c>
      <c r="G753" s="19">
        <f t="shared" si="37"/>
        <v>31.960770000000004</v>
      </c>
      <c r="H753" s="11">
        <f t="shared" si="35"/>
        <v>1280.7422234301305</v>
      </c>
      <c r="J753" s="26"/>
    </row>
    <row r="754" spans="1:10" outlineLevel="1">
      <c r="A754" s="7"/>
      <c r="B754" s="23">
        <v>42598</v>
      </c>
      <c r="C754" s="22">
        <v>0.4375</v>
      </c>
      <c r="D754" s="25">
        <v>8.9363309999999991</v>
      </c>
      <c r="E754" s="19">
        <f t="shared" si="36"/>
        <v>8.9336501006999995</v>
      </c>
      <c r="F754" s="24">
        <v>30.47</v>
      </c>
      <c r="G754" s="19">
        <f t="shared" si="37"/>
        <v>30.759465000000002</v>
      </c>
      <c r="H754" s="11">
        <f t="shared" si="35"/>
        <v>1386.8646211354717</v>
      </c>
      <c r="J754" s="26"/>
    </row>
    <row r="755" spans="1:10" outlineLevel="1">
      <c r="A755" s="7"/>
      <c r="B755" s="23">
        <v>42598</v>
      </c>
      <c r="C755" s="22">
        <v>0.45833333333333331</v>
      </c>
      <c r="D755" s="25">
        <v>9.4291800000000006</v>
      </c>
      <c r="E755" s="19">
        <f t="shared" si="36"/>
        <v>9.4263512460000012</v>
      </c>
      <c r="F755" s="24">
        <v>26.81</v>
      </c>
      <c r="G755" s="19">
        <f t="shared" si="37"/>
        <v>27.064695</v>
      </c>
      <c r="H755" s="11">
        <f t="shared" si="35"/>
        <v>1498.1800103201401</v>
      </c>
      <c r="J755" s="26"/>
    </row>
    <row r="756" spans="1:10" outlineLevel="1">
      <c r="A756" s="7"/>
      <c r="B756" s="23">
        <v>42598</v>
      </c>
      <c r="C756" s="22">
        <v>0.47916666666666669</v>
      </c>
      <c r="D756" s="25">
        <v>9.7315260000000006</v>
      </c>
      <c r="E756" s="19">
        <f t="shared" si="36"/>
        <v>9.7286065422000014</v>
      </c>
      <c r="F756" s="24">
        <v>25.48</v>
      </c>
      <c r="G756" s="19">
        <f t="shared" si="37"/>
        <v>25.722060000000003</v>
      </c>
      <c r="H756" s="11">
        <f t="shared" si="35"/>
        <v>1559.2810156543394</v>
      </c>
      <c r="J756" s="26"/>
    </row>
    <row r="757" spans="1:10" outlineLevel="1">
      <c r="A757" s="7"/>
      <c r="B757" s="23">
        <v>42598</v>
      </c>
      <c r="C757" s="22">
        <v>0.5</v>
      </c>
      <c r="D757" s="25">
        <v>9.8392839999999993</v>
      </c>
      <c r="E757" s="19">
        <f t="shared" si="36"/>
        <v>9.8363322147999988</v>
      </c>
      <c r="F757" s="24">
        <v>24.82</v>
      </c>
      <c r="G757" s="19">
        <f t="shared" si="37"/>
        <v>25.055790000000002</v>
      </c>
      <c r="H757" s="11">
        <f t="shared" si="35"/>
        <v>1583.1007176085361</v>
      </c>
      <c r="J757" s="26"/>
    </row>
    <row r="758" spans="1:10" outlineLevel="1">
      <c r="A758" s="7"/>
      <c r="B758" s="23">
        <v>42598</v>
      </c>
      <c r="C758" s="22">
        <v>0.52083333333333337</v>
      </c>
      <c r="D758" s="25">
        <v>9.8536910000000013</v>
      </c>
      <c r="E758" s="19">
        <f t="shared" si="36"/>
        <v>9.850734892700002</v>
      </c>
      <c r="F758" s="24">
        <v>22</v>
      </c>
      <c r="G758" s="19">
        <f t="shared" si="37"/>
        <v>22.209000000000003</v>
      </c>
      <c r="H758" s="11">
        <f t="shared" si="35"/>
        <v>1613.4617188102261</v>
      </c>
      <c r="J758" s="26"/>
    </row>
    <row r="759" spans="1:10" outlineLevel="1">
      <c r="A759" s="7"/>
      <c r="B759" s="23">
        <v>42598</v>
      </c>
      <c r="C759" s="22">
        <v>0.54166666666666663</v>
      </c>
      <c r="D759" s="25">
        <v>9.6641319999999986</v>
      </c>
      <c r="E759" s="19">
        <f t="shared" si="36"/>
        <v>9.661232760399999</v>
      </c>
      <c r="F759" s="24">
        <v>21</v>
      </c>
      <c r="G759" s="19">
        <f t="shared" si="37"/>
        <v>21.1995</v>
      </c>
      <c r="H759" s="11">
        <f t="shared" si="35"/>
        <v>1592.1759895303001</v>
      </c>
      <c r="J759" s="26"/>
    </row>
    <row r="760" spans="1:10" outlineLevel="1">
      <c r="A760" s="7"/>
      <c r="B760" s="23">
        <v>42598</v>
      </c>
      <c r="C760" s="22">
        <v>0.5625</v>
      </c>
      <c r="D760" s="25">
        <v>9.3601089999999996</v>
      </c>
      <c r="E760" s="19">
        <f t="shared" si="36"/>
        <v>9.3573009673000005</v>
      </c>
      <c r="F760" s="24">
        <v>25.38</v>
      </c>
      <c r="G760" s="19">
        <f t="shared" si="37"/>
        <v>25.621110000000002</v>
      </c>
      <c r="H760" s="11">
        <f t="shared" si="35"/>
        <v>1500.7135425315005</v>
      </c>
      <c r="J760" s="26"/>
    </row>
    <row r="761" spans="1:10" outlineLevel="1">
      <c r="A761" s="7"/>
      <c r="B761" s="23">
        <v>42598</v>
      </c>
      <c r="C761" s="22">
        <v>0.58333333333333337</v>
      </c>
      <c r="D761" s="25">
        <v>8.9008060000000011</v>
      </c>
      <c r="E761" s="19">
        <f t="shared" si="36"/>
        <v>8.8981357582000022</v>
      </c>
      <c r="F761" s="24">
        <v>25.66</v>
      </c>
      <c r="G761" s="19">
        <f t="shared" si="37"/>
        <v>25.903770000000002</v>
      </c>
      <c r="H761" s="11">
        <f t="shared" si="35"/>
        <v>1424.5579889160119</v>
      </c>
      <c r="J761" s="26"/>
    </row>
    <row r="762" spans="1:10" outlineLevel="1">
      <c r="A762" s="7"/>
      <c r="B762" s="23">
        <v>42598</v>
      </c>
      <c r="C762" s="22">
        <v>0.60416666666666663</v>
      </c>
      <c r="D762" s="25">
        <v>8.2724809999999991</v>
      </c>
      <c r="E762" s="19">
        <f t="shared" si="36"/>
        <v>8.2699992557000002</v>
      </c>
      <c r="F762" s="24">
        <v>27.29</v>
      </c>
      <c r="G762" s="19">
        <f t="shared" si="37"/>
        <v>27.549255000000002</v>
      </c>
      <c r="H762" s="11">
        <f t="shared" si="35"/>
        <v>1310.3875432151103</v>
      </c>
      <c r="J762" s="26"/>
    </row>
    <row r="763" spans="1:10" outlineLevel="1">
      <c r="A763" s="7"/>
      <c r="B763" s="23">
        <v>42598</v>
      </c>
      <c r="C763" s="22">
        <v>0.625</v>
      </c>
      <c r="D763" s="25">
        <v>7.4048359999999995</v>
      </c>
      <c r="E763" s="19">
        <f t="shared" si="36"/>
        <v>7.4026145491999999</v>
      </c>
      <c r="F763" s="24">
        <v>29.51</v>
      </c>
      <c r="G763" s="19">
        <f t="shared" si="37"/>
        <v>29.790345000000002</v>
      </c>
      <c r="H763" s="11">
        <f t="shared" si="35"/>
        <v>1156.3598648285124</v>
      </c>
      <c r="J763" s="26"/>
    </row>
    <row r="764" spans="1:10" outlineLevel="1">
      <c r="A764" s="7"/>
      <c r="B764" s="23">
        <v>42598</v>
      </c>
      <c r="C764" s="22">
        <v>0.64583333333333337</v>
      </c>
      <c r="D764" s="25">
        <v>6.2516840000000009</v>
      </c>
      <c r="E764" s="19">
        <f t="shared" si="36"/>
        <v>6.2498084948000008</v>
      </c>
      <c r="F764" s="24">
        <v>28.51</v>
      </c>
      <c r="G764" s="19">
        <f t="shared" si="37"/>
        <v>28.780845000000003</v>
      </c>
      <c r="H764" s="11">
        <f t="shared" si="35"/>
        <v>982.58961046427805</v>
      </c>
      <c r="J764" s="26"/>
    </row>
    <row r="765" spans="1:10" outlineLevel="1">
      <c r="A765" s="7"/>
      <c r="B765" s="23">
        <v>42598</v>
      </c>
      <c r="C765" s="22">
        <v>0.66666666666666663</v>
      </c>
      <c r="D765" s="25">
        <v>4.5412559999999997</v>
      </c>
      <c r="E765" s="19">
        <f t="shared" si="36"/>
        <v>4.5398936232000002</v>
      </c>
      <c r="F765" s="24">
        <v>29.71</v>
      </c>
      <c r="G765" s="19">
        <f t="shared" si="37"/>
        <v>29.992245000000004</v>
      </c>
      <c r="H765" s="11">
        <f t="shared" si="35"/>
        <v>708.25861209424795</v>
      </c>
      <c r="J765" s="26"/>
    </row>
    <row r="766" spans="1:10" outlineLevel="1">
      <c r="A766" s="7"/>
      <c r="B766" s="23">
        <v>42598</v>
      </c>
      <c r="C766" s="22">
        <v>0.6875</v>
      </c>
      <c r="D766" s="25">
        <v>2.3216979999999996</v>
      </c>
      <c r="E766" s="19">
        <f t="shared" si="36"/>
        <v>2.3210014905999996</v>
      </c>
      <c r="F766" s="24">
        <v>29.5</v>
      </c>
      <c r="G766" s="19">
        <f t="shared" si="37"/>
        <v>29.780250000000002</v>
      </c>
      <c r="H766" s="11">
        <f t="shared" ref="H766:H829" si="38">E766*($B$6-G766)</f>
        <v>362.5862726111593</v>
      </c>
      <c r="J766" s="26"/>
    </row>
    <row r="767" spans="1:10" outlineLevel="1">
      <c r="A767" s="7"/>
      <c r="B767" s="23">
        <v>42598</v>
      </c>
      <c r="C767" s="22">
        <v>0.70833333333333337</v>
      </c>
      <c r="D767" s="25">
        <v>0.74233800000000005</v>
      </c>
      <c r="E767" s="19">
        <f t="shared" si="36"/>
        <v>0.74211529860000003</v>
      </c>
      <c r="F767" s="24">
        <v>34.200000000000003</v>
      </c>
      <c r="G767" s="19">
        <f t="shared" si="37"/>
        <v>34.524900000000002</v>
      </c>
      <c r="H767" s="11">
        <f t="shared" si="38"/>
        <v>112.41198906696486</v>
      </c>
      <c r="J767" s="26"/>
    </row>
    <row r="768" spans="1:10" outlineLevel="1">
      <c r="A768" s="7"/>
      <c r="B768" s="23">
        <v>42598</v>
      </c>
      <c r="C768" s="22">
        <v>0.72916666666666663</v>
      </c>
      <c r="D768" s="25">
        <v>6.3586000000000004E-2</v>
      </c>
      <c r="E768" s="19">
        <f t="shared" si="36"/>
        <v>6.35669242E-2</v>
      </c>
      <c r="F768" s="24">
        <v>39.200000000000003</v>
      </c>
      <c r="G768" s="19">
        <f t="shared" si="37"/>
        <v>39.572400000000009</v>
      </c>
      <c r="H768" s="11">
        <f t="shared" si="38"/>
        <v>9.3079521499879192</v>
      </c>
      <c r="J768" s="26"/>
    </row>
    <row r="769" spans="1:10" outlineLevel="1">
      <c r="A769" s="7"/>
      <c r="B769" s="23">
        <v>42598</v>
      </c>
      <c r="C769" s="22">
        <v>0.75</v>
      </c>
      <c r="D769" s="25">
        <v>0</v>
      </c>
      <c r="E769" s="19">
        <f t="shared" si="36"/>
        <v>0</v>
      </c>
      <c r="F769" s="24">
        <v>54.78</v>
      </c>
      <c r="G769" s="19">
        <f t="shared" si="37"/>
        <v>55.300410000000007</v>
      </c>
      <c r="H769" s="11">
        <f t="shared" si="38"/>
        <v>0</v>
      </c>
      <c r="J769" s="26"/>
    </row>
    <row r="770" spans="1:10" outlineLevel="1">
      <c r="A770" s="7"/>
      <c r="B770" s="23">
        <v>42598</v>
      </c>
      <c r="C770" s="22">
        <v>0.77083333333333337</v>
      </c>
      <c r="D770" s="25">
        <v>0</v>
      </c>
      <c r="E770" s="19">
        <f t="shared" si="36"/>
        <v>0</v>
      </c>
      <c r="F770" s="24">
        <v>68.06</v>
      </c>
      <c r="G770" s="19">
        <f t="shared" si="37"/>
        <v>68.706570000000013</v>
      </c>
      <c r="H770" s="11">
        <f t="shared" si="38"/>
        <v>0</v>
      </c>
      <c r="J770" s="26"/>
    </row>
    <row r="771" spans="1:10" outlineLevel="1">
      <c r="A771" s="7"/>
      <c r="B771" s="23">
        <v>42598</v>
      </c>
      <c r="C771" s="22">
        <v>0.79166666666666663</v>
      </c>
      <c r="D771" s="25">
        <v>0</v>
      </c>
      <c r="E771" s="19">
        <f t="shared" si="36"/>
        <v>0</v>
      </c>
      <c r="F771" s="24">
        <v>67.12</v>
      </c>
      <c r="G771" s="19">
        <f t="shared" si="37"/>
        <v>67.757640000000009</v>
      </c>
      <c r="H771" s="11">
        <f t="shared" si="38"/>
        <v>0</v>
      </c>
      <c r="J771" s="26"/>
    </row>
    <row r="772" spans="1:10" outlineLevel="1">
      <c r="A772" s="7"/>
      <c r="B772" s="23">
        <v>42598</v>
      </c>
      <c r="C772" s="22">
        <v>0.8125</v>
      </c>
      <c r="D772" s="25">
        <v>0</v>
      </c>
      <c r="E772" s="19">
        <f t="shared" si="36"/>
        <v>0</v>
      </c>
      <c r="F772" s="24">
        <v>41.96</v>
      </c>
      <c r="G772" s="19">
        <f t="shared" si="37"/>
        <v>42.358620000000002</v>
      </c>
      <c r="H772" s="11">
        <f t="shared" si="38"/>
        <v>0</v>
      </c>
      <c r="J772" s="26"/>
    </row>
    <row r="773" spans="1:10" outlineLevel="1">
      <c r="A773" s="7"/>
      <c r="B773" s="23">
        <v>42598</v>
      </c>
      <c r="C773" s="22">
        <v>0.83333333333333337</v>
      </c>
      <c r="D773" s="25">
        <v>0</v>
      </c>
      <c r="E773" s="19">
        <f t="shared" si="36"/>
        <v>0</v>
      </c>
      <c r="F773" s="24">
        <v>42.51</v>
      </c>
      <c r="G773" s="19">
        <f t="shared" si="37"/>
        <v>42.913845000000002</v>
      </c>
      <c r="H773" s="11">
        <f t="shared" si="38"/>
        <v>0</v>
      </c>
      <c r="J773" s="26"/>
    </row>
    <row r="774" spans="1:10" outlineLevel="1">
      <c r="A774" s="7"/>
      <c r="B774" s="23">
        <v>42598</v>
      </c>
      <c r="C774" s="22">
        <v>0.85416666666666663</v>
      </c>
      <c r="D774" s="25">
        <v>0</v>
      </c>
      <c r="E774" s="19">
        <f t="shared" si="36"/>
        <v>0</v>
      </c>
      <c r="F774" s="24">
        <v>38.74</v>
      </c>
      <c r="G774" s="19">
        <f t="shared" si="37"/>
        <v>39.108030000000007</v>
      </c>
      <c r="H774" s="11">
        <f t="shared" si="38"/>
        <v>0</v>
      </c>
      <c r="J774" s="26"/>
    </row>
    <row r="775" spans="1:10" outlineLevel="1">
      <c r="A775" s="7"/>
      <c r="B775" s="23">
        <v>42598</v>
      </c>
      <c r="C775" s="22">
        <v>0.875</v>
      </c>
      <c r="D775" s="25">
        <v>0</v>
      </c>
      <c r="E775" s="19">
        <f t="shared" si="36"/>
        <v>0</v>
      </c>
      <c r="F775" s="24">
        <v>37.229999999999997</v>
      </c>
      <c r="G775" s="19">
        <f t="shared" si="37"/>
        <v>37.583685000000003</v>
      </c>
      <c r="H775" s="11">
        <f t="shared" si="38"/>
        <v>0</v>
      </c>
      <c r="J775" s="26"/>
    </row>
    <row r="776" spans="1:10" outlineLevel="1">
      <c r="A776" s="7"/>
      <c r="B776" s="23">
        <v>42598</v>
      </c>
      <c r="C776" s="22">
        <v>0.89583333333333337</v>
      </c>
      <c r="D776" s="25">
        <v>0</v>
      </c>
      <c r="E776" s="19">
        <f t="shared" si="36"/>
        <v>0</v>
      </c>
      <c r="F776" s="24">
        <v>36.64</v>
      </c>
      <c r="G776" s="19">
        <f t="shared" si="37"/>
        <v>36.988080000000004</v>
      </c>
      <c r="H776" s="11">
        <f t="shared" si="38"/>
        <v>0</v>
      </c>
      <c r="J776" s="26"/>
    </row>
    <row r="777" spans="1:10" outlineLevel="1">
      <c r="A777" s="7"/>
      <c r="B777" s="23">
        <v>42598</v>
      </c>
      <c r="C777" s="22">
        <v>0.91666666666666663</v>
      </c>
      <c r="D777" s="25">
        <v>0</v>
      </c>
      <c r="E777" s="19">
        <f t="shared" si="36"/>
        <v>0</v>
      </c>
      <c r="F777" s="24">
        <v>33.26</v>
      </c>
      <c r="G777" s="19">
        <f t="shared" si="37"/>
        <v>33.575969999999998</v>
      </c>
      <c r="H777" s="11">
        <f t="shared" si="38"/>
        <v>0</v>
      </c>
      <c r="J777" s="26"/>
    </row>
    <row r="778" spans="1:10" outlineLevel="1">
      <c r="A778" s="7"/>
      <c r="B778" s="23">
        <v>42598</v>
      </c>
      <c r="C778" s="22">
        <v>0.9375</v>
      </c>
      <c r="D778" s="25">
        <v>0</v>
      </c>
      <c r="E778" s="19">
        <f t="shared" si="36"/>
        <v>0</v>
      </c>
      <c r="F778" s="24">
        <v>42</v>
      </c>
      <c r="G778" s="19">
        <f t="shared" si="37"/>
        <v>42.399000000000001</v>
      </c>
      <c r="H778" s="11">
        <f t="shared" si="38"/>
        <v>0</v>
      </c>
      <c r="J778" s="26"/>
    </row>
    <row r="779" spans="1:10" outlineLevel="1">
      <c r="A779" s="7"/>
      <c r="B779" s="23">
        <v>42598</v>
      </c>
      <c r="C779" s="22">
        <v>0.95833333333333337</v>
      </c>
      <c r="D779" s="25">
        <v>0</v>
      </c>
      <c r="E779" s="19">
        <f t="shared" si="36"/>
        <v>0</v>
      </c>
      <c r="F779" s="24">
        <v>30.77</v>
      </c>
      <c r="G779" s="19">
        <f t="shared" si="37"/>
        <v>31.062315000000002</v>
      </c>
      <c r="H779" s="11">
        <f t="shared" si="38"/>
        <v>0</v>
      </c>
      <c r="J779" s="26"/>
    </row>
    <row r="780" spans="1:10" outlineLevel="1">
      <c r="A780" s="7"/>
      <c r="B780" s="23">
        <v>42598</v>
      </c>
      <c r="C780" s="22">
        <v>0.97916666666666663</v>
      </c>
      <c r="D780" s="25">
        <v>0</v>
      </c>
      <c r="E780" s="19">
        <f t="shared" si="36"/>
        <v>0</v>
      </c>
      <c r="F780" s="24">
        <v>34.200000000000003</v>
      </c>
      <c r="G780" s="19">
        <f t="shared" si="37"/>
        <v>34.524900000000002</v>
      </c>
      <c r="H780" s="11">
        <f t="shared" si="38"/>
        <v>0</v>
      </c>
      <c r="J780" s="26"/>
    </row>
    <row r="781" spans="1:10" outlineLevel="1">
      <c r="A781" s="7"/>
      <c r="B781" s="23">
        <v>42598</v>
      </c>
      <c r="C781" s="22">
        <v>0.99998842592592585</v>
      </c>
      <c r="D781" s="25">
        <v>0</v>
      </c>
      <c r="E781" s="19">
        <f t="shared" si="36"/>
        <v>0</v>
      </c>
      <c r="F781" s="24">
        <v>30.43</v>
      </c>
      <c r="G781" s="19">
        <f t="shared" si="37"/>
        <v>30.719085000000003</v>
      </c>
      <c r="H781" s="11">
        <f t="shared" si="38"/>
        <v>0</v>
      </c>
      <c r="J781" s="26"/>
    </row>
    <row r="782" spans="1:10" outlineLevel="1">
      <c r="A782" s="7"/>
      <c r="B782" s="23">
        <v>42599</v>
      </c>
      <c r="C782" s="22">
        <v>2.0833333333333332E-2</v>
      </c>
      <c r="D782" s="25">
        <v>0</v>
      </c>
      <c r="E782" s="19">
        <f t="shared" ref="E782:E845" si="39">IF($B$11="Electricity",$D782*$B$7,$D782*$B$8)</f>
        <v>0</v>
      </c>
      <c r="F782" s="24">
        <v>27.1</v>
      </c>
      <c r="G782" s="19">
        <f t="shared" si="37"/>
        <v>27.357450000000004</v>
      </c>
      <c r="H782" s="11">
        <f t="shared" si="38"/>
        <v>0</v>
      </c>
      <c r="J782" s="26"/>
    </row>
    <row r="783" spans="1:10" outlineLevel="1">
      <c r="A783" s="7"/>
      <c r="B783" s="23">
        <v>42599</v>
      </c>
      <c r="C783" s="22">
        <v>4.1666666666666664E-2</v>
      </c>
      <c r="D783" s="25">
        <v>0</v>
      </c>
      <c r="E783" s="19">
        <f t="shared" si="39"/>
        <v>0</v>
      </c>
      <c r="F783" s="24">
        <v>24.33</v>
      </c>
      <c r="G783" s="19">
        <f t="shared" ref="G783:G846" si="40">$F783*$B$8</f>
        <v>24.561135</v>
      </c>
      <c r="H783" s="11">
        <f t="shared" si="38"/>
        <v>0</v>
      </c>
      <c r="J783" s="26"/>
    </row>
    <row r="784" spans="1:10" outlineLevel="1">
      <c r="A784" s="7"/>
      <c r="B784" s="23">
        <v>42599</v>
      </c>
      <c r="C784" s="22">
        <v>6.25E-2</v>
      </c>
      <c r="D784" s="25">
        <v>0</v>
      </c>
      <c r="E784" s="19">
        <f t="shared" si="39"/>
        <v>0</v>
      </c>
      <c r="F784" s="24">
        <v>25.13</v>
      </c>
      <c r="G784" s="19">
        <f t="shared" si="40"/>
        <v>25.368735000000001</v>
      </c>
      <c r="H784" s="11">
        <f t="shared" si="38"/>
        <v>0</v>
      </c>
      <c r="J784" s="26"/>
    </row>
    <row r="785" spans="1:10" outlineLevel="1">
      <c r="A785" s="7"/>
      <c r="B785" s="23">
        <v>42599</v>
      </c>
      <c r="C785" s="22">
        <v>8.3333333333333329E-2</v>
      </c>
      <c r="D785" s="25">
        <v>0</v>
      </c>
      <c r="E785" s="19">
        <f t="shared" si="39"/>
        <v>0</v>
      </c>
      <c r="F785" s="24">
        <v>24.38</v>
      </c>
      <c r="G785" s="19">
        <f t="shared" si="40"/>
        <v>24.611609999999999</v>
      </c>
      <c r="H785" s="11">
        <f t="shared" si="38"/>
        <v>0</v>
      </c>
      <c r="J785" s="26"/>
    </row>
    <row r="786" spans="1:10" outlineLevel="1">
      <c r="A786" s="7"/>
      <c r="B786" s="23">
        <v>42599</v>
      </c>
      <c r="C786" s="22">
        <v>0.10416666666666667</v>
      </c>
      <c r="D786" s="25">
        <v>0</v>
      </c>
      <c r="E786" s="19">
        <f t="shared" si="39"/>
        <v>0</v>
      </c>
      <c r="F786" s="24">
        <v>21.12</v>
      </c>
      <c r="G786" s="19">
        <f t="shared" si="40"/>
        <v>21.320640000000001</v>
      </c>
      <c r="H786" s="11">
        <f t="shared" si="38"/>
        <v>0</v>
      </c>
      <c r="J786" s="26"/>
    </row>
    <row r="787" spans="1:10" outlineLevel="1">
      <c r="A787" s="7"/>
      <c r="B787" s="23">
        <v>42599</v>
      </c>
      <c r="C787" s="22">
        <v>0.125</v>
      </c>
      <c r="D787" s="25">
        <v>0</v>
      </c>
      <c r="E787" s="19">
        <f t="shared" si="39"/>
        <v>0</v>
      </c>
      <c r="F787" s="24">
        <v>18.66</v>
      </c>
      <c r="G787" s="19">
        <f t="shared" si="40"/>
        <v>18.83727</v>
      </c>
      <c r="H787" s="11">
        <f t="shared" si="38"/>
        <v>0</v>
      </c>
      <c r="J787" s="26"/>
    </row>
    <row r="788" spans="1:10" outlineLevel="1">
      <c r="A788" s="7"/>
      <c r="B788" s="23">
        <v>42599</v>
      </c>
      <c r="C788" s="22">
        <v>0.14583333333333334</v>
      </c>
      <c r="D788" s="25">
        <v>0</v>
      </c>
      <c r="E788" s="19">
        <f t="shared" si="39"/>
        <v>0</v>
      </c>
      <c r="F788" s="24">
        <v>18.420000000000002</v>
      </c>
      <c r="G788" s="19">
        <f t="shared" si="40"/>
        <v>18.594990000000003</v>
      </c>
      <c r="H788" s="11">
        <f t="shared" si="38"/>
        <v>0</v>
      </c>
      <c r="J788" s="26"/>
    </row>
    <row r="789" spans="1:10" outlineLevel="1">
      <c r="A789" s="7"/>
      <c r="B789" s="23">
        <v>42599</v>
      </c>
      <c r="C789" s="22">
        <v>0.16666666666666666</v>
      </c>
      <c r="D789" s="25">
        <v>0</v>
      </c>
      <c r="E789" s="19">
        <f t="shared" si="39"/>
        <v>0</v>
      </c>
      <c r="F789" s="24">
        <v>16.78</v>
      </c>
      <c r="G789" s="19">
        <f t="shared" si="40"/>
        <v>16.939410000000002</v>
      </c>
      <c r="H789" s="11">
        <f t="shared" si="38"/>
        <v>0</v>
      </c>
      <c r="J789" s="26"/>
    </row>
    <row r="790" spans="1:10" outlineLevel="1">
      <c r="A790" s="7"/>
      <c r="B790" s="23">
        <v>42599</v>
      </c>
      <c r="C790" s="22">
        <v>0.1875</v>
      </c>
      <c r="D790" s="25">
        <v>0</v>
      </c>
      <c r="E790" s="19">
        <f t="shared" si="39"/>
        <v>0</v>
      </c>
      <c r="F790" s="24">
        <v>18.850000000000001</v>
      </c>
      <c r="G790" s="19">
        <f t="shared" si="40"/>
        <v>19.029075000000002</v>
      </c>
      <c r="H790" s="11">
        <f t="shared" si="38"/>
        <v>0</v>
      </c>
      <c r="J790" s="26"/>
    </row>
    <row r="791" spans="1:10" outlineLevel="1">
      <c r="A791" s="7"/>
      <c r="B791" s="23">
        <v>42599</v>
      </c>
      <c r="C791" s="22">
        <v>0.20833333333333334</v>
      </c>
      <c r="D791" s="25">
        <v>0</v>
      </c>
      <c r="E791" s="19">
        <f t="shared" si="39"/>
        <v>0</v>
      </c>
      <c r="F791" s="24">
        <v>22.34</v>
      </c>
      <c r="G791" s="19">
        <f t="shared" si="40"/>
        <v>22.552230000000002</v>
      </c>
      <c r="H791" s="11">
        <f t="shared" si="38"/>
        <v>0</v>
      </c>
      <c r="J791" s="26"/>
    </row>
    <row r="792" spans="1:10" outlineLevel="1">
      <c r="A792" s="7"/>
      <c r="B792" s="23">
        <v>42599</v>
      </c>
      <c r="C792" s="22">
        <v>0.22916666666666666</v>
      </c>
      <c r="D792" s="25">
        <v>0</v>
      </c>
      <c r="E792" s="19">
        <f t="shared" si="39"/>
        <v>0</v>
      </c>
      <c r="F792" s="24">
        <v>28.18</v>
      </c>
      <c r="G792" s="19">
        <f t="shared" si="40"/>
        <v>28.447710000000001</v>
      </c>
      <c r="H792" s="11">
        <f t="shared" si="38"/>
        <v>0</v>
      </c>
      <c r="J792" s="26"/>
    </row>
    <row r="793" spans="1:10" outlineLevel="1">
      <c r="A793" s="7"/>
      <c r="B793" s="23">
        <v>42599</v>
      </c>
      <c r="C793" s="22">
        <v>0.25</v>
      </c>
      <c r="D793" s="25">
        <v>0</v>
      </c>
      <c r="E793" s="19">
        <f t="shared" si="39"/>
        <v>0</v>
      </c>
      <c r="F793" s="24">
        <v>30.49</v>
      </c>
      <c r="G793" s="19">
        <f t="shared" si="40"/>
        <v>30.779655000000002</v>
      </c>
      <c r="H793" s="11">
        <f t="shared" si="38"/>
        <v>0</v>
      </c>
      <c r="J793" s="26"/>
    </row>
    <row r="794" spans="1:10" outlineLevel="1">
      <c r="A794" s="7"/>
      <c r="B794" s="23">
        <v>42599</v>
      </c>
      <c r="C794" s="22">
        <v>0.27083333333333331</v>
      </c>
      <c r="D794" s="25">
        <v>0</v>
      </c>
      <c r="E794" s="19">
        <f t="shared" si="39"/>
        <v>0</v>
      </c>
      <c r="F794" s="24">
        <v>45.14</v>
      </c>
      <c r="G794" s="19">
        <f t="shared" si="40"/>
        <v>45.568830000000005</v>
      </c>
      <c r="H794" s="11">
        <f t="shared" si="38"/>
        <v>0</v>
      </c>
      <c r="J794" s="26"/>
    </row>
    <row r="795" spans="1:10" outlineLevel="1">
      <c r="A795" s="7"/>
      <c r="B795" s="23">
        <v>42599</v>
      </c>
      <c r="C795" s="22">
        <v>0.29166666666666669</v>
      </c>
      <c r="D795" s="25">
        <v>0.14553699999999997</v>
      </c>
      <c r="E795" s="19">
        <f t="shared" si="39"/>
        <v>0.14549333889999996</v>
      </c>
      <c r="F795" s="24">
        <v>112.6</v>
      </c>
      <c r="G795" s="19">
        <f t="shared" si="40"/>
        <v>113.66970000000001</v>
      </c>
      <c r="H795" s="11">
        <f t="shared" si="38"/>
        <v>10.523576850638667</v>
      </c>
      <c r="J795" s="26"/>
    </row>
    <row r="796" spans="1:10" outlineLevel="1">
      <c r="A796" s="7"/>
      <c r="B796" s="23">
        <v>42599</v>
      </c>
      <c r="C796" s="22">
        <v>0.3125</v>
      </c>
      <c r="D796" s="25">
        <v>0.19622099999999998</v>
      </c>
      <c r="E796" s="19">
        <f t="shared" si="39"/>
        <v>0.19616213369999999</v>
      </c>
      <c r="F796" s="24">
        <v>66.16</v>
      </c>
      <c r="G796" s="19">
        <f t="shared" si="40"/>
        <v>66.788520000000005</v>
      </c>
      <c r="H796" s="11">
        <f t="shared" si="38"/>
        <v>23.384778278334874</v>
      </c>
      <c r="J796" s="26"/>
    </row>
    <row r="797" spans="1:10" outlineLevel="1">
      <c r="A797" s="7"/>
      <c r="B797" s="23">
        <v>42599</v>
      </c>
      <c r="C797" s="22">
        <v>0.33333333333333331</v>
      </c>
      <c r="D797" s="25">
        <v>0.65380599999999989</v>
      </c>
      <c r="E797" s="19">
        <f t="shared" si="39"/>
        <v>0.65360985819999995</v>
      </c>
      <c r="F797" s="24">
        <v>68.45</v>
      </c>
      <c r="G797" s="19">
        <f t="shared" si="40"/>
        <v>69.100275000000011</v>
      </c>
      <c r="H797" s="11">
        <f t="shared" si="38"/>
        <v>76.406812680868981</v>
      </c>
      <c r="J797" s="26"/>
    </row>
    <row r="798" spans="1:10" outlineLevel="1">
      <c r="A798" s="7"/>
      <c r="B798" s="23">
        <v>42599</v>
      </c>
      <c r="C798" s="22">
        <v>0.35416666666666669</v>
      </c>
      <c r="D798" s="25">
        <v>1.1669769999999999</v>
      </c>
      <c r="E798" s="19">
        <f t="shared" si="39"/>
        <v>1.1666269068999999</v>
      </c>
      <c r="F798" s="24">
        <v>56.43</v>
      </c>
      <c r="G798" s="19">
        <f t="shared" si="40"/>
        <v>56.966085000000007</v>
      </c>
      <c r="H798" s="11">
        <f t="shared" si="38"/>
        <v>150.53443714164749</v>
      </c>
      <c r="J798" s="26"/>
    </row>
    <row r="799" spans="1:10" outlineLevel="1">
      <c r="A799" s="7"/>
      <c r="B799" s="23">
        <v>42599</v>
      </c>
      <c r="C799" s="22">
        <v>0.375</v>
      </c>
      <c r="D799" s="25">
        <v>2.2988200000000001</v>
      </c>
      <c r="E799" s="19">
        <f t="shared" si="39"/>
        <v>2.298130354</v>
      </c>
      <c r="F799" s="24">
        <v>47.67</v>
      </c>
      <c r="G799" s="19">
        <f t="shared" si="40"/>
        <v>48.122865000000004</v>
      </c>
      <c r="H799" s="11">
        <f t="shared" si="38"/>
        <v>316.85962906605579</v>
      </c>
      <c r="J799" s="26"/>
    </row>
    <row r="800" spans="1:10" outlineLevel="1">
      <c r="A800" s="7"/>
      <c r="B800" s="23">
        <v>42599</v>
      </c>
      <c r="C800" s="22">
        <v>0.39583333333333331</v>
      </c>
      <c r="D800" s="25">
        <v>2.3641269999999999</v>
      </c>
      <c r="E800" s="19">
        <f t="shared" si="39"/>
        <v>2.3634177619000001</v>
      </c>
      <c r="F800" s="24">
        <v>44.59</v>
      </c>
      <c r="G800" s="19">
        <f t="shared" si="40"/>
        <v>45.013605000000005</v>
      </c>
      <c r="H800" s="11">
        <f t="shared" si="38"/>
        <v>333.20975012924936</v>
      </c>
      <c r="J800" s="26"/>
    </row>
    <row r="801" spans="1:10" outlineLevel="1">
      <c r="A801" s="7"/>
      <c r="B801" s="23">
        <v>42599</v>
      </c>
      <c r="C801" s="22">
        <v>0.41666666666666669</v>
      </c>
      <c r="D801" s="25">
        <v>2.6131640000000003</v>
      </c>
      <c r="E801" s="19">
        <f t="shared" si="39"/>
        <v>2.6123800508000001</v>
      </c>
      <c r="F801" s="24">
        <v>38.44</v>
      </c>
      <c r="G801" s="19">
        <f t="shared" si="40"/>
        <v>38.80518</v>
      </c>
      <c r="H801" s="11">
        <f t="shared" si="38"/>
        <v>384.52881134909688</v>
      </c>
      <c r="J801" s="26"/>
    </row>
    <row r="802" spans="1:10" outlineLevel="1">
      <c r="A802" s="7"/>
      <c r="B802" s="23">
        <v>42599</v>
      </c>
      <c r="C802" s="22">
        <v>0.4375</v>
      </c>
      <c r="D802" s="25">
        <v>2.9801729999999997</v>
      </c>
      <c r="E802" s="19">
        <f t="shared" si="39"/>
        <v>2.9792789480999997</v>
      </c>
      <c r="F802" s="24">
        <v>38.799999999999997</v>
      </c>
      <c r="G802" s="19">
        <f t="shared" si="40"/>
        <v>39.168599999999998</v>
      </c>
      <c r="H802" s="11">
        <f t="shared" si="38"/>
        <v>437.45169894005028</v>
      </c>
      <c r="J802" s="26"/>
    </row>
    <row r="803" spans="1:10" outlineLevel="1">
      <c r="A803" s="7"/>
      <c r="B803" s="23">
        <v>42599</v>
      </c>
      <c r="C803" s="22">
        <v>0.45833333333333331</v>
      </c>
      <c r="D803" s="25">
        <v>3.7549619999999999</v>
      </c>
      <c r="E803" s="19">
        <f t="shared" si="39"/>
        <v>3.7538355114000002</v>
      </c>
      <c r="F803" s="24">
        <v>38.74</v>
      </c>
      <c r="G803" s="19">
        <f t="shared" si="40"/>
        <v>39.108030000000007</v>
      </c>
      <c r="H803" s="11">
        <f t="shared" si="38"/>
        <v>551.40829332550345</v>
      </c>
      <c r="J803" s="26"/>
    </row>
    <row r="804" spans="1:10" outlineLevel="1">
      <c r="A804" s="7"/>
      <c r="B804" s="23">
        <v>42599</v>
      </c>
      <c r="C804" s="22">
        <v>0.47916666666666669</v>
      </c>
      <c r="D804" s="25">
        <v>4.8863090000000007</v>
      </c>
      <c r="E804" s="19">
        <f t="shared" si="39"/>
        <v>4.8848431073000009</v>
      </c>
      <c r="F804" s="24">
        <v>36.47</v>
      </c>
      <c r="G804" s="19">
        <f t="shared" si="40"/>
        <v>36.816465000000001</v>
      </c>
      <c r="H804" s="11">
        <f t="shared" si="38"/>
        <v>728.73816266739846</v>
      </c>
      <c r="J804" s="26"/>
    </row>
    <row r="805" spans="1:10" outlineLevel="1">
      <c r="A805" s="7"/>
      <c r="B805" s="23">
        <v>42599</v>
      </c>
      <c r="C805" s="22">
        <v>0.5</v>
      </c>
      <c r="D805" s="25">
        <v>4.2330610000000002</v>
      </c>
      <c r="E805" s="19">
        <f t="shared" si="39"/>
        <v>4.2317910817</v>
      </c>
      <c r="F805" s="24">
        <v>34.9</v>
      </c>
      <c r="G805" s="19">
        <f t="shared" si="40"/>
        <v>35.231549999999999</v>
      </c>
      <c r="H805" s="11">
        <f t="shared" si="38"/>
        <v>638.02058211173232</v>
      </c>
      <c r="J805" s="26"/>
    </row>
    <row r="806" spans="1:10" outlineLevel="1">
      <c r="A806" s="7"/>
      <c r="B806" s="23">
        <v>42599</v>
      </c>
      <c r="C806" s="22">
        <v>0.52083333333333337</v>
      </c>
      <c r="D806" s="25">
        <v>0.61539900000000003</v>
      </c>
      <c r="E806" s="19">
        <f t="shared" si="39"/>
        <v>0.61521438030000009</v>
      </c>
      <c r="F806" s="24">
        <v>34.4</v>
      </c>
      <c r="G806" s="19">
        <f t="shared" si="40"/>
        <v>34.726799999999997</v>
      </c>
      <c r="H806" s="11">
        <f t="shared" si="38"/>
        <v>93.065447993997978</v>
      </c>
      <c r="J806" s="26"/>
    </row>
    <row r="807" spans="1:10" outlineLevel="1">
      <c r="A807" s="7"/>
      <c r="B807" s="23">
        <v>42599</v>
      </c>
      <c r="C807" s="22">
        <v>0.54166666666666663</v>
      </c>
      <c r="D807" s="25">
        <v>1.0861229999999999</v>
      </c>
      <c r="E807" s="19">
        <f t="shared" si="39"/>
        <v>1.0857971631000001</v>
      </c>
      <c r="F807" s="24">
        <v>32.5</v>
      </c>
      <c r="G807" s="19">
        <f t="shared" si="40"/>
        <v>32.808750000000003</v>
      </c>
      <c r="H807" s="11">
        <f t="shared" si="38"/>
        <v>166.33462466174288</v>
      </c>
      <c r="J807" s="26"/>
    </row>
    <row r="808" spans="1:10" outlineLevel="1">
      <c r="A808" s="7"/>
      <c r="B808" s="23">
        <v>42599</v>
      </c>
      <c r="C808" s="22">
        <v>0.5625</v>
      </c>
      <c r="D808" s="25">
        <v>2.0749840000000002</v>
      </c>
      <c r="E808" s="19">
        <f t="shared" si="39"/>
        <v>2.0743615048000001</v>
      </c>
      <c r="F808" s="24">
        <v>32.869999999999997</v>
      </c>
      <c r="G808" s="19">
        <f t="shared" si="40"/>
        <v>33.182265000000001</v>
      </c>
      <c r="H808" s="11">
        <f t="shared" si="38"/>
        <v>316.99922673472764</v>
      </c>
      <c r="J808" s="26"/>
    </row>
    <row r="809" spans="1:10" outlineLevel="1">
      <c r="A809" s="7"/>
      <c r="B809" s="23">
        <v>42599</v>
      </c>
      <c r="C809" s="22">
        <v>0.58333333333333337</v>
      </c>
      <c r="D809" s="25">
        <v>1.451819</v>
      </c>
      <c r="E809" s="19">
        <f t="shared" si="39"/>
        <v>1.4513834542999999</v>
      </c>
      <c r="F809" s="24">
        <v>33.85</v>
      </c>
      <c r="G809" s="19">
        <f t="shared" si="40"/>
        <v>34.171575000000004</v>
      </c>
      <c r="H809" s="11">
        <f t="shared" si="38"/>
        <v>220.36126393742845</v>
      </c>
      <c r="J809" s="26"/>
    </row>
    <row r="810" spans="1:10" outlineLevel="1">
      <c r="A810" s="7"/>
      <c r="B810" s="23">
        <v>42599</v>
      </c>
      <c r="C810" s="22">
        <v>0.60416666666666663</v>
      </c>
      <c r="D810" s="25">
        <v>0.68341700000000005</v>
      </c>
      <c r="E810" s="19">
        <f t="shared" si="39"/>
        <v>0.68321197490000007</v>
      </c>
      <c r="F810" s="24">
        <v>32.99</v>
      </c>
      <c r="G810" s="19">
        <f t="shared" si="40"/>
        <v>33.303405000000005</v>
      </c>
      <c r="H810" s="11">
        <f t="shared" si="38"/>
        <v>104.32414223045548</v>
      </c>
      <c r="J810" s="26"/>
    </row>
    <row r="811" spans="1:10" outlineLevel="1">
      <c r="A811" s="7"/>
      <c r="B811" s="23">
        <v>42599</v>
      </c>
      <c r="C811" s="22">
        <v>0.625</v>
      </c>
      <c r="D811" s="25">
        <v>1.0923150000000001</v>
      </c>
      <c r="E811" s="19">
        <f t="shared" si="39"/>
        <v>1.0919873055000002</v>
      </c>
      <c r="F811" s="24">
        <v>33.049999999999997</v>
      </c>
      <c r="G811" s="19">
        <f t="shared" si="40"/>
        <v>33.363974999999996</v>
      </c>
      <c r="H811" s="11">
        <f t="shared" si="38"/>
        <v>166.6766016619807</v>
      </c>
      <c r="J811" s="26"/>
    </row>
    <row r="812" spans="1:10" outlineLevel="1">
      <c r="A812" s="7"/>
      <c r="B812" s="23">
        <v>42599</v>
      </c>
      <c r="C812" s="22">
        <v>0.64583333333333337</v>
      </c>
      <c r="D812" s="25">
        <v>2.2827980000000001</v>
      </c>
      <c r="E812" s="19">
        <f t="shared" si="39"/>
        <v>2.2821131606000002</v>
      </c>
      <c r="F812" s="24">
        <v>35.79</v>
      </c>
      <c r="G812" s="19">
        <f t="shared" si="40"/>
        <v>36.130005000000004</v>
      </c>
      <c r="H812" s="11">
        <f t="shared" si="38"/>
        <v>342.0202879685562</v>
      </c>
      <c r="J812" s="26"/>
    </row>
    <row r="813" spans="1:10" outlineLevel="1">
      <c r="A813" s="7"/>
      <c r="B813" s="23">
        <v>42599</v>
      </c>
      <c r="C813" s="22">
        <v>0.66666666666666663</v>
      </c>
      <c r="D813" s="25">
        <v>1.482226</v>
      </c>
      <c r="E813" s="19">
        <f t="shared" si="39"/>
        <v>1.4817813322000002</v>
      </c>
      <c r="F813" s="24">
        <v>34.99</v>
      </c>
      <c r="G813" s="19">
        <f t="shared" si="40"/>
        <v>35.322405000000003</v>
      </c>
      <c r="H813" s="11">
        <f t="shared" si="38"/>
        <v>223.27124745179208</v>
      </c>
      <c r="J813" s="26"/>
    </row>
    <row r="814" spans="1:10" outlineLevel="1">
      <c r="A814" s="7"/>
      <c r="B814" s="23">
        <v>42599</v>
      </c>
      <c r="C814" s="22">
        <v>0.6875</v>
      </c>
      <c r="D814" s="25">
        <v>1.1544829999999999</v>
      </c>
      <c r="E814" s="19">
        <f t="shared" si="39"/>
        <v>1.1541366550999999</v>
      </c>
      <c r="F814" s="24">
        <v>35.270000000000003</v>
      </c>
      <c r="G814" s="19">
        <f t="shared" si="40"/>
        <v>35.605065000000003</v>
      </c>
      <c r="H814" s="11">
        <f t="shared" si="38"/>
        <v>173.5763072248819</v>
      </c>
      <c r="J814" s="26"/>
    </row>
    <row r="815" spans="1:10" outlineLevel="1">
      <c r="A815" s="7"/>
      <c r="B815" s="23">
        <v>42599</v>
      </c>
      <c r="C815" s="22">
        <v>0.70833333333333337</v>
      </c>
      <c r="D815" s="25">
        <v>0.7610889999999999</v>
      </c>
      <c r="E815" s="19">
        <f t="shared" si="39"/>
        <v>0.76086067329999996</v>
      </c>
      <c r="F815" s="24">
        <v>34.79</v>
      </c>
      <c r="G815" s="19">
        <f t="shared" si="40"/>
        <v>35.120505000000001</v>
      </c>
      <c r="H815" s="11">
        <f t="shared" si="38"/>
        <v>114.79827415286397</v>
      </c>
      <c r="J815" s="26"/>
    </row>
    <row r="816" spans="1:10" outlineLevel="1">
      <c r="A816" s="7"/>
      <c r="B816" s="23">
        <v>42599</v>
      </c>
      <c r="C816" s="22">
        <v>0.72916666666666663</v>
      </c>
      <c r="D816" s="25">
        <v>7.7348E-2</v>
      </c>
      <c r="E816" s="19">
        <f t="shared" si="39"/>
        <v>7.7324795599999996E-2</v>
      </c>
      <c r="F816" s="24">
        <v>43.14</v>
      </c>
      <c r="G816" s="19">
        <f t="shared" si="40"/>
        <v>43.54983</v>
      </c>
      <c r="H816" s="11">
        <f t="shared" si="38"/>
        <v>11.014930278435253</v>
      </c>
      <c r="J816" s="26"/>
    </row>
    <row r="817" spans="1:10" outlineLevel="1">
      <c r="A817" s="7"/>
      <c r="B817" s="23">
        <v>42599</v>
      </c>
      <c r="C817" s="22">
        <v>0.75</v>
      </c>
      <c r="D817" s="25">
        <v>0</v>
      </c>
      <c r="E817" s="19">
        <f t="shared" si="39"/>
        <v>0</v>
      </c>
      <c r="F817" s="24">
        <v>64.260000000000005</v>
      </c>
      <c r="G817" s="19">
        <f t="shared" si="40"/>
        <v>64.870470000000012</v>
      </c>
      <c r="H817" s="11">
        <f t="shared" si="38"/>
        <v>0</v>
      </c>
      <c r="J817" s="26"/>
    </row>
    <row r="818" spans="1:10" outlineLevel="1">
      <c r="A818" s="7"/>
      <c r="B818" s="23">
        <v>42599</v>
      </c>
      <c r="C818" s="22">
        <v>0.77083333333333337</v>
      </c>
      <c r="D818" s="25">
        <v>0</v>
      </c>
      <c r="E818" s="19">
        <f t="shared" si="39"/>
        <v>0</v>
      </c>
      <c r="F818" s="24">
        <v>85.21</v>
      </c>
      <c r="G818" s="19">
        <f t="shared" si="40"/>
        <v>86.019494999999992</v>
      </c>
      <c r="H818" s="11">
        <f t="shared" si="38"/>
        <v>0</v>
      </c>
      <c r="J818" s="26"/>
    </row>
    <row r="819" spans="1:10" outlineLevel="1">
      <c r="A819" s="7"/>
      <c r="B819" s="23">
        <v>42599</v>
      </c>
      <c r="C819" s="22">
        <v>0.79166666666666663</v>
      </c>
      <c r="D819" s="25">
        <v>0</v>
      </c>
      <c r="E819" s="19">
        <f t="shared" si="39"/>
        <v>0</v>
      </c>
      <c r="F819" s="24">
        <v>89.99</v>
      </c>
      <c r="G819" s="19">
        <f t="shared" si="40"/>
        <v>90.844904999999997</v>
      </c>
      <c r="H819" s="11">
        <f t="shared" si="38"/>
        <v>0</v>
      </c>
      <c r="J819" s="26"/>
    </row>
    <row r="820" spans="1:10" outlineLevel="1">
      <c r="A820" s="7"/>
      <c r="B820" s="23">
        <v>42599</v>
      </c>
      <c r="C820" s="22">
        <v>0.8125</v>
      </c>
      <c r="D820" s="25">
        <v>0</v>
      </c>
      <c r="E820" s="19">
        <f t="shared" si="39"/>
        <v>0</v>
      </c>
      <c r="F820" s="24">
        <v>62.3</v>
      </c>
      <c r="G820" s="19">
        <f t="shared" si="40"/>
        <v>62.891849999999998</v>
      </c>
      <c r="H820" s="11">
        <f t="shared" si="38"/>
        <v>0</v>
      </c>
      <c r="J820" s="26"/>
    </row>
    <row r="821" spans="1:10" outlineLevel="1">
      <c r="A821" s="7"/>
      <c r="B821" s="23">
        <v>42599</v>
      </c>
      <c r="C821" s="22">
        <v>0.83333333333333337</v>
      </c>
      <c r="D821" s="25">
        <v>0</v>
      </c>
      <c r="E821" s="19">
        <f t="shared" si="39"/>
        <v>0</v>
      </c>
      <c r="F821" s="24">
        <v>61.19</v>
      </c>
      <c r="G821" s="19">
        <f t="shared" si="40"/>
        <v>61.771304999999998</v>
      </c>
      <c r="H821" s="11">
        <f t="shared" si="38"/>
        <v>0</v>
      </c>
      <c r="J821" s="26"/>
    </row>
    <row r="822" spans="1:10" outlineLevel="1">
      <c r="A822" s="7"/>
      <c r="B822" s="23">
        <v>42599</v>
      </c>
      <c r="C822" s="22">
        <v>0.85416666666666663</v>
      </c>
      <c r="D822" s="25">
        <v>0</v>
      </c>
      <c r="E822" s="19">
        <f t="shared" si="39"/>
        <v>0</v>
      </c>
      <c r="F822" s="24">
        <v>47.93</v>
      </c>
      <c r="G822" s="19">
        <f t="shared" si="40"/>
        <v>48.385335000000005</v>
      </c>
      <c r="H822" s="11">
        <f t="shared" si="38"/>
        <v>0</v>
      </c>
      <c r="J822" s="26"/>
    </row>
    <row r="823" spans="1:10" outlineLevel="1">
      <c r="A823" s="7"/>
      <c r="B823" s="23">
        <v>42599</v>
      </c>
      <c r="C823" s="22">
        <v>0.875</v>
      </c>
      <c r="D823" s="25">
        <v>0</v>
      </c>
      <c r="E823" s="19">
        <f t="shared" si="39"/>
        <v>0</v>
      </c>
      <c r="F823" s="24">
        <v>39.1</v>
      </c>
      <c r="G823" s="19">
        <f t="shared" si="40"/>
        <v>39.471450000000004</v>
      </c>
      <c r="H823" s="11">
        <f t="shared" si="38"/>
        <v>0</v>
      </c>
      <c r="J823" s="26"/>
    </row>
    <row r="824" spans="1:10" outlineLevel="1">
      <c r="A824" s="7"/>
      <c r="B824" s="23">
        <v>42599</v>
      </c>
      <c r="C824" s="22">
        <v>0.89583333333333337</v>
      </c>
      <c r="D824" s="25">
        <v>0</v>
      </c>
      <c r="E824" s="19">
        <f t="shared" si="39"/>
        <v>0</v>
      </c>
      <c r="F824" s="24">
        <v>37.17</v>
      </c>
      <c r="G824" s="19">
        <f t="shared" si="40"/>
        <v>37.523115000000004</v>
      </c>
      <c r="H824" s="11">
        <f t="shared" si="38"/>
        <v>0</v>
      </c>
      <c r="J824" s="26"/>
    </row>
    <row r="825" spans="1:10" outlineLevel="1">
      <c r="A825" s="7"/>
      <c r="B825" s="23">
        <v>42599</v>
      </c>
      <c r="C825" s="22">
        <v>0.91666666666666663</v>
      </c>
      <c r="D825" s="25">
        <v>0</v>
      </c>
      <c r="E825" s="19">
        <f t="shared" si="39"/>
        <v>0</v>
      </c>
      <c r="F825" s="24">
        <v>36.15</v>
      </c>
      <c r="G825" s="19">
        <f t="shared" si="40"/>
        <v>36.493425000000002</v>
      </c>
      <c r="H825" s="11">
        <f t="shared" si="38"/>
        <v>0</v>
      </c>
      <c r="J825" s="26"/>
    </row>
    <row r="826" spans="1:10" outlineLevel="1">
      <c r="A826" s="7"/>
      <c r="B826" s="23">
        <v>42599</v>
      </c>
      <c r="C826" s="22">
        <v>0.9375</v>
      </c>
      <c r="D826" s="25">
        <v>0</v>
      </c>
      <c r="E826" s="19">
        <f t="shared" si="39"/>
        <v>0</v>
      </c>
      <c r="F826" s="24">
        <v>51.43</v>
      </c>
      <c r="G826" s="19">
        <f t="shared" si="40"/>
        <v>51.918585</v>
      </c>
      <c r="H826" s="11">
        <f t="shared" si="38"/>
        <v>0</v>
      </c>
      <c r="J826" s="26"/>
    </row>
    <row r="827" spans="1:10" outlineLevel="1">
      <c r="A827" s="7"/>
      <c r="B827" s="23">
        <v>42599</v>
      </c>
      <c r="C827" s="22">
        <v>0.95833333333333337</v>
      </c>
      <c r="D827" s="25">
        <v>0</v>
      </c>
      <c r="E827" s="19">
        <f t="shared" si="39"/>
        <v>0</v>
      </c>
      <c r="F827" s="24">
        <v>37.840000000000003</v>
      </c>
      <c r="G827" s="19">
        <f t="shared" si="40"/>
        <v>38.199480000000008</v>
      </c>
      <c r="H827" s="11">
        <f t="shared" si="38"/>
        <v>0</v>
      </c>
      <c r="J827" s="26"/>
    </row>
    <row r="828" spans="1:10" outlineLevel="1">
      <c r="A828" s="7"/>
      <c r="B828" s="23">
        <v>42599</v>
      </c>
      <c r="C828" s="22">
        <v>0.97916666666666663</v>
      </c>
      <c r="D828" s="25">
        <v>0</v>
      </c>
      <c r="E828" s="19">
        <f t="shared" si="39"/>
        <v>0</v>
      </c>
      <c r="F828" s="24">
        <v>37.04</v>
      </c>
      <c r="G828" s="19">
        <f t="shared" si="40"/>
        <v>37.39188</v>
      </c>
      <c r="H828" s="11">
        <f t="shared" si="38"/>
        <v>0</v>
      </c>
      <c r="J828" s="26"/>
    </row>
    <row r="829" spans="1:10" outlineLevel="1">
      <c r="A829" s="7"/>
      <c r="B829" s="23">
        <v>42599</v>
      </c>
      <c r="C829" s="22">
        <v>0.99998842592592585</v>
      </c>
      <c r="D829" s="25">
        <v>0</v>
      </c>
      <c r="E829" s="19">
        <f t="shared" si="39"/>
        <v>0</v>
      </c>
      <c r="F829" s="24">
        <v>37.83</v>
      </c>
      <c r="G829" s="19">
        <f t="shared" si="40"/>
        <v>38.189385000000001</v>
      </c>
      <c r="H829" s="11">
        <f t="shared" si="38"/>
        <v>0</v>
      </c>
      <c r="J829" s="26"/>
    </row>
    <row r="830" spans="1:10" outlineLevel="1">
      <c r="A830" s="7"/>
      <c r="B830" s="23">
        <v>42600</v>
      </c>
      <c r="C830" s="22">
        <v>2.0833333333333332E-2</v>
      </c>
      <c r="D830" s="25">
        <v>0</v>
      </c>
      <c r="E830" s="19">
        <f t="shared" si="39"/>
        <v>0</v>
      </c>
      <c r="F830" s="24">
        <v>31.41</v>
      </c>
      <c r="G830" s="19">
        <f t="shared" si="40"/>
        <v>31.708395000000003</v>
      </c>
      <c r="H830" s="11">
        <f t="shared" ref="H830:H893" si="41">E830*($B$6-G830)</f>
        <v>0</v>
      </c>
      <c r="J830" s="26"/>
    </row>
    <row r="831" spans="1:10" outlineLevel="1">
      <c r="A831" s="7"/>
      <c r="B831" s="23">
        <v>42600</v>
      </c>
      <c r="C831" s="22">
        <v>4.1666666666666664E-2</v>
      </c>
      <c r="D831" s="25">
        <v>0</v>
      </c>
      <c r="E831" s="19">
        <f t="shared" si="39"/>
        <v>0</v>
      </c>
      <c r="F831" s="24">
        <v>31.33</v>
      </c>
      <c r="G831" s="19">
        <f t="shared" si="40"/>
        <v>31.627635000000001</v>
      </c>
      <c r="H831" s="11">
        <f t="shared" si="41"/>
        <v>0</v>
      </c>
      <c r="J831" s="26"/>
    </row>
    <row r="832" spans="1:10" outlineLevel="1">
      <c r="A832" s="7"/>
      <c r="B832" s="23">
        <v>42600</v>
      </c>
      <c r="C832" s="22">
        <v>6.25E-2</v>
      </c>
      <c r="D832" s="25">
        <v>0</v>
      </c>
      <c r="E832" s="19">
        <f t="shared" si="39"/>
        <v>0</v>
      </c>
      <c r="F832" s="24">
        <v>31.91</v>
      </c>
      <c r="G832" s="19">
        <f t="shared" si="40"/>
        <v>32.213145000000004</v>
      </c>
      <c r="H832" s="11">
        <f t="shared" si="41"/>
        <v>0</v>
      </c>
      <c r="J832" s="26"/>
    </row>
    <row r="833" spans="1:10" outlineLevel="1">
      <c r="A833" s="7"/>
      <c r="B833" s="23">
        <v>42600</v>
      </c>
      <c r="C833" s="22">
        <v>8.3333333333333329E-2</v>
      </c>
      <c r="D833" s="25">
        <v>0</v>
      </c>
      <c r="E833" s="19">
        <f t="shared" si="39"/>
        <v>0</v>
      </c>
      <c r="F833" s="24">
        <v>26.46</v>
      </c>
      <c r="G833" s="19">
        <f t="shared" si="40"/>
        <v>26.711370000000002</v>
      </c>
      <c r="H833" s="11">
        <f t="shared" si="41"/>
        <v>0</v>
      </c>
      <c r="J833" s="26"/>
    </row>
    <row r="834" spans="1:10" outlineLevel="1">
      <c r="A834" s="7"/>
      <c r="B834" s="23">
        <v>42600</v>
      </c>
      <c r="C834" s="22">
        <v>0.10416666666666667</v>
      </c>
      <c r="D834" s="25">
        <v>0</v>
      </c>
      <c r="E834" s="19">
        <f t="shared" si="39"/>
        <v>0</v>
      </c>
      <c r="F834" s="24">
        <v>26.29</v>
      </c>
      <c r="G834" s="19">
        <f t="shared" si="40"/>
        <v>26.539755</v>
      </c>
      <c r="H834" s="11">
        <f t="shared" si="41"/>
        <v>0</v>
      </c>
      <c r="J834" s="26"/>
    </row>
    <row r="835" spans="1:10" outlineLevel="1">
      <c r="A835" s="7"/>
      <c r="B835" s="23">
        <v>42600</v>
      </c>
      <c r="C835" s="22">
        <v>0.125</v>
      </c>
      <c r="D835" s="25">
        <v>0</v>
      </c>
      <c r="E835" s="19">
        <f t="shared" si="39"/>
        <v>0</v>
      </c>
      <c r="F835" s="24">
        <v>26.95</v>
      </c>
      <c r="G835" s="19">
        <f t="shared" si="40"/>
        <v>27.206025</v>
      </c>
      <c r="H835" s="11">
        <f t="shared" si="41"/>
        <v>0</v>
      </c>
      <c r="J835" s="26"/>
    </row>
    <row r="836" spans="1:10" outlineLevel="1">
      <c r="A836" s="7"/>
      <c r="B836" s="23">
        <v>42600</v>
      </c>
      <c r="C836" s="22">
        <v>0.14583333333333334</v>
      </c>
      <c r="D836" s="25">
        <v>0</v>
      </c>
      <c r="E836" s="19">
        <f t="shared" si="39"/>
        <v>0</v>
      </c>
      <c r="F836" s="24">
        <v>26.46</v>
      </c>
      <c r="G836" s="19">
        <f t="shared" si="40"/>
        <v>26.711370000000002</v>
      </c>
      <c r="H836" s="11">
        <f t="shared" si="41"/>
        <v>0</v>
      </c>
      <c r="J836" s="26"/>
    </row>
    <row r="837" spans="1:10" outlineLevel="1">
      <c r="A837" s="7"/>
      <c r="B837" s="23">
        <v>42600</v>
      </c>
      <c r="C837" s="22">
        <v>0.16666666666666666</v>
      </c>
      <c r="D837" s="25">
        <v>0</v>
      </c>
      <c r="E837" s="19">
        <f t="shared" si="39"/>
        <v>0</v>
      </c>
      <c r="F837" s="24">
        <v>24.81</v>
      </c>
      <c r="G837" s="19">
        <f t="shared" si="40"/>
        <v>25.045695000000002</v>
      </c>
      <c r="H837" s="11">
        <f t="shared" si="41"/>
        <v>0</v>
      </c>
      <c r="J837" s="26"/>
    </row>
    <row r="838" spans="1:10" outlineLevel="1">
      <c r="A838" s="7"/>
      <c r="B838" s="23">
        <v>42600</v>
      </c>
      <c r="C838" s="22">
        <v>0.1875</v>
      </c>
      <c r="D838" s="25">
        <v>0</v>
      </c>
      <c r="E838" s="19">
        <f t="shared" si="39"/>
        <v>0</v>
      </c>
      <c r="F838" s="24">
        <v>25.32</v>
      </c>
      <c r="G838" s="19">
        <f t="shared" si="40"/>
        <v>25.560540000000003</v>
      </c>
      <c r="H838" s="11">
        <f t="shared" si="41"/>
        <v>0</v>
      </c>
      <c r="J838" s="26"/>
    </row>
    <row r="839" spans="1:10" outlineLevel="1">
      <c r="A839" s="7"/>
      <c r="B839" s="23">
        <v>42600</v>
      </c>
      <c r="C839" s="22">
        <v>0.20833333333333334</v>
      </c>
      <c r="D839" s="25">
        <v>0</v>
      </c>
      <c r="E839" s="19">
        <f t="shared" si="39"/>
        <v>0</v>
      </c>
      <c r="F839" s="24">
        <v>27.46</v>
      </c>
      <c r="G839" s="19">
        <f t="shared" si="40"/>
        <v>27.720870000000001</v>
      </c>
      <c r="H839" s="11">
        <f t="shared" si="41"/>
        <v>0</v>
      </c>
      <c r="J839" s="26"/>
    </row>
    <row r="840" spans="1:10" outlineLevel="1">
      <c r="A840" s="7"/>
      <c r="B840" s="23">
        <v>42600</v>
      </c>
      <c r="C840" s="22">
        <v>0.22916666666666666</v>
      </c>
      <c r="D840" s="25">
        <v>0</v>
      </c>
      <c r="E840" s="19">
        <f t="shared" si="39"/>
        <v>0</v>
      </c>
      <c r="F840" s="24">
        <v>33.880000000000003</v>
      </c>
      <c r="G840" s="19">
        <f t="shared" si="40"/>
        <v>34.201860000000003</v>
      </c>
      <c r="H840" s="11">
        <f t="shared" si="41"/>
        <v>0</v>
      </c>
      <c r="J840" s="26"/>
    </row>
    <row r="841" spans="1:10" outlineLevel="1">
      <c r="A841" s="7"/>
      <c r="B841" s="23">
        <v>42600</v>
      </c>
      <c r="C841" s="22">
        <v>0.25</v>
      </c>
      <c r="D841" s="25">
        <v>0</v>
      </c>
      <c r="E841" s="19">
        <f t="shared" si="39"/>
        <v>0</v>
      </c>
      <c r="F841" s="24">
        <v>29.27</v>
      </c>
      <c r="G841" s="19">
        <f t="shared" si="40"/>
        <v>29.548065000000001</v>
      </c>
      <c r="H841" s="11">
        <f t="shared" si="41"/>
        <v>0</v>
      </c>
      <c r="J841" s="26"/>
    </row>
    <row r="842" spans="1:10" outlineLevel="1">
      <c r="A842" s="7"/>
      <c r="B842" s="23">
        <v>42600</v>
      </c>
      <c r="C842" s="22">
        <v>0.27083333333333331</v>
      </c>
      <c r="D842" s="25">
        <v>0</v>
      </c>
      <c r="E842" s="19">
        <f t="shared" si="39"/>
        <v>0</v>
      </c>
      <c r="F842" s="24">
        <v>43.55</v>
      </c>
      <c r="G842" s="19">
        <f t="shared" si="40"/>
        <v>43.963724999999997</v>
      </c>
      <c r="H842" s="11">
        <f t="shared" si="41"/>
        <v>0</v>
      </c>
      <c r="J842" s="26"/>
    </row>
    <row r="843" spans="1:10" outlineLevel="1">
      <c r="A843" s="7"/>
      <c r="B843" s="23">
        <v>42600</v>
      </c>
      <c r="C843" s="22">
        <v>0.29166666666666669</v>
      </c>
      <c r="D843" s="25">
        <v>9.4314999999999996E-2</v>
      </c>
      <c r="E843" s="19">
        <f t="shared" si="39"/>
        <v>9.4286705499999998E-2</v>
      </c>
      <c r="F843" s="24">
        <v>80.010000000000005</v>
      </c>
      <c r="G843" s="19">
        <f t="shared" si="40"/>
        <v>80.770095000000012</v>
      </c>
      <c r="H843" s="11">
        <f t="shared" si="41"/>
        <v>9.9217810625279768</v>
      </c>
      <c r="J843" s="26"/>
    </row>
    <row r="844" spans="1:10" outlineLevel="1">
      <c r="A844" s="7"/>
      <c r="B844" s="23">
        <v>42600</v>
      </c>
      <c r="C844" s="22">
        <v>0.3125</v>
      </c>
      <c r="D844" s="25">
        <v>1.2422409999999999</v>
      </c>
      <c r="E844" s="19">
        <f t="shared" si="39"/>
        <v>1.2418683277</v>
      </c>
      <c r="F844" s="24">
        <v>54.84</v>
      </c>
      <c r="G844" s="19">
        <f t="shared" si="40"/>
        <v>55.360980000000005</v>
      </c>
      <c r="H844" s="11">
        <f t="shared" si="41"/>
        <v>162.23646129976683</v>
      </c>
      <c r="J844" s="26"/>
    </row>
    <row r="845" spans="1:10" outlineLevel="1">
      <c r="A845" s="7"/>
      <c r="B845" s="23">
        <v>42600</v>
      </c>
      <c r="C845" s="22">
        <v>0.33333333333333331</v>
      </c>
      <c r="D845" s="25">
        <v>3.2115119999999999</v>
      </c>
      <c r="E845" s="19">
        <f t="shared" si="39"/>
        <v>3.2105485464000001</v>
      </c>
      <c r="F845" s="24">
        <v>60.53</v>
      </c>
      <c r="G845" s="19">
        <f t="shared" si="40"/>
        <v>61.105035000000008</v>
      </c>
      <c r="H845" s="11">
        <f t="shared" si="41"/>
        <v>400.98134833342885</v>
      </c>
      <c r="J845" s="26"/>
    </row>
    <row r="846" spans="1:10" outlineLevel="1">
      <c r="A846" s="7"/>
      <c r="B846" s="23">
        <v>42600</v>
      </c>
      <c r="C846" s="22">
        <v>0.35416666666666669</v>
      </c>
      <c r="D846" s="25">
        <v>4.9418760000000006</v>
      </c>
      <c r="E846" s="19">
        <f t="shared" ref="E846:E909" si="42">IF($B$11="Electricity",$D846*$B$7,$D846*$B$8)</f>
        <v>4.9403934372000009</v>
      </c>
      <c r="F846" s="24">
        <v>53.44</v>
      </c>
      <c r="G846" s="19">
        <f t="shared" si="40"/>
        <v>53.947679999999998</v>
      </c>
      <c r="H846" s="11">
        <f t="shared" si="41"/>
        <v>652.39041509503443</v>
      </c>
      <c r="J846" s="26"/>
    </row>
    <row r="847" spans="1:10" outlineLevel="1">
      <c r="A847" s="7"/>
      <c r="B847" s="23">
        <v>42600</v>
      </c>
      <c r="C847" s="22">
        <v>0.375</v>
      </c>
      <c r="D847" s="25">
        <v>6.3358299999999996</v>
      </c>
      <c r="E847" s="19">
        <f t="shared" si="42"/>
        <v>6.3339292509999998</v>
      </c>
      <c r="F847" s="24">
        <v>40.869999999999997</v>
      </c>
      <c r="G847" s="19">
        <f t="shared" ref="G847:G910" si="43">$F847*$B$8</f>
        <v>41.258265000000002</v>
      </c>
      <c r="H847" s="11">
        <f t="shared" si="41"/>
        <v>916.78390915699049</v>
      </c>
      <c r="J847" s="26"/>
    </row>
    <row r="848" spans="1:10" outlineLevel="1">
      <c r="A848" s="7"/>
      <c r="B848" s="23">
        <v>42600</v>
      </c>
      <c r="C848" s="22">
        <v>0.39583333333333331</v>
      </c>
      <c r="D848" s="25">
        <v>7.3893970000000007</v>
      </c>
      <c r="E848" s="19">
        <f t="shared" si="42"/>
        <v>7.3871801809000006</v>
      </c>
      <c r="F848" s="24">
        <v>38.4</v>
      </c>
      <c r="G848" s="19">
        <f t="shared" si="43"/>
        <v>38.764800000000001</v>
      </c>
      <c r="H848" s="11">
        <f t="shared" si="41"/>
        <v>1087.6529513708476</v>
      </c>
      <c r="J848" s="26"/>
    </row>
    <row r="849" spans="1:10" outlineLevel="1">
      <c r="A849" s="7"/>
      <c r="B849" s="23">
        <v>42600</v>
      </c>
      <c r="C849" s="22">
        <v>0.41666666666666669</v>
      </c>
      <c r="D849" s="25">
        <v>8.2468250000000012</v>
      </c>
      <c r="E849" s="19">
        <f t="shared" si="42"/>
        <v>8.2443509525000014</v>
      </c>
      <c r="F849" s="24">
        <v>36.28</v>
      </c>
      <c r="G849" s="19">
        <f t="shared" si="43"/>
        <v>36.624660000000006</v>
      </c>
      <c r="H849" s="11">
        <f t="shared" si="41"/>
        <v>1231.5027266090115</v>
      </c>
      <c r="J849" s="26"/>
    </row>
    <row r="850" spans="1:10" outlineLevel="1">
      <c r="A850" s="7"/>
      <c r="B850" s="23">
        <v>42600</v>
      </c>
      <c r="C850" s="22">
        <v>0.4375</v>
      </c>
      <c r="D850" s="25">
        <v>8.8367449999999987</v>
      </c>
      <c r="E850" s="19">
        <f t="shared" si="42"/>
        <v>8.8340939764999984</v>
      </c>
      <c r="F850" s="24">
        <v>34.340000000000003</v>
      </c>
      <c r="G850" s="19">
        <f t="shared" si="43"/>
        <v>34.666230000000006</v>
      </c>
      <c r="H850" s="11">
        <f t="shared" si="41"/>
        <v>1336.8967459980361</v>
      </c>
      <c r="J850" s="26"/>
    </row>
    <row r="851" spans="1:10" outlineLevel="1">
      <c r="A851" s="7"/>
      <c r="B851" s="23">
        <v>42600</v>
      </c>
      <c r="C851" s="22">
        <v>0.45833333333333331</v>
      </c>
      <c r="D851" s="25">
        <v>9.292587000000001</v>
      </c>
      <c r="E851" s="19">
        <f t="shared" si="42"/>
        <v>9.2897992239000011</v>
      </c>
      <c r="F851" s="24">
        <v>34.47</v>
      </c>
      <c r="G851" s="19">
        <f t="shared" si="43"/>
        <v>34.797465000000003</v>
      </c>
      <c r="H851" s="11">
        <f t="shared" si="41"/>
        <v>1404.6411922947129</v>
      </c>
      <c r="J851" s="26"/>
    </row>
    <row r="852" spans="1:10" outlineLevel="1">
      <c r="A852" s="7"/>
      <c r="B852" s="23">
        <v>42600</v>
      </c>
      <c r="C852" s="22">
        <v>0.47916666666666669</v>
      </c>
      <c r="D852" s="25">
        <v>9.526529</v>
      </c>
      <c r="E852" s="19">
        <f t="shared" si="42"/>
        <v>9.5236710413000001</v>
      </c>
      <c r="F852" s="24">
        <v>35.71</v>
      </c>
      <c r="G852" s="19">
        <f t="shared" si="43"/>
        <v>36.049245000000006</v>
      </c>
      <c r="H852" s="11">
        <f t="shared" si="41"/>
        <v>1428.0816630145712</v>
      </c>
      <c r="J852" s="26"/>
    </row>
    <row r="853" spans="1:10" outlineLevel="1">
      <c r="A853" s="7"/>
      <c r="B853" s="23">
        <v>42600</v>
      </c>
      <c r="C853" s="22">
        <v>0.5</v>
      </c>
      <c r="D853" s="25">
        <v>9.6584329999999987</v>
      </c>
      <c r="E853" s="19">
        <f t="shared" si="42"/>
        <v>9.6555354700999985</v>
      </c>
      <c r="F853" s="24">
        <v>37.44</v>
      </c>
      <c r="G853" s="19">
        <f t="shared" si="43"/>
        <v>37.795679999999997</v>
      </c>
      <c r="H853" s="11">
        <f t="shared" si="41"/>
        <v>1430.9920685820505</v>
      </c>
      <c r="J853" s="26"/>
    </row>
    <row r="854" spans="1:10" outlineLevel="1">
      <c r="A854" s="7"/>
      <c r="B854" s="23">
        <v>42600</v>
      </c>
      <c r="C854" s="22">
        <v>0.52083333333333337</v>
      </c>
      <c r="D854" s="25">
        <v>9.6563480000000013</v>
      </c>
      <c r="E854" s="19">
        <f t="shared" si="42"/>
        <v>9.6534510956000013</v>
      </c>
      <c r="F854" s="24">
        <v>36.950000000000003</v>
      </c>
      <c r="G854" s="19">
        <f t="shared" si="43"/>
        <v>37.301025000000003</v>
      </c>
      <c r="H854" s="11">
        <f t="shared" si="41"/>
        <v>1435.4582831283471</v>
      </c>
      <c r="J854" s="26"/>
    </row>
    <row r="855" spans="1:10" outlineLevel="1">
      <c r="A855" s="7"/>
      <c r="B855" s="23">
        <v>42600</v>
      </c>
      <c r="C855" s="22">
        <v>0.54166666666666663</v>
      </c>
      <c r="D855" s="25">
        <v>9.4693500000000004</v>
      </c>
      <c r="E855" s="19">
        <f t="shared" si="42"/>
        <v>9.4665091950000004</v>
      </c>
      <c r="F855" s="24">
        <v>38.15</v>
      </c>
      <c r="G855" s="19">
        <f t="shared" si="43"/>
        <v>38.512425</v>
      </c>
      <c r="H855" s="11">
        <f t="shared" si="41"/>
        <v>1396.192484885752</v>
      </c>
      <c r="J855" s="26"/>
    </row>
    <row r="856" spans="1:10" outlineLevel="1">
      <c r="A856" s="7"/>
      <c r="B856" s="23">
        <v>42600</v>
      </c>
      <c r="C856" s="22">
        <v>0.5625</v>
      </c>
      <c r="D856" s="25">
        <v>9.1645090000000007</v>
      </c>
      <c r="E856" s="19">
        <f t="shared" si="42"/>
        <v>9.1617596473000003</v>
      </c>
      <c r="F856" s="24">
        <v>36.71</v>
      </c>
      <c r="G856" s="19">
        <f t="shared" si="43"/>
        <v>37.058745000000002</v>
      </c>
      <c r="H856" s="11">
        <f t="shared" si="41"/>
        <v>1364.5639798772195</v>
      </c>
      <c r="J856" s="26"/>
    </row>
    <row r="857" spans="1:10" outlineLevel="1">
      <c r="A857" s="7"/>
      <c r="B857" s="23">
        <v>42600</v>
      </c>
      <c r="C857" s="22">
        <v>0.58333333333333337</v>
      </c>
      <c r="D857" s="25">
        <v>8.6520039999999998</v>
      </c>
      <c r="E857" s="19">
        <f t="shared" si="42"/>
        <v>8.6494083988000003</v>
      </c>
      <c r="F857" s="24">
        <v>34.96</v>
      </c>
      <c r="G857" s="19">
        <f t="shared" si="43"/>
        <v>35.292120000000004</v>
      </c>
      <c r="H857" s="11">
        <f t="shared" si="41"/>
        <v>1303.5340030373425</v>
      </c>
      <c r="J857" s="26"/>
    </row>
    <row r="858" spans="1:10" outlineLevel="1">
      <c r="A858" s="7"/>
      <c r="B858" s="23">
        <v>42600</v>
      </c>
      <c r="C858" s="22">
        <v>0.60416666666666663</v>
      </c>
      <c r="D858" s="25">
        <v>8.1076100000000011</v>
      </c>
      <c r="E858" s="19">
        <f t="shared" si="42"/>
        <v>8.1051777170000019</v>
      </c>
      <c r="F858" s="24">
        <v>36.47</v>
      </c>
      <c r="G858" s="19">
        <f t="shared" si="43"/>
        <v>36.816465000000001</v>
      </c>
      <c r="H858" s="11">
        <f t="shared" si="41"/>
        <v>1209.1590636252899</v>
      </c>
      <c r="J858" s="26"/>
    </row>
    <row r="859" spans="1:10" outlineLevel="1">
      <c r="A859" s="7"/>
      <c r="B859" s="23">
        <v>42600</v>
      </c>
      <c r="C859" s="22">
        <v>0.625</v>
      </c>
      <c r="D859" s="25">
        <v>7.2916819999999998</v>
      </c>
      <c r="E859" s="19">
        <f t="shared" si="42"/>
        <v>7.2894944953999996</v>
      </c>
      <c r="F859" s="24">
        <v>35.32</v>
      </c>
      <c r="G859" s="19">
        <f t="shared" si="43"/>
        <v>35.655540000000002</v>
      </c>
      <c r="H859" s="11">
        <f t="shared" si="41"/>
        <v>1095.9351135838854</v>
      </c>
      <c r="J859" s="26"/>
    </row>
    <row r="860" spans="1:10" outlineLevel="1">
      <c r="A860" s="7"/>
      <c r="B860" s="23">
        <v>42600</v>
      </c>
      <c r="C860" s="22">
        <v>0.64583333333333337</v>
      </c>
      <c r="D860" s="25">
        <v>6.0957159999999995</v>
      </c>
      <c r="E860" s="19">
        <f t="shared" si="42"/>
        <v>6.0938872851999992</v>
      </c>
      <c r="F860" s="24">
        <v>39.299999999999997</v>
      </c>
      <c r="G860" s="19">
        <f t="shared" si="43"/>
        <v>39.673349999999999</v>
      </c>
      <c r="H860" s="11">
        <f t="shared" si="41"/>
        <v>891.69811192091049</v>
      </c>
      <c r="J860" s="26"/>
    </row>
    <row r="861" spans="1:10" outlineLevel="1">
      <c r="A861" s="7"/>
      <c r="B861" s="23">
        <v>42600</v>
      </c>
      <c r="C861" s="22">
        <v>0.66666666666666663</v>
      </c>
      <c r="D861" s="25">
        <v>4.5631050000000002</v>
      </c>
      <c r="E861" s="19">
        <f t="shared" si="42"/>
        <v>4.5617360685000001</v>
      </c>
      <c r="F861" s="24">
        <v>36.72</v>
      </c>
      <c r="G861" s="19">
        <f t="shared" si="43"/>
        <v>37.068840000000002</v>
      </c>
      <c r="H861" s="11">
        <f t="shared" si="41"/>
        <v>679.38464429554449</v>
      </c>
      <c r="J861" s="26"/>
    </row>
    <row r="862" spans="1:10" outlineLevel="1">
      <c r="A862" s="7"/>
      <c r="B862" s="23">
        <v>42600</v>
      </c>
      <c r="C862" s="22">
        <v>0.6875</v>
      </c>
      <c r="D862" s="25">
        <v>2.5279660000000002</v>
      </c>
      <c r="E862" s="19">
        <f t="shared" si="42"/>
        <v>2.5272076102000001</v>
      </c>
      <c r="F862" s="24">
        <v>39.18</v>
      </c>
      <c r="G862" s="19">
        <f t="shared" si="43"/>
        <v>39.552210000000002</v>
      </c>
      <c r="H862" s="11">
        <f t="shared" si="41"/>
        <v>370.10396938497144</v>
      </c>
      <c r="J862" s="26"/>
    </row>
    <row r="863" spans="1:10" outlineLevel="1">
      <c r="A863" s="7"/>
      <c r="B863" s="23">
        <v>42600</v>
      </c>
      <c r="C863" s="22">
        <v>0.70833333333333337</v>
      </c>
      <c r="D863" s="25">
        <v>0.85901800000000006</v>
      </c>
      <c r="E863" s="19">
        <f t="shared" si="42"/>
        <v>0.85876029460000014</v>
      </c>
      <c r="F863" s="24">
        <v>34.18</v>
      </c>
      <c r="G863" s="19">
        <f t="shared" si="43"/>
        <v>34.504710000000003</v>
      </c>
      <c r="H863" s="11">
        <f t="shared" si="41"/>
        <v>130.09813987091246</v>
      </c>
      <c r="J863" s="26"/>
    </row>
    <row r="864" spans="1:10" outlineLevel="1">
      <c r="A864" s="7"/>
      <c r="B864" s="23">
        <v>42600</v>
      </c>
      <c r="C864" s="22">
        <v>0.72916666666666663</v>
      </c>
      <c r="D864" s="25">
        <v>0.111625</v>
      </c>
      <c r="E864" s="19">
        <f t="shared" si="42"/>
        <v>0.1115915125</v>
      </c>
      <c r="F864" s="24">
        <v>36.46</v>
      </c>
      <c r="G864" s="19">
        <f t="shared" si="43"/>
        <v>36.806370000000001</v>
      </c>
      <c r="H864" s="11">
        <f t="shared" si="41"/>
        <v>16.648742827065373</v>
      </c>
      <c r="J864" s="26"/>
    </row>
    <row r="865" spans="1:10" outlineLevel="1">
      <c r="A865" s="7"/>
      <c r="B865" s="23">
        <v>42600</v>
      </c>
      <c r="C865" s="22">
        <v>0.75</v>
      </c>
      <c r="D865" s="25">
        <v>0</v>
      </c>
      <c r="E865" s="19">
        <f t="shared" si="42"/>
        <v>0</v>
      </c>
      <c r="F865" s="24">
        <v>46.61</v>
      </c>
      <c r="G865" s="19">
        <f t="shared" si="43"/>
        <v>47.052795000000003</v>
      </c>
      <c r="H865" s="11">
        <f t="shared" si="41"/>
        <v>0</v>
      </c>
      <c r="J865" s="26"/>
    </row>
    <row r="866" spans="1:10" outlineLevel="1">
      <c r="A866" s="7"/>
      <c r="B866" s="23">
        <v>42600</v>
      </c>
      <c r="C866" s="22">
        <v>0.77083333333333337</v>
      </c>
      <c r="D866" s="25">
        <v>0</v>
      </c>
      <c r="E866" s="19">
        <f t="shared" si="42"/>
        <v>0</v>
      </c>
      <c r="F866" s="24">
        <v>62.31</v>
      </c>
      <c r="G866" s="19">
        <f t="shared" si="43"/>
        <v>62.901945000000005</v>
      </c>
      <c r="H866" s="11">
        <f t="shared" si="41"/>
        <v>0</v>
      </c>
      <c r="J866" s="26"/>
    </row>
    <row r="867" spans="1:10" outlineLevel="1">
      <c r="A867" s="7"/>
      <c r="B867" s="23">
        <v>42600</v>
      </c>
      <c r="C867" s="22">
        <v>0.79166666666666663</v>
      </c>
      <c r="D867" s="25">
        <v>0</v>
      </c>
      <c r="E867" s="19">
        <f t="shared" si="42"/>
        <v>0</v>
      </c>
      <c r="F867" s="24">
        <v>61.88</v>
      </c>
      <c r="G867" s="19">
        <f t="shared" si="43"/>
        <v>62.467860000000009</v>
      </c>
      <c r="H867" s="11">
        <f t="shared" si="41"/>
        <v>0</v>
      </c>
      <c r="J867" s="26"/>
    </row>
    <row r="868" spans="1:10" outlineLevel="1">
      <c r="A868" s="7"/>
      <c r="B868" s="23">
        <v>42600</v>
      </c>
      <c r="C868" s="22">
        <v>0.8125</v>
      </c>
      <c r="D868" s="25">
        <v>0</v>
      </c>
      <c r="E868" s="19">
        <f t="shared" si="42"/>
        <v>0</v>
      </c>
      <c r="F868" s="24">
        <v>44.84</v>
      </c>
      <c r="G868" s="19">
        <f t="shared" si="43"/>
        <v>45.265980000000006</v>
      </c>
      <c r="H868" s="11">
        <f t="shared" si="41"/>
        <v>0</v>
      </c>
      <c r="J868" s="26"/>
    </row>
    <row r="869" spans="1:10" outlineLevel="1">
      <c r="A869" s="7"/>
      <c r="B869" s="23">
        <v>42600</v>
      </c>
      <c r="C869" s="22">
        <v>0.83333333333333337</v>
      </c>
      <c r="D869" s="25">
        <v>0</v>
      </c>
      <c r="E869" s="19">
        <f t="shared" si="42"/>
        <v>0</v>
      </c>
      <c r="F869" s="24">
        <v>48.12</v>
      </c>
      <c r="G869" s="19">
        <f t="shared" si="43"/>
        <v>48.57714</v>
      </c>
      <c r="H869" s="11">
        <f t="shared" si="41"/>
        <v>0</v>
      </c>
      <c r="J869" s="26"/>
    </row>
    <row r="870" spans="1:10" outlineLevel="1">
      <c r="A870" s="7"/>
      <c r="B870" s="23">
        <v>42600</v>
      </c>
      <c r="C870" s="22">
        <v>0.85416666666666663</v>
      </c>
      <c r="D870" s="25">
        <v>0</v>
      </c>
      <c r="E870" s="19">
        <f t="shared" si="42"/>
        <v>0</v>
      </c>
      <c r="F870" s="24">
        <v>42.84</v>
      </c>
      <c r="G870" s="19">
        <f t="shared" si="43"/>
        <v>43.246980000000008</v>
      </c>
      <c r="H870" s="11">
        <f t="shared" si="41"/>
        <v>0</v>
      </c>
      <c r="J870" s="26"/>
    </row>
    <row r="871" spans="1:10" outlineLevel="1">
      <c r="A871" s="7"/>
      <c r="B871" s="23">
        <v>42600</v>
      </c>
      <c r="C871" s="22">
        <v>0.875</v>
      </c>
      <c r="D871" s="25">
        <v>0</v>
      </c>
      <c r="E871" s="19">
        <f t="shared" si="42"/>
        <v>0</v>
      </c>
      <c r="F871" s="24">
        <v>38.549999999999997</v>
      </c>
      <c r="G871" s="19">
        <f t="shared" si="43"/>
        <v>38.916224999999997</v>
      </c>
      <c r="H871" s="11">
        <f t="shared" si="41"/>
        <v>0</v>
      </c>
      <c r="J871" s="26"/>
    </row>
    <row r="872" spans="1:10" outlineLevel="1">
      <c r="A872" s="7"/>
      <c r="B872" s="23">
        <v>42600</v>
      </c>
      <c r="C872" s="22">
        <v>0.89583333333333337</v>
      </c>
      <c r="D872" s="25">
        <v>0</v>
      </c>
      <c r="E872" s="19">
        <f t="shared" si="42"/>
        <v>0</v>
      </c>
      <c r="F872" s="24">
        <v>36.15</v>
      </c>
      <c r="G872" s="19">
        <f t="shared" si="43"/>
        <v>36.493425000000002</v>
      </c>
      <c r="H872" s="11">
        <f t="shared" si="41"/>
        <v>0</v>
      </c>
      <c r="J872" s="26"/>
    </row>
    <row r="873" spans="1:10" outlineLevel="1">
      <c r="A873" s="7"/>
      <c r="B873" s="23">
        <v>42600</v>
      </c>
      <c r="C873" s="22">
        <v>0.91666666666666663</v>
      </c>
      <c r="D873" s="25">
        <v>0</v>
      </c>
      <c r="E873" s="19">
        <f t="shared" si="42"/>
        <v>0</v>
      </c>
      <c r="F873" s="24">
        <v>35.700000000000003</v>
      </c>
      <c r="G873" s="19">
        <f t="shared" si="43"/>
        <v>36.039150000000006</v>
      </c>
      <c r="H873" s="11">
        <f t="shared" si="41"/>
        <v>0</v>
      </c>
      <c r="J873" s="26"/>
    </row>
    <row r="874" spans="1:10" outlineLevel="1">
      <c r="A874" s="7"/>
      <c r="B874" s="23">
        <v>42600</v>
      </c>
      <c r="C874" s="22">
        <v>0.9375</v>
      </c>
      <c r="D874" s="25">
        <v>0</v>
      </c>
      <c r="E874" s="19">
        <f t="shared" si="42"/>
        <v>0</v>
      </c>
      <c r="F874" s="24">
        <v>55.44</v>
      </c>
      <c r="G874" s="19">
        <f t="shared" si="43"/>
        <v>55.966680000000004</v>
      </c>
      <c r="H874" s="11">
        <f t="shared" si="41"/>
        <v>0</v>
      </c>
      <c r="J874" s="26"/>
    </row>
    <row r="875" spans="1:10" outlineLevel="1">
      <c r="A875" s="7"/>
      <c r="B875" s="23">
        <v>42600</v>
      </c>
      <c r="C875" s="22">
        <v>0.95833333333333337</v>
      </c>
      <c r="D875" s="25">
        <v>0</v>
      </c>
      <c r="E875" s="19">
        <f t="shared" si="42"/>
        <v>0</v>
      </c>
      <c r="F875" s="24">
        <v>37.909999999999997</v>
      </c>
      <c r="G875" s="19">
        <f t="shared" si="43"/>
        <v>38.270144999999999</v>
      </c>
      <c r="H875" s="11">
        <f t="shared" si="41"/>
        <v>0</v>
      </c>
      <c r="J875" s="26"/>
    </row>
    <row r="876" spans="1:10" outlineLevel="1">
      <c r="A876" s="7"/>
      <c r="B876" s="23">
        <v>42600</v>
      </c>
      <c r="C876" s="22">
        <v>0.97916666666666663</v>
      </c>
      <c r="D876" s="25">
        <v>0</v>
      </c>
      <c r="E876" s="19">
        <f t="shared" si="42"/>
        <v>0</v>
      </c>
      <c r="F876" s="24">
        <v>52.95</v>
      </c>
      <c r="G876" s="19">
        <f t="shared" si="43"/>
        <v>53.453025000000004</v>
      </c>
      <c r="H876" s="11">
        <f t="shared" si="41"/>
        <v>0</v>
      </c>
      <c r="J876" s="26"/>
    </row>
    <row r="877" spans="1:10" outlineLevel="1">
      <c r="A877" s="7"/>
      <c r="B877" s="23">
        <v>42600</v>
      </c>
      <c r="C877" s="22">
        <v>0.99998842592592585</v>
      </c>
      <c r="D877" s="25">
        <v>0</v>
      </c>
      <c r="E877" s="19">
        <f t="shared" si="42"/>
        <v>0</v>
      </c>
      <c r="F877" s="24">
        <v>44.63</v>
      </c>
      <c r="G877" s="19">
        <f t="shared" si="43"/>
        <v>45.053985000000004</v>
      </c>
      <c r="H877" s="11">
        <f t="shared" si="41"/>
        <v>0</v>
      </c>
      <c r="J877" s="26"/>
    </row>
    <row r="878" spans="1:10" outlineLevel="1">
      <c r="A878" s="7"/>
      <c r="B878" s="23">
        <v>42601</v>
      </c>
      <c r="C878" s="22">
        <v>2.0833333333333332E-2</v>
      </c>
      <c r="D878" s="25">
        <v>0</v>
      </c>
      <c r="E878" s="19">
        <f t="shared" si="42"/>
        <v>0</v>
      </c>
      <c r="F878" s="24">
        <v>28.08</v>
      </c>
      <c r="G878" s="19">
        <f t="shared" si="43"/>
        <v>28.34676</v>
      </c>
      <c r="H878" s="11">
        <f t="shared" si="41"/>
        <v>0</v>
      </c>
      <c r="J878" s="26"/>
    </row>
    <row r="879" spans="1:10" outlineLevel="1">
      <c r="A879" s="7"/>
      <c r="B879" s="23">
        <v>42601</v>
      </c>
      <c r="C879" s="22">
        <v>4.1666666666666664E-2</v>
      </c>
      <c r="D879" s="25">
        <v>0</v>
      </c>
      <c r="E879" s="19">
        <f t="shared" si="42"/>
        <v>0</v>
      </c>
      <c r="F879" s="24">
        <v>26.96</v>
      </c>
      <c r="G879" s="19">
        <f t="shared" si="43"/>
        <v>27.216120000000004</v>
      </c>
      <c r="H879" s="11">
        <f t="shared" si="41"/>
        <v>0</v>
      </c>
      <c r="J879" s="26"/>
    </row>
    <row r="880" spans="1:10" outlineLevel="1">
      <c r="A880" s="7"/>
      <c r="B880" s="23">
        <v>42601</v>
      </c>
      <c r="C880" s="22">
        <v>6.25E-2</v>
      </c>
      <c r="D880" s="25">
        <v>0</v>
      </c>
      <c r="E880" s="19">
        <f t="shared" si="42"/>
        <v>0</v>
      </c>
      <c r="F880" s="24">
        <v>27.46</v>
      </c>
      <c r="G880" s="19">
        <f t="shared" si="43"/>
        <v>27.720870000000001</v>
      </c>
      <c r="H880" s="11">
        <f t="shared" si="41"/>
        <v>0</v>
      </c>
      <c r="J880" s="26"/>
    </row>
    <row r="881" spans="1:10" outlineLevel="1">
      <c r="A881" s="7"/>
      <c r="B881" s="23">
        <v>42601</v>
      </c>
      <c r="C881" s="22">
        <v>8.3333333333333329E-2</v>
      </c>
      <c r="D881" s="25">
        <v>0</v>
      </c>
      <c r="E881" s="19">
        <f t="shared" si="42"/>
        <v>0</v>
      </c>
      <c r="F881" s="24">
        <v>27.94</v>
      </c>
      <c r="G881" s="19">
        <f t="shared" si="43"/>
        <v>28.205430000000003</v>
      </c>
      <c r="H881" s="11">
        <f t="shared" si="41"/>
        <v>0</v>
      </c>
      <c r="J881" s="26"/>
    </row>
    <row r="882" spans="1:10" outlineLevel="1">
      <c r="A882" s="7"/>
      <c r="B882" s="23">
        <v>42601</v>
      </c>
      <c r="C882" s="22">
        <v>0.10416666666666667</v>
      </c>
      <c r="D882" s="25">
        <v>0</v>
      </c>
      <c r="E882" s="19">
        <f t="shared" si="42"/>
        <v>0</v>
      </c>
      <c r="F882" s="24">
        <v>24.25</v>
      </c>
      <c r="G882" s="19">
        <f t="shared" si="43"/>
        <v>24.480375000000002</v>
      </c>
      <c r="H882" s="11">
        <f t="shared" si="41"/>
        <v>0</v>
      </c>
      <c r="J882" s="26"/>
    </row>
    <row r="883" spans="1:10" outlineLevel="1">
      <c r="A883" s="7"/>
      <c r="B883" s="23">
        <v>42601</v>
      </c>
      <c r="C883" s="22">
        <v>0.125</v>
      </c>
      <c r="D883" s="25">
        <v>0</v>
      </c>
      <c r="E883" s="19">
        <f t="shared" si="42"/>
        <v>0</v>
      </c>
      <c r="F883" s="24">
        <v>23.14</v>
      </c>
      <c r="G883" s="19">
        <f t="shared" si="43"/>
        <v>23.359830000000002</v>
      </c>
      <c r="H883" s="11">
        <f t="shared" si="41"/>
        <v>0</v>
      </c>
      <c r="J883" s="26"/>
    </row>
    <row r="884" spans="1:10" outlineLevel="1">
      <c r="A884" s="7"/>
      <c r="B884" s="23">
        <v>42601</v>
      </c>
      <c r="C884" s="22">
        <v>0.14583333333333334</v>
      </c>
      <c r="D884" s="25">
        <v>0</v>
      </c>
      <c r="E884" s="19">
        <f t="shared" si="42"/>
        <v>0</v>
      </c>
      <c r="F884" s="24">
        <v>20.7</v>
      </c>
      <c r="G884" s="19">
        <f t="shared" si="43"/>
        <v>20.896650000000001</v>
      </c>
      <c r="H884" s="11">
        <f t="shared" si="41"/>
        <v>0</v>
      </c>
      <c r="J884" s="26"/>
    </row>
    <row r="885" spans="1:10" outlineLevel="1">
      <c r="A885" s="7"/>
      <c r="B885" s="23">
        <v>42601</v>
      </c>
      <c r="C885" s="22">
        <v>0.16666666666666666</v>
      </c>
      <c r="D885" s="25">
        <v>0</v>
      </c>
      <c r="E885" s="19">
        <f t="shared" si="42"/>
        <v>0</v>
      </c>
      <c r="F885" s="24">
        <v>17.48</v>
      </c>
      <c r="G885" s="19">
        <f t="shared" si="43"/>
        <v>17.646060000000002</v>
      </c>
      <c r="H885" s="11">
        <f t="shared" si="41"/>
        <v>0</v>
      </c>
      <c r="J885" s="26"/>
    </row>
    <row r="886" spans="1:10" outlineLevel="1">
      <c r="A886" s="7"/>
      <c r="B886" s="23">
        <v>42601</v>
      </c>
      <c r="C886" s="22">
        <v>0.1875</v>
      </c>
      <c r="D886" s="25">
        <v>0</v>
      </c>
      <c r="E886" s="19">
        <f t="shared" si="42"/>
        <v>0</v>
      </c>
      <c r="F886" s="24">
        <v>17.12</v>
      </c>
      <c r="G886" s="19">
        <f t="shared" si="43"/>
        <v>17.282640000000001</v>
      </c>
      <c r="H886" s="11">
        <f t="shared" si="41"/>
        <v>0</v>
      </c>
      <c r="J886" s="26"/>
    </row>
    <row r="887" spans="1:10" outlineLevel="1">
      <c r="A887" s="7"/>
      <c r="B887" s="23">
        <v>42601</v>
      </c>
      <c r="C887" s="22">
        <v>0.20833333333333334</v>
      </c>
      <c r="D887" s="25">
        <v>0</v>
      </c>
      <c r="E887" s="19">
        <f t="shared" si="42"/>
        <v>0</v>
      </c>
      <c r="F887" s="24">
        <v>25.1</v>
      </c>
      <c r="G887" s="19">
        <f t="shared" si="43"/>
        <v>25.338450000000002</v>
      </c>
      <c r="H887" s="11">
        <f t="shared" si="41"/>
        <v>0</v>
      </c>
      <c r="J887" s="26"/>
    </row>
    <row r="888" spans="1:10" outlineLevel="1">
      <c r="A888" s="7"/>
      <c r="B888" s="23">
        <v>42601</v>
      </c>
      <c r="C888" s="22">
        <v>0.22916666666666666</v>
      </c>
      <c r="D888" s="25">
        <v>0</v>
      </c>
      <c r="E888" s="19">
        <f t="shared" si="42"/>
        <v>0</v>
      </c>
      <c r="F888" s="24">
        <v>28.01</v>
      </c>
      <c r="G888" s="19">
        <f t="shared" si="43"/>
        <v>28.276095000000005</v>
      </c>
      <c r="H888" s="11">
        <f t="shared" si="41"/>
        <v>0</v>
      </c>
      <c r="J888" s="26"/>
    </row>
    <row r="889" spans="1:10" outlineLevel="1">
      <c r="A889" s="7"/>
      <c r="B889" s="23">
        <v>42601</v>
      </c>
      <c r="C889" s="22">
        <v>0.25</v>
      </c>
      <c r="D889" s="25">
        <v>0</v>
      </c>
      <c r="E889" s="19">
        <f t="shared" si="42"/>
        <v>0</v>
      </c>
      <c r="F889" s="24">
        <v>26.73</v>
      </c>
      <c r="G889" s="19">
        <f t="shared" si="43"/>
        <v>26.983935000000002</v>
      </c>
      <c r="H889" s="11">
        <f t="shared" si="41"/>
        <v>0</v>
      </c>
      <c r="J889" s="26"/>
    </row>
    <row r="890" spans="1:10" outlineLevel="1">
      <c r="A890" s="7"/>
      <c r="B890" s="23">
        <v>42601</v>
      </c>
      <c r="C890" s="22">
        <v>0.27083333333333331</v>
      </c>
      <c r="D890" s="25">
        <v>0</v>
      </c>
      <c r="E890" s="19">
        <f t="shared" si="42"/>
        <v>0</v>
      </c>
      <c r="F890" s="24">
        <v>33.79</v>
      </c>
      <c r="G890" s="19">
        <f t="shared" si="43"/>
        <v>34.111004999999999</v>
      </c>
      <c r="H890" s="11">
        <f t="shared" si="41"/>
        <v>0</v>
      </c>
      <c r="J890" s="26"/>
    </row>
    <row r="891" spans="1:10" outlineLevel="1">
      <c r="A891" s="7"/>
      <c r="B891" s="23">
        <v>42601</v>
      </c>
      <c r="C891" s="22">
        <v>0.29166666666666669</v>
      </c>
      <c r="D891" s="25">
        <v>0.10558400000000001</v>
      </c>
      <c r="E891" s="19">
        <f t="shared" si="42"/>
        <v>0.10555232480000001</v>
      </c>
      <c r="F891" s="24">
        <v>45.48</v>
      </c>
      <c r="G891" s="19">
        <f t="shared" si="43"/>
        <v>45.912059999999997</v>
      </c>
      <c r="H891" s="11">
        <f t="shared" si="41"/>
        <v>14.786607743442914</v>
      </c>
      <c r="J891" s="26"/>
    </row>
    <row r="892" spans="1:10" outlineLevel="1">
      <c r="A892" s="7"/>
      <c r="B892" s="23">
        <v>42601</v>
      </c>
      <c r="C892" s="22">
        <v>0.3125</v>
      </c>
      <c r="D892" s="25">
        <v>1.1956630000000001</v>
      </c>
      <c r="E892" s="19">
        <f t="shared" si="42"/>
        <v>1.1953043011000002</v>
      </c>
      <c r="F892" s="24">
        <v>40.36</v>
      </c>
      <c r="G892" s="19">
        <f t="shared" si="43"/>
        <v>40.74342</v>
      </c>
      <c r="H892" s="11">
        <f t="shared" si="41"/>
        <v>173.62581483707623</v>
      </c>
      <c r="J892" s="26"/>
    </row>
    <row r="893" spans="1:10" outlineLevel="1">
      <c r="A893" s="7"/>
      <c r="B893" s="23">
        <v>42601</v>
      </c>
      <c r="C893" s="22">
        <v>0.33333333333333331</v>
      </c>
      <c r="D893" s="25">
        <v>3.0513509999999999</v>
      </c>
      <c r="E893" s="19">
        <f t="shared" si="42"/>
        <v>3.0504355947000001</v>
      </c>
      <c r="F893" s="24">
        <v>42.84</v>
      </c>
      <c r="G893" s="19">
        <f t="shared" si="43"/>
        <v>43.246980000000008</v>
      </c>
      <c r="H893" s="11">
        <f t="shared" si="41"/>
        <v>435.45889345892101</v>
      </c>
      <c r="J893" s="26"/>
    </row>
    <row r="894" spans="1:10" outlineLevel="1">
      <c r="A894" s="7"/>
      <c r="B894" s="23">
        <v>42601</v>
      </c>
      <c r="C894" s="22">
        <v>0.35416666666666669</v>
      </c>
      <c r="D894" s="25">
        <v>4.8470440000000004</v>
      </c>
      <c r="E894" s="19">
        <f t="shared" si="42"/>
        <v>4.8455898868000009</v>
      </c>
      <c r="F894" s="24">
        <v>39.130000000000003</v>
      </c>
      <c r="G894" s="19">
        <f t="shared" si="43"/>
        <v>39.501735000000004</v>
      </c>
      <c r="H894" s="11">
        <f t="shared" ref="H894:H957" si="44">E894*($B$6-G894)</f>
        <v>709.8705113177466</v>
      </c>
      <c r="J894" s="26"/>
    </row>
    <row r="895" spans="1:10" outlineLevel="1">
      <c r="A895" s="7"/>
      <c r="B895" s="23">
        <v>42601</v>
      </c>
      <c r="C895" s="22">
        <v>0.375</v>
      </c>
      <c r="D895" s="25">
        <v>6.1948499999999997</v>
      </c>
      <c r="E895" s="19">
        <f t="shared" si="42"/>
        <v>6.1929915449999999</v>
      </c>
      <c r="F895" s="24">
        <v>40.98</v>
      </c>
      <c r="G895" s="19">
        <f t="shared" si="43"/>
        <v>41.369309999999999</v>
      </c>
      <c r="H895" s="11">
        <f t="shared" si="44"/>
        <v>895.69664031751608</v>
      </c>
      <c r="J895" s="26"/>
    </row>
    <row r="896" spans="1:10" outlineLevel="1">
      <c r="A896" s="7"/>
      <c r="B896" s="23">
        <v>42601</v>
      </c>
      <c r="C896" s="22">
        <v>0.39583333333333331</v>
      </c>
      <c r="D896" s="25">
        <v>7.2210199999999993</v>
      </c>
      <c r="E896" s="19">
        <f t="shared" si="42"/>
        <v>7.2188536939999999</v>
      </c>
      <c r="F896" s="24">
        <v>38.39</v>
      </c>
      <c r="G896" s="19">
        <f t="shared" si="43"/>
        <v>38.754705000000001</v>
      </c>
      <c r="H896" s="11">
        <f t="shared" si="44"/>
        <v>1062.9422417348696</v>
      </c>
      <c r="J896" s="26"/>
    </row>
    <row r="897" spans="1:10" outlineLevel="1">
      <c r="A897" s="7"/>
      <c r="B897" s="23">
        <v>42601</v>
      </c>
      <c r="C897" s="22">
        <v>0.41666666666666669</v>
      </c>
      <c r="D897" s="25">
        <v>8.1019100000000002</v>
      </c>
      <c r="E897" s="19">
        <f t="shared" si="42"/>
        <v>8.0994794270000003</v>
      </c>
      <c r="F897" s="24">
        <v>34.06</v>
      </c>
      <c r="G897" s="19">
        <f t="shared" si="43"/>
        <v>34.383570000000006</v>
      </c>
      <c r="H897" s="11">
        <f t="shared" si="44"/>
        <v>1228.0141555801854</v>
      </c>
      <c r="J897" s="26"/>
    </row>
    <row r="898" spans="1:10" outlineLevel="1">
      <c r="A898" s="7"/>
      <c r="B898" s="23">
        <v>42601</v>
      </c>
      <c r="C898" s="22">
        <v>0.4375</v>
      </c>
      <c r="D898" s="25">
        <v>8.7968130000000002</v>
      </c>
      <c r="E898" s="19">
        <f t="shared" si="42"/>
        <v>8.7941739560999999</v>
      </c>
      <c r="F898" s="24">
        <v>38.049999999999997</v>
      </c>
      <c r="G898" s="19">
        <f t="shared" si="43"/>
        <v>38.411475000000003</v>
      </c>
      <c r="H898" s="11">
        <f t="shared" si="44"/>
        <v>1297.9191627742139</v>
      </c>
      <c r="J898" s="26"/>
    </row>
    <row r="899" spans="1:10" outlineLevel="1">
      <c r="A899" s="7"/>
      <c r="B899" s="23">
        <v>42601</v>
      </c>
      <c r="C899" s="22">
        <v>0.45833333333333331</v>
      </c>
      <c r="D899" s="25">
        <v>9.2868019999999998</v>
      </c>
      <c r="E899" s="19">
        <f t="shared" si="42"/>
        <v>9.2840159593999996</v>
      </c>
      <c r="F899" s="24">
        <v>33.590000000000003</v>
      </c>
      <c r="G899" s="19">
        <f t="shared" si="43"/>
        <v>33.909105000000004</v>
      </c>
      <c r="H899" s="11">
        <f t="shared" si="44"/>
        <v>1412.0142964594295</v>
      </c>
      <c r="J899" s="26"/>
    </row>
    <row r="900" spans="1:10" outlineLevel="1">
      <c r="A900" s="7"/>
      <c r="B900" s="23">
        <v>42601</v>
      </c>
      <c r="C900" s="22">
        <v>0.47916666666666669</v>
      </c>
      <c r="D900" s="25">
        <v>9.5788049999999991</v>
      </c>
      <c r="E900" s="19">
        <f t="shared" si="42"/>
        <v>9.5759313585000001</v>
      </c>
      <c r="F900" s="24">
        <v>34.43</v>
      </c>
      <c r="G900" s="19">
        <f t="shared" si="43"/>
        <v>34.757085000000004</v>
      </c>
      <c r="H900" s="11">
        <f t="shared" si="44"/>
        <v>1448.29177249945</v>
      </c>
      <c r="J900" s="26"/>
    </row>
    <row r="901" spans="1:10" outlineLevel="1">
      <c r="A901" s="7"/>
      <c r="B901" s="23">
        <v>42601</v>
      </c>
      <c r="C901" s="22">
        <v>0.5</v>
      </c>
      <c r="D901" s="25">
        <v>9.666563</v>
      </c>
      <c r="E901" s="19">
        <f t="shared" si="42"/>
        <v>9.6636630311000005</v>
      </c>
      <c r="F901" s="24">
        <v>31.37</v>
      </c>
      <c r="G901" s="19">
        <f t="shared" si="43"/>
        <v>31.668015000000004</v>
      </c>
      <c r="H901" s="11">
        <f t="shared" si="44"/>
        <v>1491.4122979607798</v>
      </c>
      <c r="J901" s="26"/>
    </row>
    <row r="902" spans="1:10" outlineLevel="1">
      <c r="A902" s="7"/>
      <c r="B902" s="23">
        <v>42601</v>
      </c>
      <c r="C902" s="22">
        <v>0.52083333333333337</v>
      </c>
      <c r="D902" s="25">
        <v>9.7788360000000001</v>
      </c>
      <c r="E902" s="19">
        <f t="shared" si="42"/>
        <v>9.7759023492000008</v>
      </c>
      <c r="F902" s="24">
        <v>27.92</v>
      </c>
      <c r="G902" s="19">
        <f t="shared" si="43"/>
        <v>28.185240000000004</v>
      </c>
      <c r="H902" s="11">
        <f t="shared" si="44"/>
        <v>1542.7816830224344</v>
      </c>
      <c r="J902" s="26"/>
    </row>
    <row r="903" spans="1:10" outlineLevel="1">
      <c r="A903" s="7"/>
      <c r="B903" s="23">
        <v>42601</v>
      </c>
      <c r="C903" s="22">
        <v>0.54166666666666663</v>
      </c>
      <c r="D903" s="25">
        <v>7.8024460000000007</v>
      </c>
      <c r="E903" s="19">
        <f t="shared" si="42"/>
        <v>7.800105266200001</v>
      </c>
      <c r="F903" s="24">
        <v>27.51</v>
      </c>
      <c r="G903" s="19">
        <f t="shared" si="43"/>
        <v>27.771345000000004</v>
      </c>
      <c r="H903" s="11">
        <f t="shared" si="44"/>
        <v>1234.200165129243</v>
      </c>
      <c r="J903" s="26"/>
    </row>
    <row r="904" spans="1:10" outlineLevel="1">
      <c r="A904" s="7"/>
      <c r="B904" s="23">
        <v>42601</v>
      </c>
      <c r="C904" s="22">
        <v>0.5625</v>
      </c>
      <c r="D904" s="25">
        <v>5.814508</v>
      </c>
      <c r="E904" s="19">
        <f t="shared" si="42"/>
        <v>5.8127636476000006</v>
      </c>
      <c r="F904" s="24">
        <v>27.63</v>
      </c>
      <c r="G904" s="19">
        <f t="shared" si="43"/>
        <v>27.892485000000001</v>
      </c>
      <c r="H904" s="11">
        <f t="shared" si="44"/>
        <v>919.04161560437183</v>
      </c>
      <c r="J904" s="26"/>
    </row>
    <row r="905" spans="1:10" outlineLevel="1">
      <c r="A905" s="7"/>
      <c r="B905" s="23">
        <v>42601</v>
      </c>
      <c r="C905" s="22">
        <v>0.58333333333333337</v>
      </c>
      <c r="D905" s="25">
        <v>6.1016940000000002</v>
      </c>
      <c r="E905" s="19">
        <f t="shared" si="42"/>
        <v>6.0998634918000008</v>
      </c>
      <c r="F905" s="24">
        <v>27.49</v>
      </c>
      <c r="G905" s="19">
        <f t="shared" si="43"/>
        <v>27.751155000000001</v>
      </c>
      <c r="H905" s="11">
        <f t="shared" si="44"/>
        <v>965.29635223501703</v>
      </c>
      <c r="J905" s="26"/>
    </row>
    <row r="906" spans="1:10" outlineLevel="1">
      <c r="A906" s="7"/>
      <c r="B906" s="23">
        <v>42601</v>
      </c>
      <c r="C906" s="22">
        <v>0.60416666666666663</v>
      </c>
      <c r="D906" s="25">
        <v>2.5204390000000001</v>
      </c>
      <c r="E906" s="19">
        <f t="shared" si="42"/>
        <v>2.5196828683000003</v>
      </c>
      <c r="F906" s="24">
        <v>27.85</v>
      </c>
      <c r="G906" s="19">
        <f t="shared" si="43"/>
        <v>28.114575000000002</v>
      </c>
      <c r="H906" s="11">
        <f t="shared" si="44"/>
        <v>397.82120052676458</v>
      </c>
      <c r="J906" s="26"/>
    </row>
    <row r="907" spans="1:10" outlineLevel="1">
      <c r="A907" s="7"/>
      <c r="B907" s="23">
        <v>42601</v>
      </c>
      <c r="C907" s="22">
        <v>0.625</v>
      </c>
      <c r="D907" s="25">
        <v>3.9712709999999998</v>
      </c>
      <c r="E907" s="19">
        <f t="shared" si="42"/>
        <v>3.9700796186999998</v>
      </c>
      <c r="F907" s="24">
        <v>28.06</v>
      </c>
      <c r="G907" s="19">
        <f t="shared" si="43"/>
        <v>28.32657</v>
      </c>
      <c r="H907" s="11">
        <f t="shared" si="44"/>
        <v>625.97607085352115</v>
      </c>
      <c r="J907" s="26"/>
    </row>
    <row r="908" spans="1:10" outlineLevel="1">
      <c r="A908" s="7"/>
      <c r="B908" s="23">
        <v>42601</v>
      </c>
      <c r="C908" s="22">
        <v>0.64583333333333337</v>
      </c>
      <c r="D908" s="25">
        <v>2.7603390000000001</v>
      </c>
      <c r="E908" s="19">
        <f t="shared" si="42"/>
        <v>2.7595108983000003</v>
      </c>
      <c r="F908" s="24">
        <v>28.35</v>
      </c>
      <c r="G908" s="19">
        <f t="shared" si="43"/>
        <v>28.619325000000003</v>
      </c>
      <c r="H908" s="11">
        <f t="shared" si="44"/>
        <v>434.2936878443104</v>
      </c>
      <c r="J908" s="26"/>
    </row>
    <row r="909" spans="1:10" outlineLevel="1">
      <c r="A909" s="7"/>
      <c r="B909" s="23">
        <v>42601</v>
      </c>
      <c r="C909" s="22">
        <v>0.66666666666666663</v>
      </c>
      <c r="D909" s="25">
        <v>2.6764720000000004</v>
      </c>
      <c r="E909" s="19">
        <f t="shared" si="42"/>
        <v>2.6756690584000005</v>
      </c>
      <c r="F909" s="24">
        <v>28.77</v>
      </c>
      <c r="G909" s="19">
        <f t="shared" si="43"/>
        <v>29.043315</v>
      </c>
      <c r="H909" s="11">
        <f t="shared" si="44"/>
        <v>419.96414556353545</v>
      </c>
      <c r="J909" s="26"/>
    </row>
    <row r="910" spans="1:10" outlineLevel="1">
      <c r="A910" s="7"/>
      <c r="B910" s="23">
        <v>42601</v>
      </c>
      <c r="C910" s="22">
        <v>0.6875</v>
      </c>
      <c r="D910" s="25">
        <v>0.84764299999999992</v>
      </c>
      <c r="E910" s="19">
        <f t="shared" ref="E910:E973" si="45">IF($B$11="Electricity",$D910*$B$7,$D910*$B$8)</f>
        <v>0.84738870709999992</v>
      </c>
      <c r="F910" s="24">
        <v>30.97</v>
      </c>
      <c r="G910" s="19">
        <f t="shared" si="43"/>
        <v>31.264215</v>
      </c>
      <c r="H910" s="11">
        <f t="shared" si="44"/>
        <v>131.12135679325357</v>
      </c>
      <c r="J910" s="26"/>
    </row>
    <row r="911" spans="1:10" outlineLevel="1">
      <c r="A911" s="7"/>
      <c r="B911" s="23">
        <v>42601</v>
      </c>
      <c r="C911" s="22">
        <v>0.70833333333333337</v>
      </c>
      <c r="D911" s="25">
        <v>0.31053700000000001</v>
      </c>
      <c r="E911" s="19">
        <f t="shared" si="45"/>
        <v>0.31044383889999999</v>
      </c>
      <c r="F911" s="24">
        <v>31.55</v>
      </c>
      <c r="G911" s="19">
        <f t="shared" ref="G911:G974" si="46">$F911*$B$8</f>
        <v>31.849725000000003</v>
      </c>
      <c r="H911" s="11">
        <f t="shared" si="44"/>
        <v>47.855003138490694</v>
      </c>
      <c r="J911" s="26"/>
    </row>
    <row r="912" spans="1:10" outlineLevel="1">
      <c r="A912" s="7"/>
      <c r="B912" s="23">
        <v>42601</v>
      </c>
      <c r="C912" s="22">
        <v>0.72916666666666663</v>
      </c>
      <c r="D912" s="25">
        <v>4.7299999999999998E-3</v>
      </c>
      <c r="E912" s="19">
        <f t="shared" si="45"/>
        <v>4.7285809999999999E-3</v>
      </c>
      <c r="F912" s="24">
        <v>31.2</v>
      </c>
      <c r="G912" s="19">
        <f t="shared" si="46"/>
        <v>31.496400000000001</v>
      </c>
      <c r="H912" s="11">
        <f t="shared" si="44"/>
        <v>0.73058278739159999</v>
      </c>
      <c r="J912" s="26"/>
    </row>
    <row r="913" spans="1:10" outlineLevel="1">
      <c r="A913" s="7"/>
      <c r="B913" s="23">
        <v>42601</v>
      </c>
      <c r="C913" s="22">
        <v>0.75</v>
      </c>
      <c r="D913" s="25">
        <v>0</v>
      </c>
      <c r="E913" s="19">
        <f t="shared" si="45"/>
        <v>0</v>
      </c>
      <c r="F913" s="24">
        <v>40.98</v>
      </c>
      <c r="G913" s="19">
        <f t="shared" si="46"/>
        <v>41.369309999999999</v>
      </c>
      <c r="H913" s="11">
        <f t="shared" si="44"/>
        <v>0</v>
      </c>
      <c r="J913" s="26"/>
    </row>
    <row r="914" spans="1:10" outlineLevel="1">
      <c r="A914" s="7"/>
      <c r="B914" s="23">
        <v>42601</v>
      </c>
      <c r="C914" s="22">
        <v>0.77083333333333337</v>
      </c>
      <c r="D914" s="25">
        <v>0</v>
      </c>
      <c r="E914" s="19">
        <f t="shared" si="45"/>
        <v>0</v>
      </c>
      <c r="F914" s="24">
        <v>47.57</v>
      </c>
      <c r="G914" s="19">
        <f t="shared" si="46"/>
        <v>48.021915</v>
      </c>
      <c r="H914" s="11">
        <f t="shared" si="44"/>
        <v>0</v>
      </c>
      <c r="J914" s="26"/>
    </row>
    <row r="915" spans="1:10" outlineLevel="1">
      <c r="A915" s="7"/>
      <c r="B915" s="23">
        <v>42601</v>
      </c>
      <c r="C915" s="22">
        <v>0.79166666666666663</v>
      </c>
      <c r="D915" s="25">
        <v>0</v>
      </c>
      <c r="E915" s="19">
        <f t="shared" si="45"/>
        <v>0</v>
      </c>
      <c r="F915" s="24">
        <v>41.46</v>
      </c>
      <c r="G915" s="19">
        <f t="shared" si="46"/>
        <v>41.853870000000001</v>
      </c>
      <c r="H915" s="11">
        <f t="shared" si="44"/>
        <v>0</v>
      </c>
      <c r="J915" s="26"/>
    </row>
    <row r="916" spans="1:10" outlineLevel="1">
      <c r="A916" s="7"/>
      <c r="B916" s="23">
        <v>42601</v>
      </c>
      <c r="C916" s="22">
        <v>0.8125</v>
      </c>
      <c r="D916" s="25">
        <v>0</v>
      </c>
      <c r="E916" s="19">
        <f t="shared" si="45"/>
        <v>0</v>
      </c>
      <c r="F916" s="24">
        <v>34.25</v>
      </c>
      <c r="G916" s="19">
        <f t="shared" si="46"/>
        <v>34.575375000000001</v>
      </c>
      <c r="H916" s="11">
        <f t="shared" si="44"/>
        <v>0</v>
      </c>
      <c r="J916" s="26"/>
    </row>
    <row r="917" spans="1:10" outlineLevel="1">
      <c r="A917" s="7"/>
      <c r="B917" s="23">
        <v>42601</v>
      </c>
      <c r="C917" s="22">
        <v>0.83333333333333337</v>
      </c>
      <c r="D917" s="25">
        <v>0</v>
      </c>
      <c r="E917" s="19">
        <f t="shared" si="45"/>
        <v>0</v>
      </c>
      <c r="F917" s="24">
        <v>33</v>
      </c>
      <c r="G917" s="19">
        <f t="shared" si="46"/>
        <v>33.313500000000005</v>
      </c>
      <c r="H917" s="11">
        <f t="shared" si="44"/>
        <v>0</v>
      </c>
      <c r="J917" s="26"/>
    </row>
    <row r="918" spans="1:10" outlineLevel="1">
      <c r="A918" s="7"/>
      <c r="B918" s="23">
        <v>42601</v>
      </c>
      <c r="C918" s="22">
        <v>0.85416666666666663</v>
      </c>
      <c r="D918" s="25">
        <v>0</v>
      </c>
      <c r="E918" s="19">
        <f t="shared" si="45"/>
        <v>0</v>
      </c>
      <c r="F918" s="24">
        <v>32.020000000000003</v>
      </c>
      <c r="G918" s="19">
        <f t="shared" si="46"/>
        <v>32.324190000000009</v>
      </c>
      <c r="H918" s="11">
        <f t="shared" si="44"/>
        <v>0</v>
      </c>
      <c r="J918" s="26"/>
    </row>
    <row r="919" spans="1:10" outlineLevel="1">
      <c r="A919" s="7"/>
      <c r="B919" s="23">
        <v>42601</v>
      </c>
      <c r="C919" s="22">
        <v>0.875</v>
      </c>
      <c r="D919" s="25">
        <v>0</v>
      </c>
      <c r="E919" s="19">
        <f t="shared" si="45"/>
        <v>0</v>
      </c>
      <c r="F919" s="24">
        <v>31.69</v>
      </c>
      <c r="G919" s="19">
        <f t="shared" si="46"/>
        <v>31.991055000000003</v>
      </c>
      <c r="H919" s="11">
        <f t="shared" si="44"/>
        <v>0</v>
      </c>
      <c r="J919" s="26"/>
    </row>
    <row r="920" spans="1:10" outlineLevel="1">
      <c r="A920" s="7"/>
      <c r="B920" s="23">
        <v>42601</v>
      </c>
      <c r="C920" s="22">
        <v>0.89583333333333337</v>
      </c>
      <c r="D920" s="25">
        <v>0</v>
      </c>
      <c r="E920" s="19">
        <f t="shared" si="45"/>
        <v>0</v>
      </c>
      <c r="F920" s="24">
        <v>32.46</v>
      </c>
      <c r="G920" s="19">
        <f t="shared" si="46"/>
        <v>32.768370000000004</v>
      </c>
      <c r="H920" s="11">
        <f t="shared" si="44"/>
        <v>0</v>
      </c>
      <c r="J920" s="26"/>
    </row>
    <row r="921" spans="1:10" outlineLevel="1">
      <c r="A921" s="7"/>
      <c r="B921" s="23">
        <v>42601</v>
      </c>
      <c r="C921" s="22">
        <v>0.91666666666666663</v>
      </c>
      <c r="D921" s="25">
        <v>0</v>
      </c>
      <c r="E921" s="19">
        <f t="shared" si="45"/>
        <v>0</v>
      </c>
      <c r="F921" s="24">
        <v>31.33</v>
      </c>
      <c r="G921" s="19">
        <f t="shared" si="46"/>
        <v>31.627635000000001</v>
      </c>
      <c r="H921" s="11">
        <f t="shared" si="44"/>
        <v>0</v>
      </c>
      <c r="J921" s="26"/>
    </row>
    <row r="922" spans="1:10" outlineLevel="1">
      <c r="A922" s="7"/>
      <c r="B922" s="23">
        <v>42601</v>
      </c>
      <c r="C922" s="22">
        <v>0.9375</v>
      </c>
      <c r="D922" s="25">
        <v>0</v>
      </c>
      <c r="E922" s="19">
        <f t="shared" si="45"/>
        <v>0</v>
      </c>
      <c r="F922" s="24">
        <v>39.54</v>
      </c>
      <c r="G922" s="19">
        <f t="shared" si="46"/>
        <v>39.91563</v>
      </c>
      <c r="H922" s="11">
        <f t="shared" si="44"/>
        <v>0</v>
      </c>
      <c r="J922" s="26"/>
    </row>
    <row r="923" spans="1:10" outlineLevel="1">
      <c r="A923" s="7"/>
      <c r="B923" s="23">
        <v>42601</v>
      </c>
      <c r="C923" s="22">
        <v>0.95833333333333337</v>
      </c>
      <c r="D923" s="25">
        <v>0</v>
      </c>
      <c r="E923" s="19">
        <f t="shared" si="45"/>
        <v>0</v>
      </c>
      <c r="F923" s="24">
        <v>37.700000000000003</v>
      </c>
      <c r="G923" s="19">
        <f t="shared" si="46"/>
        <v>38.058150000000005</v>
      </c>
      <c r="H923" s="11">
        <f t="shared" si="44"/>
        <v>0</v>
      </c>
      <c r="J923" s="26"/>
    </row>
    <row r="924" spans="1:10" outlineLevel="1">
      <c r="A924" s="7"/>
      <c r="B924" s="23">
        <v>42601</v>
      </c>
      <c r="C924" s="22">
        <v>0.97916666666666663</v>
      </c>
      <c r="D924" s="25">
        <v>0</v>
      </c>
      <c r="E924" s="19">
        <f t="shared" si="45"/>
        <v>0</v>
      </c>
      <c r="F924" s="24">
        <v>40.880000000000003</v>
      </c>
      <c r="G924" s="19">
        <f t="shared" si="46"/>
        <v>41.268360000000008</v>
      </c>
      <c r="H924" s="11">
        <f t="shared" si="44"/>
        <v>0</v>
      </c>
      <c r="J924" s="26"/>
    </row>
    <row r="925" spans="1:10" outlineLevel="1">
      <c r="A925" s="7"/>
      <c r="B925" s="23">
        <v>42601</v>
      </c>
      <c r="C925" s="22">
        <v>0.99998842592592585</v>
      </c>
      <c r="D925" s="25">
        <v>0</v>
      </c>
      <c r="E925" s="19">
        <f t="shared" si="45"/>
        <v>0</v>
      </c>
      <c r="F925" s="24">
        <v>40.729999999999997</v>
      </c>
      <c r="G925" s="19">
        <f t="shared" si="46"/>
        <v>41.116934999999998</v>
      </c>
      <c r="H925" s="11">
        <f t="shared" si="44"/>
        <v>0</v>
      </c>
      <c r="J925" s="26"/>
    </row>
    <row r="926" spans="1:10" outlineLevel="1">
      <c r="A926" s="7"/>
      <c r="B926" s="23">
        <v>42602</v>
      </c>
      <c r="C926" s="22">
        <v>2.0833333333333332E-2</v>
      </c>
      <c r="D926" s="25">
        <v>0</v>
      </c>
      <c r="E926" s="19">
        <f t="shared" si="45"/>
        <v>0</v>
      </c>
      <c r="F926" s="24">
        <v>32.22</v>
      </c>
      <c r="G926" s="19">
        <f t="shared" si="46"/>
        <v>32.526090000000003</v>
      </c>
      <c r="H926" s="11">
        <f t="shared" si="44"/>
        <v>0</v>
      </c>
      <c r="J926" s="26"/>
    </row>
    <row r="927" spans="1:10" outlineLevel="1">
      <c r="A927" s="7"/>
      <c r="B927" s="23">
        <v>42602</v>
      </c>
      <c r="C927" s="22">
        <v>4.1666666666666664E-2</v>
      </c>
      <c r="D927" s="25">
        <v>0</v>
      </c>
      <c r="E927" s="19">
        <f t="shared" si="45"/>
        <v>0</v>
      </c>
      <c r="F927" s="24">
        <v>34.380000000000003</v>
      </c>
      <c r="G927" s="19">
        <f t="shared" si="46"/>
        <v>34.706610000000005</v>
      </c>
      <c r="H927" s="11">
        <f t="shared" si="44"/>
        <v>0</v>
      </c>
      <c r="J927" s="26"/>
    </row>
    <row r="928" spans="1:10" outlineLevel="1">
      <c r="A928" s="7"/>
      <c r="B928" s="23">
        <v>42602</v>
      </c>
      <c r="C928" s="22">
        <v>6.25E-2</v>
      </c>
      <c r="D928" s="25">
        <v>0</v>
      </c>
      <c r="E928" s="19">
        <f t="shared" si="45"/>
        <v>0</v>
      </c>
      <c r="F928" s="24">
        <v>29.18</v>
      </c>
      <c r="G928" s="19">
        <f t="shared" si="46"/>
        <v>29.45721</v>
      </c>
      <c r="H928" s="11">
        <f t="shared" si="44"/>
        <v>0</v>
      </c>
      <c r="J928" s="26"/>
    </row>
    <row r="929" spans="1:10" outlineLevel="1">
      <c r="A929" s="7"/>
      <c r="B929" s="23">
        <v>42602</v>
      </c>
      <c r="C929" s="22">
        <v>8.3333333333333329E-2</v>
      </c>
      <c r="D929" s="25">
        <v>0</v>
      </c>
      <c r="E929" s="19">
        <f t="shared" si="45"/>
        <v>0</v>
      </c>
      <c r="F929" s="24">
        <v>26.56</v>
      </c>
      <c r="G929" s="19">
        <f t="shared" si="46"/>
        <v>26.81232</v>
      </c>
      <c r="H929" s="11">
        <f t="shared" si="44"/>
        <v>0</v>
      </c>
      <c r="J929" s="26"/>
    </row>
    <row r="930" spans="1:10" outlineLevel="1">
      <c r="A930" s="7"/>
      <c r="B930" s="23">
        <v>42602</v>
      </c>
      <c r="C930" s="22">
        <v>0.10416666666666667</v>
      </c>
      <c r="D930" s="25">
        <v>0</v>
      </c>
      <c r="E930" s="19">
        <f t="shared" si="45"/>
        <v>0</v>
      </c>
      <c r="F930" s="24">
        <v>26.3</v>
      </c>
      <c r="G930" s="19">
        <f t="shared" si="46"/>
        <v>26.549850000000003</v>
      </c>
      <c r="H930" s="11">
        <f t="shared" si="44"/>
        <v>0</v>
      </c>
      <c r="J930" s="26"/>
    </row>
    <row r="931" spans="1:10" outlineLevel="1">
      <c r="A931" s="7"/>
      <c r="B931" s="23">
        <v>42602</v>
      </c>
      <c r="C931" s="22">
        <v>0.125</v>
      </c>
      <c r="D931" s="25">
        <v>0</v>
      </c>
      <c r="E931" s="19">
        <f t="shared" si="45"/>
        <v>0</v>
      </c>
      <c r="F931" s="24">
        <v>26.62</v>
      </c>
      <c r="G931" s="19">
        <f t="shared" si="46"/>
        <v>26.872890000000002</v>
      </c>
      <c r="H931" s="11">
        <f t="shared" si="44"/>
        <v>0</v>
      </c>
      <c r="J931" s="26"/>
    </row>
    <row r="932" spans="1:10" outlineLevel="1">
      <c r="A932" s="7"/>
      <c r="B932" s="23">
        <v>42602</v>
      </c>
      <c r="C932" s="22">
        <v>0.14583333333333334</v>
      </c>
      <c r="D932" s="25">
        <v>0</v>
      </c>
      <c r="E932" s="19">
        <f t="shared" si="45"/>
        <v>0</v>
      </c>
      <c r="F932" s="24">
        <v>27.56</v>
      </c>
      <c r="G932" s="19">
        <f t="shared" si="46"/>
        <v>27.821819999999999</v>
      </c>
      <c r="H932" s="11">
        <f t="shared" si="44"/>
        <v>0</v>
      </c>
      <c r="J932" s="26"/>
    </row>
    <row r="933" spans="1:10" outlineLevel="1">
      <c r="A933" s="7"/>
      <c r="B933" s="23">
        <v>42602</v>
      </c>
      <c r="C933" s="22">
        <v>0.16666666666666666</v>
      </c>
      <c r="D933" s="25">
        <v>0</v>
      </c>
      <c r="E933" s="19">
        <f t="shared" si="45"/>
        <v>0</v>
      </c>
      <c r="F933" s="24">
        <v>25.63</v>
      </c>
      <c r="G933" s="19">
        <f t="shared" si="46"/>
        <v>25.873485000000002</v>
      </c>
      <c r="H933" s="11">
        <f t="shared" si="44"/>
        <v>0</v>
      </c>
      <c r="J933" s="26"/>
    </row>
    <row r="934" spans="1:10" outlineLevel="1">
      <c r="A934" s="7"/>
      <c r="B934" s="23">
        <v>42602</v>
      </c>
      <c r="C934" s="22">
        <v>0.1875</v>
      </c>
      <c r="D934" s="25">
        <v>0</v>
      </c>
      <c r="E934" s="19">
        <f t="shared" si="45"/>
        <v>0</v>
      </c>
      <c r="F934" s="24">
        <v>26.3</v>
      </c>
      <c r="G934" s="19">
        <f t="shared" si="46"/>
        <v>26.549850000000003</v>
      </c>
      <c r="H934" s="11">
        <f t="shared" si="44"/>
        <v>0</v>
      </c>
      <c r="J934" s="26"/>
    </row>
    <row r="935" spans="1:10" outlineLevel="1">
      <c r="A935" s="7"/>
      <c r="B935" s="23">
        <v>42602</v>
      </c>
      <c r="C935" s="22">
        <v>0.20833333333333334</v>
      </c>
      <c r="D935" s="25">
        <v>0</v>
      </c>
      <c r="E935" s="19">
        <f t="shared" si="45"/>
        <v>0</v>
      </c>
      <c r="F935" s="24">
        <v>26.15</v>
      </c>
      <c r="G935" s="19">
        <f t="shared" si="46"/>
        <v>26.398425</v>
      </c>
      <c r="H935" s="11">
        <f t="shared" si="44"/>
        <v>0</v>
      </c>
      <c r="J935" s="26"/>
    </row>
    <row r="936" spans="1:10" outlineLevel="1">
      <c r="A936" s="7"/>
      <c r="B936" s="23">
        <v>42602</v>
      </c>
      <c r="C936" s="22">
        <v>0.22916666666666666</v>
      </c>
      <c r="D936" s="25">
        <v>0</v>
      </c>
      <c r="E936" s="19">
        <f t="shared" si="45"/>
        <v>0</v>
      </c>
      <c r="F936" s="24">
        <v>27.97</v>
      </c>
      <c r="G936" s="19">
        <f t="shared" si="46"/>
        <v>28.235714999999999</v>
      </c>
      <c r="H936" s="11">
        <f t="shared" si="44"/>
        <v>0</v>
      </c>
      <c r="J936" s="26"/>
    </row>
    <row r="937" spans="1:10" outlineLevel="1">
      <c r="A937" s="7"/>
      <c r="B937" s="23">
        <v>42602</v>
      </c>
      <c r="C937" s="22">
        <v>0.25</v>
      </c>
      <c r="D937" s="25">
        <v>0</v>
      </c>
      <c r="E937" s="19">
        <f t="shared" si="45"/>
        <v>0</v>
      </c>
      <c r="F937" s="24">
        <v>27.17</v>
      </c>
      <c r="G937" s="19">
        <f t="shared" si="46"/>
        <v>27.428115000000002</v>
      </c>
      <c r="H937" s="11">
        <f t="shared" si="44"/>
        <v>0</v>
      </c>
      <c r="J937" s="26"/>
    </row>
    <row r="938" spans="1:10" outlineLevel="1">
      <c r="A938" s="7"/>
      <c r="B938" s="23">
        <v>42602</v>
      </c>
      <c r="C938" s="22">
        <v>0.27083333333333331</v>
      </c>
      <c r="D938" s="25">
        <v>0</v>
      </c>
      <c r="E938" s="19">
        <f t="shared" si="45"/>
        <v>0</v>
      </c>
      <c r="F938" s="24">
        <v>29.47</v>
      </c>
      <c r="G938" s="19">
        <f t="shared" si="46"/>
        <v>29.749965</v>
      </c>
      <c r="H938" s="11">
        <f t="shared" si="44"/>
        <v>0</v>
      </c>
      <c r="J938" s="26"/>
    </row>
    <row r="939" spans="1:10" outlineLevel="1">
      <c r="A939" s="7"/>
      <c r="B939" s="23">
        <v>42602</v>
      </c>
      <c r="C939" s="22">
        <v>0.29166666666666669</v>
      </c>
      <c r="D939" s="25">
        <v>1.0277999999999999E-2</v>
      </c>
      <c r="E939" s="19">
        <f t="shared" si="45"/>
        <v>1.02749166E-2</v>
      </c>
      <c r="F939" s="24">
        <v>29.78</v>
      </c>
      <c r="G939" s="19">
        <f t="shared" si="46"/>
        <v>30.062910000000002</v>
      </c>
      <c r="H939" s="11">
        <f t="shared" si="44"/>
        <v>1.602240594596694</v>
      </c>
      <c r="J939" s="26"/>
    </row>
    <row r="940" spans="1:10" outlineLevel="1">
      <c r="A940" s="7"/>
      <c r="B940" s="23">
        <v>42602</v>
      </c>
      <c r="C940" s="22">
        <v>0.3125</v>
      </c>
      <c r="D940" s="25">
        <v>0.31776199999999999</v>
      </c>
      <c r="E940" s="19">
        <f t="shared" si="45"/>
        <v>0.31766667139999999</v>
      </c>
      <c r="F940" s="24">
        <v>33.82</v>
      </c>
      <c r="G940" s="19">
        <f t="shared" si="46"/>
        <v>34.141290000000005</v>
      </c>
      <c r="H940" s="11">
        <f t="shared" si="44"/>
        <v>48.240450928797891</v>
      </c>
      <c r="J940" s="26"/>
    </row>
    <row r="941" spans="1:10" outlineLevel="1">
      <c r="A941" s="7"/>
      <c r="B941" s="23">
        <v>42602</v>
      </c>
      <c r="C941" s="22">
        <v>0.33333333333333331</v>
      </c>
      <c r="D941" s="25">
        <v>0.44143199999999994</v>
      </c>
      <c r="E941" s="19">
        <f t="shared" si="45"/>
        <v>0.44129957039999995</v>
      </c>
      <c r="F941" s="24">
        <v>30.17</v>
      </c>
      <c r="G941" s="19">
        <f t="shared" si="46"/>
        <v>30.456615000000003</v>
      </c>
      <c r="H941" s="11">
        <f t="shared" si="44"/>
        <v>68.641228979061793</v>
      </c>
      <c r="J941" s="26"/>
    </row>
    <row r="942" spans="1:10" outlineLevel="1">
      <c r="A942" s="7"/>
      <c r="B942" s="23">
        <v>42602</v>
      </c>
      <c r="C942" s="22">
        <v>0.35416666666666669</v>
      </c>
      <c r="D942" s="25">
        <v>0.73106899999999997</v>
      </c>
      <c r="E942" s="19">
        <f t="shared" si="45"/>
        <v>0.7308496793</v>
      </c>
      <c r="F942" s="24">
        <v>33.159999999999997</v>
      </c>
      <c r="G942" s="19">
        <f t="shared" si="46"/>
        <v>33.475020000000001</v>
      </c>
      <c r="H942" s="11">
        <f t="shared" si="44"/>
        <v>111.47283271823892</v>
      </c>
      <c r="J942" s="26"/>
    </row>
    <row r="943" spans="1:10" outlineLevel="1">
      <c r="A943" s="7"/>
      <c r="B943" s="23">
        <v>42602</v>
      </c>
      <c r="C943" s="22">
        <v>0.375</v>
      </c>
      <c r="D943" s="25">
        <v>5.9864759999999997</v>
      </c>
      <c r="E943" s="19">
        <f t="shared" si="45"/>
        <v>5.9846800572000003</v>
      </c>
      <c r="F943" s="24">
        <v>33.76</v>
      </c>
      <c r="G943" s="19">
        <f t="shared" si="46"/>
        <v>34.080719999999999</v>
      </c>
      <c r="H943" s="11">
        <f t="shared" si="44"/>
        <v>909.1882853201829</v>
      </c>
      <c r="J943" s="26"/>
    </row>
    <row r="944" spans="1:10" outlineLevel="1">
      <c r="A944" s="7"/>
      <c r="B944" s="23">
        <v>42602</v>
      </c>
      <c r="C944" s="22">
        <v>0.39583333333333331</v>
      </c>
      <c r="D944" s="25">
        <v>8.2438159999999989</v>
      </c>
      <c r="E944" s="19">
        <f t="shared" si="45"/>
        <v>8.2413428551999992</v>
      </c>
      <c r="F944" s="24">
        <v>31.44</v>
      </c>
      <c r="G944" s="19">
        <f t="shared" si="46"/>
        <v>31.738680000000002</v>
      </c>
      <c r="H944" s="11">
        <f t="shared" si="44"/>
        <v>1271.3204274157208</v>
      </c>
      <c r="J944" s="26"/>
    </row>
    <row r="945" spans="1:10" outlineLevel="1">
      <c r="A945" s="7"/>
      <c r="B945" s="23">
        <v>42602</v>
      </c>
      <c r="C945" s="22">
        <v>0.41666666666666669</v>
      </c>
      <c r="D945" s="25">
        <v>7.087587000000001</v>
      </c>
      <c r="E945" s="19">
        <f t="shared" si="45"/>
        <v>7.0854607239000016</v>
      </c>
      <c r="F945" s="24">
        <v>30.02</v>
      </c>
      <c r="G945" s="19">
        <f t="shared" si="46"/>
        <v>30.305190000000003</v>
      </c>
      <c r="H945" s="11">
        <f t="shared" si="44"/>
        <v>1103.1694611700732</v>
      </c>
      <c r="J945" s="26"/>
    </row>
    <row r="946" spans="1:10" outlineLevel="1">
      <c r="A946" s="7"/>
      <c r="B946" s="23">
        <v>42602</v>
      </c>
      <c r="C946" s="22">
        <v>0.4375</v>
      </c>
      <c r="D946" s="25">
        <v>4.3659990000000004</v>
      </c>
      <c r="E946" s="19">
        <f t="shared" si="45"/>
        <v>4.3646892003000008</v>
      </c>
      <c r="F946" s="24">
        <v>33.39</v>
      </c>
      <c r="G946" s="19">
        <f t="shared" si="46"/>
        <v>33.707205000000002</v>
      </c>
      <c r="H946" s="11">
        <f t="shared" si="44"/>
        <v>664.71071762000201</v>
      </c>
      <c r="J946" s="26"/>
    </row>
    <row r="947" spans="1:10" outlineLevel="1">
      <c r="A947" s="7"/>
      <c r="B947" s="23">
        <v>42602</v>
      </c>
      <c r="C947" s="22">
        <v>0.45833333333333331</v>
      </c>
      <c r="D947" s="25">
        <v>4.4168989999999999</v>
      </c>
      <c r="E947" s="19">
        <f t="shared" si="45"/>
        <v>4.4155739302999999</v>
      </c>
      <c r="F947" s="24">
        <v>29.11</v>
      </c>
      <c r="G947" s="19">
        <f t="shared" si="46"/>
        <v>29.386545000000002</v>
      </c>
      <c r="H947" s="11">
        <f t="shared" si="44"/>
        <v>691.53828903221211</v>
      </c>
      <c r="J947" s="26"/>
    </row>
    <row r="948" spans="1:10" outlineLevel="1">
      <c r="A948" s="7"/>
      <c r="B948" s="23">
        <v>42602</v>
      </c>
      <c r="C948" s="22">
        <v>0.47916666666666669</v>
      </c>
      <c r="D948" s="25">
        <v>5.112425</v>
      </c>
      <c r="E948" s="19">
        <f t="shared" si="45"/>
        <v>5.1108912725</v>
      </c>
      <c r="F948" s="24">
        <v>27.64</v>
      </c>
      <c r="G948" s="19">
        <f t="shared" si="46"/>
        <v>27.902580000000004</v>
      </c>
      <c r="H948" s="11">
        <f t="shared" si="44"/>
        <v>808.01872408276699</v>
      </c>
      <c r="J948" s="26"/>
    </row>
    <row r="949" spans="1:10" outlineLevel="1">
      <c r="A949" s="7"/>
      <c r="B949" s="23">
        <v>42602</v>
      </c>
      <c r="C949" s="22">
        <v>0.5</v>
      </c>
      <c r="D949" s="25">
        <v>4.0179989999999997</v>
      </c>
      <c r="E949" s="19">
        <f t="shared" si="45"/>
        <v>4.0167936002999998</v>
      </c>
      <c r="F949" s="24">
        <v>27.73</v>
      </c>
      <c r="G949" s="19">
        <f t="shared" si="46"/>
        <v>27.993435000000002</v>
      </c>
      <c r="H949" s="11">
        <f t="shared" si="44"/>
        <v>634.67975909738595</v>
      </c>
      <c r="J949" s="26"/>
    </row>
    <row r="950" spans="1:10" outlineLevel="1">
      <c r="A950" s="7"/>
      <c r="B950" s="23">
        <v>42602</v>
      </c>
      <c r="C950" s="22">
        <v>0.52083333333333337</v>
      </c>
      <c r="D950" s="25">
        <v>6.446059</v>
      </c>
      <c r="E950" s="19">
        <f t="shared" si="45"/>
        <v>6.4441251823000005</v>
      </c>
      <c r="F950" s="24">
        <v>26.98</v>
      </c>
      <c r="G950" s="19">
        <f t="shared" si="46"/>
        <v>27.236310000000003</v>
      </c>
      <c r="H950" s="11">
        <f t="shared" si="44"/>
        <v>1023.0930927638708</v>
      </c>
      <c r="J950" s="26"/>
    </row>
    <row r="951" spans="1:10" outlineLevel="1">
      <c r="A951" s="7"/>
      <c r="B951" s="23">
        <v>42602</v>
      </c>
      <c r="C951" s="22">
        <v>0.54166666666666663</v>
      </c>
      <c r="D951" s="25">
        <v>6.770855000000001</v>
      </c>
      <c r="E951" s="19">
        <f t="shared" si="45"/>
        <v>6.7688237435000014</v>
      </c>
      <c r="F951" s="24">
        <v>27.13</v>
      </c>
      <c r="G951" s="19">
        <f t="shared" si="46"/>
        <v>27.387734999999999</v>
      </c>
      <c r="H951" s="11">
        <f t="shared" si="44"/>
        <v>1073.6184653423143</v>
      </c>
      <c r="J951" s="26"/>
    </row>
    <row r="952" spans="1:10" outlineLevel="1">
      <c r="A952" s="7"/>
      <c r="B952" s="23">
        <v>42602</v>
      </c>
      <c r="C952" s="22">
        <v>0.5625</v>
      </c>
      <c r="D952" s="25">
        <v>4.6143260000000001</v>
      </c>
      <c r="E952" s="19">
        <f t="shared" si="45"/>
        <v>4.6129417022000005</v>
      </c>
      <c r="F952" s="24">
        <v>27.65</v>
      </c>
      <c r="G952" s="19">
        <f t="shared" si="46"/>
        <v>27.912675</v>
      </c>
      <c r="H952" s="11">
        <f t="shared" si="44"/>
        <v>729.2476140817447</v>
      </c>
      <c r="J952" s="26"/>
    </row>
    <row r="953" spans="1:10" outlineLevel="1">
      <c r="A953" s="7"/>
      <c r="B953" s="23">
        <v>42602</v>
      </c>
      <c r="C953" s="22">
        <v>0.58333333333333337</v>
      </c>
      <c r="D953" s="25">
        <v>8.0582129999999985</v>
      </c>
      <c r="E953" s="19">
        <f t="shared" si="45"/>
        <v>8.055795536099998</v>
      </c>
      <c r="F953" s="24">
        <v>26.82</v>
      </c>
      <c r="G953" s="19">
        <f t="shared" si="46"/>
        <v>27.074790000000004</v>
      </c>
      <c r="H953" s="11">
        <f t="shared" si="44"/>
        <v>1280.2689972917547</v>
      </c>
      <c r="J953" s="26"/>
    </row>
    <row r="954" spans="1:10" outlineLevel="1">
      <c r="A954" s="7"/>
      <c r="B954" s="23">
        <v>42602</v>
      </c>
      <c r="C954" s="22">
        <v>0.60416666666666663</v>
      </c>
      <c r="D954" s="25">
        <v>6.3241110000000003</v>
      </c>
      <c r="E954" s="19">
        <f t="shared" si="45"/>
        <v>6.3222137667000009</v>
      </c>
      <c r="F954" s="24">
        <v>26.97</v>
      </c>
      <c r="G954" s="19">
        <f t="shared" si="46"/>
        <v>27.226215</v>
      </c>
      <c r="H954" s="11">
        <f t="shared" si="44"/>
        <v>1003.8018093180661</v>
      </c>
      <c r="J954" s="26"/>
    </row>
    <row r="955" spans="1:10" outlineLevel="1">
      <c r="A955" s="7"/>
      <c r="B955" s="23">
        <v>42602</v>
      </c>
      <c r="C955" s="22">
        <v>0.625</v>
      </c>
      <c r="D955" s="25">
        <v>2.4058440000000001</v>
      </c>
      <c r="E955" s="19">
        <f t="shared" si="45"/>
        <v>2.4051222468</v>
      </c>
      <c r="F955" s="24">
        <v>27.75</v>
      </c>
      <c r="G955" s="19">
        <f t="shared" si="46"/>
        <v>28.013625000000001</v>
      </c>
      <c r="H955" s="11">
        <f t="shared" si="44"/>
        <v>379.9765452037874</v>
      </c>
      <c r="J955" s="26"/>
    </row>
    <row r="956" spans="1:10" outlineLevel="1">
      <c r="A956" s="7"/>
      <c r="B956" s="23">
        <v>42602</v>
      </c>
      <c r="C956" s="22">
        <v>0.64583333333333337</v>
      </c>
      <c r="D956" s="25">
        <v>2.4392399999999999</v>
      </c>
      <c r="E956" s="19">
        <f t="shared" si="45"/>
        <v>2.4385082279999999</v>
      </c>
      <c r="F956" s="24">
        <v>27.5</v>
      </c>
      <c r="G956" s="19">
        <f t="shared" si="46"/>
        <v>27.76125</v>
      </c>
      <c r="H956" s="11">
        <f t="shared" si="44"/>
        <v>385.86649386343498</v>
      </c>
      <c r="J956" s="26"/>
    </row>
    <row r="957" spans="1:10" outlineLevel="1">
      <c r="A957" s="7"/>
      <c r="B957" s="23">
        <v>42602</v>
      </c>
      <c r="C957" s="22">
        <v>0.66666666666666663</v>
      </c>
      <c r="D957" s="25">
        <v>0.98292500000000005</v>
      </c>
      <c r="E957" s="19">
        <f t="shared" si="45"/>
        <v>0.98263012250000004</v>
      </c>
      <c r="F957" s="24">
        <v>30.5</v>
      </c>
      <c r="G957" s="19">
        <f t="shared" si="46"/>
        <v>30.789750000000002</v>
      </c>
      <c r="H957" s="11">
        <f t="shared" si="44"/>
        <v>152.51426697075564</v>
      </c>
      <c r="J957" s="26"/>
    </row>
    <row r="958" spans="1:10" outlineLevel="1">
      <c r="A958" s="7"/>
      <c r="B958" s="23">
        <v>42602</v>
      </c>
      <c r="C958" s="22">
        <v>0.6875</v>
      </c>
      <c r="D958" s="25">
        <v>2.9190149999999999</v>
      </c>
      <c r="E958" s="19">
        <f t="shared" si="45"/>
        <v>2.9181392955000001</v>
      </c>
      <c r="F958" s="24">
        <v>33.89</v>
      </c>
      <c r="G958" s="19">
        <f t="shared" si="46"/>
        <v>34.211955000000003</v>
      </c>
      <c r="H958" s="11">
        <f t="shared" ref="H958:H1021" si="47">E958*($B$6-G958)</f>
        <v>442.93865870162233</v>
      </c>
      <c r="J958" s="26"/>
    </row>
    <row r="959" spans="1:10" outlineLevel="1">
      <c r="A959" s="7"/>
      <c r="B959" s="23">
        <v>42602</v>
      </c>
      <c r="C959" s="22">
        <v>0.70833333333333337</v>
      </c>
      <c r="D959" s="25">
        <v>0.45865699999999998</v>
      </c>
      <c r="E959" s="19">
        <f t="shared" si="45"/>
        <v>0.45851940289999998</v>
      </c>
      <c r="F959" s="24">
        <v>39.85</v>
      </c>
      <c r="G959" s="19">
        <f t="shared" si="46"/>
        <v>40.228575000000006</v>
      </c>
      <c r="H959" s="11">
        <f t="shared" si="47"/>
        <v>66.839026750882127</v>
      </c>
      <c r="J959" s="26"/>
    </row>
    <row r="960" spans="1:10" outlineLevel="1">
      <c r="A960" s="7"/>
      <c r="B960" s="23">
        <v>42602</v>
      </c>
      <c r="C960" s="22">
        <v>0.72916666666666663</v>
      </c>
      <c r="D960" s="25">
        <v>0.10547499999999999</v>
      </c>
      <c r="E960" s="19">
        <f t="shared" si="45"/>
        <v>0.10544335749999999</v>
      </c>
      <c r="F960" s="24">
        <v>38.76</v>
      </c>
      <c r="G960" s="19">
        <f t="shared" si="46"/>
        <v>39.128219999999999</v>
      </c>
      <c r="H960" s="11">
        <f t="shared" si="47"/>
        <v>15.486653605201349</v>
      </c>
      <c r="J960" s="26"/>
    </row>
    <row r="961" spans="1:10" outlineLevel="1">
      <c r="A961" s="7"/>
      <c r="B961" s="23">
        <v>42602</v>
      </c>
      <c r="C961" s="22">
        <v>0.75</v>
      </c>
      <c r="D961" s="25">
        <v>0</v>
      </c>
      <c r="E961" s="19">
        <f t="shared" si="45"/>
        <v>0</v>
      </c>
      <c r="F961" s="24">
        <v>65.989999999999995</v>
      </c>
      <c r="G961" s="19">
        <f t="shared" si="46"/>
        <v>66.616905000000003</v>
      </c>
      <c r="H961" s="11">
        <f t="shared" si="47"/>
        <v>0</v>
      </c>
      <c r="J961" s="26"/>
    </row>
    <row r="962" spans="1:10" outlineLevel="1">
      <c r="A962" s="7"/>
      <c r="B962" s="23">
        <v>42602</v>
      </c>
      <c r="C962" s="22">
        <v>0.77083333333333337</v>
      </c>
      <c r="D962" s="25">
        <v>0</v>
      </c>
      <c r="E962" s="19">
        <f t="shared" si="45"/>
        <v>0</v>
      </c>
      <c r="F962" s="24">
        <v>75.42</v>
      </c>
      <c r="G962" s="19">
        <f t="shared" si="46"/>
        <v>76.136490000000009</v>
      </c>
      <c r="H962" s="11">
        <f t="shared" si="47"/>
        <v>0</v>
      </c>
      <c r="J962" s="26"/>
    </row>
    <row r="963" spans="1:10" outlineLevel="1">
      <c r="A963" s="7"/>
      <c r="B963" s="23">
        <v>42602</v>
      </c>
      <c r="C963" s="22">
        <v>0.79166666666666663</v>
      </c>
      <c r="D963" s="25">
        <v>0</v>
      </c>
      <c r="E963" s="19">
        <f t="shared" si="45"/>
        <v>0</v>
      </c>
      <c r="F963" s="24">
        <v>68.290000000000006</v>
      </c>
      <c r="G963" s="19">
        <f t="shared" si="46"/>
        <v>68.938755000000015</v>
      </c>
      <c r="H963" s="11">
        <f t="shared" si="47"/>
        <v>0</v>
      </c>
      <c r="J963" s="26"/>
    </row>
    <row r="964" spans="1:10" outlineLevel="1">
      <c r="A964" s="7"/>
      <c r="B964" s="23">
        <v>42602</v>
      </c>
      <c r="C964" s="22">
        <v>0.8125</v>
      </c>
      <c r="D964" s="25">
        <v>0</v>
      </c>
      <c r="E964" s="19">
        <f t="shared" si="45"/>
        <v>0</v>
      </c>
      <c r="F964" s="24">
        <v>47.42</v>
      </c>
      <c r="G964" s="19">
        <f t="shared" si="46"/>
        <v>47.870490000000004</v>
      </c>
      <c r="H964" s="11">
        <f t="shared" si="47"/>
        <v>0</v>
      </c>
      <c r="J964" s="26"/>
    </row>
    <row r="965" spans="1:10" outlineLevel="1">
      <c r="A965" s="7"/>
      <c r="B965" s="23">
        <v>42602</v>
      </c>
      <c r="C965" s="22">
        <v>0.83333333333333337</v>
      </c>
      <c r="D965" s="25">
        <v>0</v>
      </c>
      <c r="E965" s="19">
        <f t="shared" si="45"/>
        <v>0</v>
      </c>
      <c r="F965" s="24">
        <v>43.67</v>
      </c>
      <c r="G965" s="19">
        <f t="shared" si="46"/>
        <v>44.084865000000008</v>
      </c>
      <c r="H965" s="11">
        <f t="shared" si="47"/>
        <v>0</v>
      </c>
      <c r="J965" s="26"/>
    </row>
    <row r="966" spans="1:10" outlineLevel="1">
      <c r="A966" s="7"/>
      <c r="B966" s="23">
        <v>42602</v>
      </c>
      <c r="C966" s="22">
        <v>0.85416666666666663</v>
      </c>
      <c r="D966" s="25">
        <v>0</v>
      </c>
      <c r="E966" s="19">
        <f t="shared" si="45"/>
        <v>0</v>
      </c>
      <c r="F966" s="24">
        <v>43.36</v>
      </c>
      <c r="G966" s="19">
        <f t="shared" si="46"/>
        <v>43.771920000000001</v>
      </c>
      <c r="H966" s="11">
        <f t="shared" si="47"/>
        <v>0</v>
      </c>
      <c r="J966" s="26"/>
    </row>
    <row r="967" spans="1:10" outlineLevel="1">
      <c r="A967" s="7"/>
      <c r="B967" s="23">
        <v>42602</v>
      </c>
      <c r="C967" s="22">
        <v>0.875</v>
      </c>
      <c r="D967" s="25">
        <v>0</v>
      </c>
      <c r="E967" s="19">
        <f t="shared" si="45"/>
        <v>0</v>
      </c>
      <c r="F967" s="24">
        <v>38.950000000000003</v>
      </c>
      <c r="G967" s="19">
        <f t="shared" si="46"/>
        <v>39.320025000000008</v>
      </c>
      <c r="H967" s="11">
        <f t="shared" si="47"/>
        <v>0</v>
      </c>
      <c r="J967" s="26"/>
    </row>
    <row r="968" spans="1:10" outlineLevel="1">
      <c r="A968" s="7"/>
      <c r="B968" s="23">
        <v>42602</v>
      </c>
      <c r="C968" s="22">
        <v>0.89583333333333337</v>
      </c>
      <c r="D968" s="25">
        <v>0</v>
      </c>
      <c r="E968" s="19">
        <f t="shared" si="45"/>
        <v>0</v>
      </c>
      <c r="F968" s="24">
        <v>34.17</v>
      </c>
      <c r="G968" s="19">
        <f t="shared" si="46"/>
        <v>34.494615000000003</v>
      </c>
      <c r="H968" s="11">
        <f t="shared" si="47"/>
        <v>0</v>
      </c>
      <c r="J968" s="26"/>
    </row>
    <row r="969" spans="1:10" outlineLevel="1">
      <c r="A969" s="7"/>
      <c r="B969" s="23">
        <v>42602</v>
      </c>
      <c r="C969" s="22">
        <v>0.91666666666666663</v>
      </c>
      <c r="D969" s="25">
        <v>0</v>
      </c>
      <c r="E969" s="19">
        <f t="shared" si="45"/>
        <v>0</v>
      </c>
      <c r="F969" s="24">
        <v>30.29</v>
      </c>
      <c r="G969" s="19">
        <f t="shared" si="46"/>
        <v>30.577755</v>
      </c>
      <c r="H969" s="11">
        <f t="shared" si="47"/>
        <v>0</v>
      </c>
      <c r="J969" s="26"/>
    </row>
    <row r="970" spans="1:10" outlineLevel="1">
      <c r="A970" s="7"/>
      <c r="B970" s="23">
        <v>42602</v>
      </c>
      <c r="C970" s="22">
        <v>0.9375</v>
      </c>
      <c r="D970" s="25">
        <v>0</v>
      </c>
      <c r="E970" s="19">
        <f t="shared" si="45"/>
        <v>0</v>
      </c>
      <c r="F970" s="24">
        <v>32.47</v>
      </c>
      <c r="G970" s="19">
        <f t="shared" si="46"/>
        <v>32.778465000000004</v>
      </c>
      <c r="H970" s="11">
        <f t="shared" si="47"/>
        <v>0</v>
      </c>
      <c r="J970" s="26"/>
    </row>
    <row r="971" spans="1:10" outlineLevel="1">
      <c r="A971" s="7"/>
      <c r="B971" s="23">
        <v>42602</v>
      </c>
      <c r="C971" s="22">
        <v>0.95833333333333337</v>
      </c>
      <c r="D971" s="25">
        <v>0</v>
      </c>
      <c r="E971" s="19">
        <f t="shared" si="45"/>
        <v>0</v>
      </c>
      <c r="F971" s="24">
        <v>35.01</v>
      </c>
      <c r="G971" s="19">
        <f t="shared" si="46"/>
        <v>35.342595000000003</v>
      </c>
      <c r="H971" s="11">
        <f t="shared" si="47"/>
        <v>0</v>
      </c>
      <c r="J971" s="26"/>
    </row>
    <row r="972" spans="1:10" outlineLevel="1">
      <c r="A972" s="7"/>
      <c r="B972" s="23">
        <v>42602</v>
      </c>
      <c r="C972" s="22">
        <v>0.97916666666666663</v>
      </c>
      <c r="D972" s="25">
        <v>0</v>
      </c>
      <c r="E972" s="19">
        <f t="shared" si="45"/>
        <v>0</v>
      </c>
      <c r="F972" s="24">
        <v>40.799999999999997</v>
      </c>
      <c r="G972" s="19">
        <f t="shared" si="46"/>
        <v>41.187599999999996</v>
      </c>
      <c r="H972" s="11">
        <f t="shared" si="47"/>
        <v>0</v>
      </c>
      <c r="J972" s="26"/>
    </row>
    <row r="973" spans="1:10" outlineLevel="1">
      <c r="A973" s="7"/>
      <c r="B973" s="23">
        <v>42602</v>
      </c>
      <c r="C973" s="22">
        <v>0.99998842592592585</v>
      </c>
      <c r="D973" s="25">
        <v>0</v>
      </c>
      <c r="E973" s="19">
        <f t="shared" si="45"/>
        <v>0</v>
      </c>
      <c r="F973" s="24">
        <v>33.68</v>
      </c>
      <c r="G973" s="19">
        <f t="shared" si="46"/>
        <v>33.999960000000002</v>
      </c>
      <c r="H973" s="11">
        <f t="shared" si="47"/>
        <v>0</v>
      </c>
      <c r="J973" s="26"/>
    </row>
    <row r="974" spans="1:10" outlineLevel="1">
      <c r="A974" s="7"/>
      <c r="B974" s="23">
        <v>42603</v>
      </c>
      <c r="C974" s="22">
        <v>2.0833333333333332E-2</v>
      </c>
      <c r="D974" s="25">
        <v>0</v>
      </c>
      <c r="E974" s="19">
        <f t="shared" ref="E974:E1037" si="48">IF($B$11="Electricity",$D974*$B$7,$D974*$B$8)</f>
        <v>0</v>
      </c>
      <c r="F974" s="24">
        <v>33.11</v>
      </c>
      <c r="G974" s="19">
        <f t="shared" si="46"/>
        <v>33.424545000000002</v>
      </c>
      <c r="H974" s="11">
        <f t="shared" si="47"/>
        <v>0</v>
      </c>
      <c r="J974" s="26"/>
    </row>
    <row r="975" spans="1:10" outlineLevel="1">
      <c r="A975" s="7"/>
      <c r="B975" s="23">
        <v>42603</v>
      </c>
      <c r="C975" s="22">
        <v>4.1666666666666664E-2</v>
      </c>
      <c r="D975" s="25">
        <v>0</v>
      </c>
      <c r="E975" s="19">
        <f t="shared" si="48"/>
        <v>0</v>
      </c>
      <c r="F975" s="24">
        <v>30.78</v>
      </c>
      <c r="G975" s="19">
        <f t="shared" ref="G975:G1038" si="49">$F975*$B$8</f>
        <v>31.072410000000001</v>
      </c>
      <c r="H975" s="11">
        <f t="shared" si="47"/>
        <v>0</v>
      </c>
      <c r="J975" s="26"/>
    </row>
    <row r="976" spans="1:10" outlineLevel="1">
      <c r="A976" s="7"/>
      <c r="B976" s="23">
        <v>42603</v>
      </c>
      <c r="C976" s="22">
        <v>6.25E-2</v>
      </c>
      <c r="D976" s="25">
        <v>0</v>
      </c>
      <c r="E976" s="19">
        <f t="shared" si="48"/>
        <v>0</v>
      </c>
      <c r="F976" s="24">
        <v>31.3</v>
      </c>
      <c r="G976" s="19">
        <f t="shared" si="49"/>
        <v>31.597350000000002</v>
      </c>
      <c r="H976" s="11">
        <f t="shared" si="47"/>
        <v>0</v>
      </c>
      <c r="J976" s="26"/>
    </row>
    <row r="977" spans="1:10" outlineLevel="1">
      <c r="A977" s="7"/>
      <c r="B977" s="23">
        <v>42603</v>
      </c>
      <c r="C977" s="22">
        <v>8.3333333333333329E-2</v>
      </c>
      <c r="D977" s="25">
        <v>0</v>
      </c>
      <c r="E977" s="19">
        <f t="shared" si="48"/>
        <v>0</v>
      </c>
      <c r="F977" s="24">
        <v>30.05</v>
      </c>
      <c r="G977" s="19">
        <f t="shared" si="49"/>
        <v>30.335475000000002</v>
      </c>
      <c r="H977" s="11">
        <f t="shared" si="47"/>
        <v>0</v>
      </c>
      <c r="J977" s="26"/>
    </row>
    <row r="978" spans="1:10" outlineLevel="1">
      <c r="A978" s="7"/>
      <c r="B978" s="23">
        <v>42603</v>
      </c>
      <c r="C978" s="22">
        <v>0.10416666666666667</v>
      </c>
      <c r="D978" s="25">
        <v>0</v>
      </c>
      <c r="E978" s="19">
        <f t="shared" si="48"/>
        <v>0</v>
      </c>
      <c r="F978" s="24">
        <v>29.6</v>
      </c>
      <c r="G978" s="19">
        <f t="shared" si="49"/>
        <v>29.881200000000003</v>
      </c>
      <c r="H978" s="11">
        <f t="shared" si="47"/>
        <v>0</v>
      </c>
      <c r="J978" s="26"/>
    </row>
    <row r="979" spans="1:10" outlineLevel="1">
      <c r="A979" s="7"/>
      <c r="B979" s="23">
        <v>42603</v>
      </c>
      <c r="C979" s="22">
        <v>0.125</v>
      </c>
      <c r="D979" s="25">
        <v>0</v>
      </c>
      <c r="E979" s="19">
        <f t="shared" si="48"/>
        <v>0</v>
      </c>
      <c r="F979" s="24">
        <v>29.3</v>
      </c>
      <c r="G979" s="19">
        <f t="shared" si="49"/>
        <v>29.578350000000004</v>
      </c>
      <c r="H979" s="11">
        <f t="shared" si="47"/>
        <v>0</v>
      </c>
      <c r="J979" s="26"/>
    </row>
    <row r="980" spans="1:10" outlineLevel="1">
      <c r="A980" s="7"/>
      <c r="B980" s="23">
        <v>42603</v>
      </c>
      <c r="C980" s="22">
        <v>0.14583333333333334</v>
      </c>
      <c r="D980" s="25">
        <v>0</v>
      </c>
      <c r="E980" s="19">
        <f t="shared" si="48"/>
        <v>0</v>
      </c>
      <c r="F980" s="24">
        <v>27.82</v>
      </c>
      <c r="G980" s="19">
        <f t="shared" si="49"/>
        <v>28.084290000000003</v>
      </c>
      <c r="H980" s="11">
        <f t="shared" si="47"/>
        <v>0</v>
      </c>
      <c r="J980" s="26"/>
    </row>
    <row r="981" spans="1:10" outlineLevel="1">
      <c r="A981" s="7"/>
      <c r="B981" s="23">
        <v>42603</v>
      </c>
      <c r="C981" s="22">
        <v>0.16666666666666666</v>
      </c>
      <c r="D981" s="25">
        <v>0</v>
      </c>
      <c r="E981" s="19">
        <f t="shared" si="48"/>
        <v>0</v>
      </c>
      <c r="F981" s="24">
        <v>27.7</v>
      </c>
      <c r="G981" s="19">
        <f t="shared" si="49"/>
        <v>27.963150000000002</v>
      </c>
      <c r="H981" s="11">
        <f t="shared" si="47"/>
        <v>0</v>
      </c>
      <c r="J981" s="26"/>
    </row>
    <row r="982" spans="1:10" outlineLevel="1">
      <c r="A982" s="7"/>
      <c r="B982" s="23">
        <v>42603</v>
      </c>
      <c r="C982" s="22">
        <v>0.1875</v>
      </c>
      <c r="D982" s="25">
        <v>0</v>
      </c>
      <c r="E982" s="19">
        <f t="shared" si="48"/>
        <v>0</v>
      </c>
      <c r="F982" s="24">
        <v>27.29</v>
      </c>
      <c r="G982" s="19">
        <f t="shared" si="49"/>
        <v>27.549255000000002</v>
      </c>
      <c r="H982" s="11">
        <f t="shared" si="47"/>
        <v>0</v>
      </c>
      <c r="J982" s="26"/>
    </row>
    <row r="983" spans="1:10" outlineLevel="1">
      <c r="A983" s="7"/>
      <c r="B983" s="23">
        <v>42603</v>
      </c>
      <c r="C983" s="22">
        <v>0.20833333333333334</v>
      </c>
      <c r="D983" s="25">
        <v>0</v>
      </c>
      <c r="E983" s="19">
        <f t="shared" si="48"/>
        <v>0</v>
      </c>
      <c r="F983" s="24">
        <v>28.68</v>
      </c>
      <c r="G983" s="19">
        <f t="shared" si="49"/>
        <v>28.952460000000002</v>
      </c>
      <c r="H983" s="11">
        <f t="shared" si="47"/>
        <v>0</v>
      </c>
      <c r="J983" s="26"/>
    </row>
    <row r="984" spans="1:10" outlineLevel="1">
      <c r="A984" s="7"/>
      <c r="B984" s="23">
        <v>42603</v>
      </c>
      <c r="C984" s="22">
        <v>0.22916666666666666</v>
      </c>
      <c r="D984" s="25">
        <v>0</v>
      </c>
      <c r="E984" s="19">
        <f t="shared" si="48"/>
        <v>0</v>
      </c>
      <c r="F984" s="24">
        <v>30.13</v>
      </c>
      <c r="G984" s="19">
        <f t="shared" si="49"/>
        <v>30.416235</v>
      </c>
      <c r="H984" s="11">
        <f t="shared" si="47"/>
        <v>0</v>
      </c>
      <c r="J984" s="26"/>
    </row>
    <row r="985" spans="1:10" outlineLevel="1">
      <c r="A985" s="7"/>
      <c r="B985" s="23">
        <v>42603</v>
      </c>
      <c r="C985" s="22">
        <v>0.25</v>
      </c>
      <c r="D985" s="25">
        <v>0</v>
      </c>
      <c r="E985" s="19">
        <f t="shared" si="48"/>
        <v>0</v>
      </c>
      <c r="F985" s="24">
        <v>29.86</v>
      </c>
      <c r="G985" s="19">
        <f t="shared" si="49"/>
        <v>30.14367</v>
      </c>
      <c r="H985" s="11">
        <f t="shared" si="47"/>
        <v>0</v>
      </c>
      <c r="J985" s="26"/>
    </row>
    <row r="986" spans="1:10" outlineLevel="1">
      <c r="A986" s="7"/>
      <c r="B986" s="23">
        <v>42603</v>
      </c>
      <c r="C986" s="22">
        <v>0.27083333333333331</v>
      </c>
      <c r="D986" s="25">
        <v>0</v>
      </c>
      <c r="E986" s="19">
        <f t="shared" si="48"/>
        <v>0</v>
      </c>
      <c r="F986" s="24">
        <v>29.59</v>
      </c>
      <c r="G986" s="19">
        <f t="shared" si="49"/>
        <v>29.871105</v>
      </c>
      <c r="H986" s="11">
        <f t="shared" si="47"/>
        <v>0</v>
      </c>
      <c r="J986" s="26"/>
    </row>
    <row r="987" spans="1:10" outlineLevel="1">
      <c r="A987" s="7"/>
      <c r="B987" s="23">
        <v>42603</v>
      </c>
      <c r="C987" s="22">
        <v>0.29166666666666669</v>
      </c>
      <c r="D987" s="25">
        <v>3.3157999999999993E-2</v>
      </c>
      <c r="E987" s="19">
        <f t="shared" si="48"/>
        <v>3.3148052599999991E-2</v>
      </c>
      <c r="F987" s="24">
        <v>29.67</v>
      </c>
      <c r="G987" s="19">
        <f t="shared" si="49"/>
        <v>29.951865000000005</v>
      </c>
      <c r="H987" s="11">
        <f t="shared" si="47"/>
        <v>5.1726917871118996</v>
      </c>
      <c r="J987" s="26"/>
    </row>
    <row r="988" spans="1:10" outlineLevel="1">
      <c r="A988" s="7"/>
      <c r="B988" s="23">
        <v>42603</v>
      </c>
      <c r="C988" s="22">
        <v>0.3125</v>
      </c>
      <c r="D988" s="25">
        <v>0.25681900000000002</v>
      </c>
      <c r="E988" s="19">
        <f t="shared" si="48"/>
        <v>0.25674195430000002</v>
      </c>
      <c r="F988" s="24">
        <v>30.21</v>
      </c>
      <c r="G988" s="19">
        <f t="shared" si="49"/>
        <v>30.496995000000002</v>
      </c>
      <c r="H988" s="11">
        <f t="shared" si="47"/>
        <v>39.924145403222674</v>
      </c>
      <c r="J988" s="26"/>
    </row>
    <row r="989" spans="1:10" outlineLevel="1">
      <c r="A989" s="7"/>
      <c r="B989" s="23">
        <v>42603</v>
      </c>
      <c r="C989" s="22">
        <v>0.33333333333333331</v>
      </c>
      <c r="D989" s="25">
        <v>0.76880999999999999</v>
      </c>
      <c r="E989" s="19">
        <f t="shared" si="48"/>
        <v>0.76857935700000002</v>
      </c>
      <c r="F989" s="24">
        <v>36.06</v>
      </c>
      <c r="G989" s="19">
        <f t="shared" si="49"/>
        <v>36.402570000000004</v>
      </c>
      <c r="H989" s="11">
        <f t="shared" si="47"/>
        <v>114.97749655825251</v>
      </c>
      <c r="J989" s="26"/>
    </row>
    <row r="990" spans="1:10" outlineLevel="1">
      <c r="A990" s="7"/>
      <c r="B990" s="23">
        <v>42603</v>
      </c>
      <c r="C990" s="22">
        <v>0.35416666666666669</v>
      </c>
      <c r="D990" s="25">
        <v>1.8963930000000002</v>
      </c>
      <c r="E990" s="19">
        <f t="shared" si="48"/>
        <v>1.8958240821000003</v>
      </c>
      <c r="F990" s="24">
        <v>36.28</v>
      </c>
      <c r="G990" s="19">
        <f t="shared" si="49"/>
        <v>36.624660000000006</v>
      </c>
      <c r="H990" s="11">
        <f t="shared" si="47"/>
        <v>283.18936684387546</v>
      </c>
      <c r="J990" s="26"/>
    </row>
    <row r="991" spans="1:10" outlineLevel="1">
      <c r="A991" s="7"/>
      <c r="B991" s="23">
        <v>42603</v>
      </c>
      <c r="C991" s="22">
        <v>0.375</v>
      </c>
      <c r="D991" s="25">
        <v>4.7633930000000007</v>
      </c>
      <c r="E991" s="19">
        <f t="shared" si="48"/>
        <v>4.761963982100001</v>
      </c>
      <c r="F991" s="24">
        <v>43.7</v>
      </c>
      <c r="G991" s="19">
        <f t="shared" si="49"/>
        <v>44.115150000000007</v>
      </c>
      <c r="H991" s="11">
        <f t="shared" si="47"/>
        <v>675.65054530566135</v>
      </c>
      <c r="J991" s="26"/>
    </row>
    <row r="992" spans="1:10" outlineLevel="1">
      <c r="A992" s="7"/>
      <c r="B992" s="23">
        <v>42603</v>
      </c>
      <c r="C992" s="22">
        <v>0.39583333333333331</v>
      </c>
      <c r="D992" s="25">
        <v>1.9719800000000001</v>
      </c>
      <c r="E992" s="19">
        <f t="shared" si="48"/>
        <v>1.9713884060000002</v>
      </c>
      <c r="F992" s="24">
        <v>36.909999999999997</v>
      </c>
      <c r="G992" s="19">
        <f t="shared" si="49"/>
        <v>37.260644999999997</v>
      </c>
      <c r="H992" s="11">
        <f t="shared" si="47"/>
        <v>293.22303996291816</v>
      </c>
      <c r="J992" s="26"/>
    </row>
    <row r="993" spans="1:10" outlineLevel="1">
      <c r="A993" s="7"/>
      <c r="B993" s="23">
        <v>42603</v>
      </c>
      <c r="C993" s="22">
        <v>0.41666666666666669</v>
      </c>
      <c r="D993" s="25">
        <v>1.306775</v>
      </c>
      <c r="E993" s="19">
        <f t="shared" si="48"/>
        <v>1.3063829675</v>
      </c>
      <c r="F993" s="24">
        <v>46.04</v>
      </c>
      <c r="G993" s="19">
        <f t="shared" si="49"/>
        <v>46.477380000000004</v>
      </c>
      <c r="H993" s="11">
        <f t="shared" si="47"/>
        <v>182.26997434897484</v>
      </c>
      <c r="J993" s="26"/>
    </row>
    <row r="994" spans="1:10" outlineLevel="1">
      <c r="A994" s="7"/>
      <c r="B994" s="23">
        <v>42603</v>
      </c>
      <c r="C994" s="22">
        <v>0.4375</v>
      </c>
      <c r="D994" s="25">
        <v>1.1832560000000001</v>
      </c>
      <c r="E994" s="19">
        <f t="shared" si="48"/>
        <v>1.1829010232000001</v>
      </c>
      <c r="F994" s="24">
        <v>47.06</v>
      </c>
      <c r="G994" s="19">
        <f t="shared" si="49"/>
        <v>47.507070000000006</v>
      </c>
      <c r="H994" s="11">
        <f t="shared" si="47"/>
        <v>163.823428602966</v>
      </c>
      <c r="J994" s="26"/>
    </row>
    <row r="995" spans="1:10" outlineLevel="1">
      <c r="A995" s="7"/>
      <c r="B995" s="23">
        <v>42603</v>
      </c>
      <c r="C995" s="22">
        <v>0.45833333333333331</v>
      </c>
      <c r="D995" s="25">
        <v>2.7474359999999995</v>
      </c>
      <c r="E995" s="19">
        <f t="shared" si="48"/>
        <v>2.7466117691999998</v>
      </c>
      <c r="F995" s="24">
        <v>40.82</v>
      </c>
      <c r="G995" s="19">
        <f t="shared" si="49"/>
        <v>41.207790000000003</v>
      </c>
      <c r="H995" s="11">
        <f t="shared" si="47"/>
        <v>397.68798807447791</v>
      </c>
      <c r="J995" s="26"/>
    </row>
    <row r="996" spans="1:10" outlineLevel="1">
      <c r="A996" s="7"/>
      <c r="B996" s="23">
        <v>42603</v>
      </c>
      <c r="C996" s="22">
        <v>0.47916666666666669</v>
      </c>
      <c r="D996" s="25">
        <v>4.3977820000000003</v>
      </c>
      <c r="E996" s="19">
        <f t="shared" si="48"/>
        <v>4.3964626654000005</v>
      </c>
      <c r="F996" s="24">
        <v>33.6</v>
      </c>
      <c r="G996" s="19">
        <f t="shared" si="49"/>
        <v>33.919200000000004</v>
      </c>
      <c r="H996" s="11">
        <f t="shared" si="47"/>
        <v>668.6175593241644</v>
      </c>
      <c r="J996" s="26"/>
    </row>
    <row r="997" spans="1:10" outlineLevel="1">
      <c r="A997" s="7"/>
      <c r="B997" s="23">
        <v>42603</v>
      </c>
      <c r="C997" s="22">
        <v>0.5</v>
      </c>
      <c r="D997" s="25">
        <v>8.7201930000000001</v>
      </c>
      <c r="E997" s="19">
        <f t="shared" si="48"/>
        <v>8.7175769421000009</v>
      </c>
      <c r="F997" s="24">
        <v>30.86</v>
      </c>
      <c r="G997" s="19">
        <f t="shared" si="49"/>
        <v>31.153170000000003</v>
      </c>
      <c r="H997" s="11">
        <f t="shared" si="47"/>
        <v>1349.8891547652788</v>
      </c>
      <c r="J997" s="26"/>
    </row>
    <row r="998" spans="1:10" outlineLevel="1">
      <c r="A998" s="7"/>
      <c r="B998" s="23">
        <v>42603</v>
      </c>
      <c r="C998" s="22">
        <v>0.52083333333333337</v>
      </c>
      <c r="D998" s="25">
        <v>5.2492540000000005</v>
      </c>
      <c r="E998" s="19">
        <f t="shared" si="48"/>
        <v>5.2476792238000005</v>
      </c>
      <c r="F998" s="24">
        <v>31.43</v>
      </c>
      <c r="G998" s="19">
        <f t="shared" si="49"/>
        <v>31.728585000000002</v>
      </c>
      <c r="H998" s="11">
        <f t="shared" si="47"/>
        <v>809.56689932172776</v>
      </c>
      <c r="J998" s="26"/>
    </row>
    <row r="999" spans="1:10" outlineLevel="1">
      <c r="A999" s="7"/>
      <c r="B999" s="23">
        <v>42603</v>
      </c>
      <c r="C999" s="22">
        <v>0.54166666666666663</v>
      </c>
      <c r="D999" s="25">
        <v>5.3363669999999992</v>
      </c>
      <c r="E999" s="19">
        <f t="shared" si="48"/>
        <v>5.3347660898999996</v>
      </c>
      <c r="F999" s="24">
        <v>30.36</v>
      </c>
      <c r="G999" s="19">
        <f t="shared" si="49"/>
        <v>30.648420000000002</v>
      </c>
      <c r="H999" s="11">
        <f t="shared" si="47"/>
        <v>828.76434099638709</v>
      </c>
      <c r="J999" s="26"/>
    </row>
    <row r="1000" spans="1:10" outlineLevel="1">
      <c r="A1000" s="7"/>
      <c r="B1000" s="23">
        <v>42603</v>
      </c>
      <c r="C1000" s="22">
        <v>0.5625</v>
      </c>
      <c r="D1000" s="25">
        <v>5.6509909999999994</v>
      </c>
      <c r="E1000" s="19">
        <f t="shared" si="48"/>
        <v>5.6492957026999999</v>
      </c>
      <c r="F1000" s="24">
        <v>28.43</v>
      </c>
      <c r="G1000" s="19">
        <f t="shared" si="49"/>
        <v>28.700085000000001</v>
      </c>
      <c r="H1000" s="11">
        <f t="shared" si="47"/>
        <v>888.6337338445752</v>
      </c>
      <c r="J1000" s="26"/>
    </row>
    <row r="1001" spans="1:10" outlineLevel="1">
      <c r="A1001" s="7"/>
      <c r="B1001" s="23">
        <v>42603</v>
      </c>
      <c r="C1001" s="22">
        <v>0.58333333333333337</v>
      </c>
      <c r="D1001" s="25">
        <v>7.500572</v>
      </c>
      <c r="E1001" s="19">
        <f t="shared" si="48"/>
        <v>7.4983218283999999</v>
      </c>
      <c r="F1001" s="24">
        <v>28.69</v>
      </c>
      <c r="G1001" s="19">
        <f t="shared" si="49"/>
        <v>28.962555000000002</v>
      </c>
      <c r="H1001" s="11">
        <f t="shared" si="47"/>
        <v>1177.5173017196644</v>
      </c>
      <c r="J1001" s="26"/>
    </row>
    <row r="1002" spans="1:10" outlineLevel="1">
      <c r="A1002" s="7"/>
      <c r="B1002" s="23">
        <v>42603</v>
      </c>
      <c r="C1002" s="22">
        <v>0.60416666666666663</v>
      </c>
      <c r="D1002" s="25">
        <v>8.5557519999999982</v>
      </c>
      <c r="E1002" s="19">
        <f t="shared" si="48"/>
        <v>8.5531852743999988</v>
      </c>
      <c r="F1002" s="24">
        <v>30.05</v>
      </c>
      <c r="G1002" s="19">
        <f t="shared" si="49"/>
        <v>30.335475000000002</v>
      </c>
      <c r="H1002" s="11">
        <f t="shared" si="47"/>
        <v>1331.4275229764705</v>
      </c>
      <c r="J1002" s="26"/>
    </row>
    <row r="1003" spans="1:10" outlineLevel="1">
      <c r="A1003" s="7"/>
      <c r="B1003" s="23">
        <v>42603</v>
      </c>
      <c r="C1003" s="22">
        <v>0.625</v>
      </c>
      <c r="D1003" s="25">
        <v>7.1763560000000002</v>
      </c>
      <c r="E1003" s="19">
        <f t="shared" si="48"/>
        <v>7.1742030932</v>
      </c>
      <c r="F1003" s="24">
        <v>30.16</v>
      </c>
      <c r="G1003" s="19">
        <f t="shared" si="49"/>
        <v>30.446520000000003</v>
      </c>
      <c r="H1003" s="11">
        <f t="shared" si="47"/>
        <v>1115.9722573740244</v>
      </c>
      <c r="J1003" s="26"/>
    </row>
    <row r="1004" spans="1:10" outlineLevel="1">
      <c r="A1004" s="7"/>
      <c r="B1004" s="23">
        <v>42603</v>
      </c>
      <c r="C1004" s="22">
        <v>0.64583333333333337</v>
      </c>
      <c r="D1004" s="25">
        <v>4.8770419999999994</v>
      </c>
      <c r="E1004" s="19">
        <f t="shared" si="48"/>
        <v>4.8755788873999997</v>
      </c>
      <c r="F1004" s="24">
        <v>33.130000000000003</v>
      </c>
      <c r="G1004" s="19">
        <f t="shared" si="49"/>
        <v>33.444735000000001</v>
      </c>
      <c r="H1004" s="11">
        <f t="shared" si="47"/>
        <v>743.79522919571207</v>
      </c>
      <c r="J1004" s="26"/>
    </row>
    <row r="1005" spans="1:10" outlineLevel="1">
      <c r="A1005" s="7"/>
      <c r="B1005" s="23">
        <v>42603</v>
      </c>
      <c r="C1005" s="22">
        <v>0.66666666666666663</v>
      </c>
      <c r="D1005" s="25">
        <v>0.86592099999999994</v>
      </c>
      <c r="E1005" s="19">
        <f t="shared" si="48"/>
        <v>0.86566122369999998</v>
      </c>
      <c r="F1005" s="24">
        <v>41.02</v>
      </c>
      <c r="G1005" s="19">
        <f t="shared" si="49"/>
        <v>41.409690000000005</v>
      </c>
      <c r="H1005" s="11">
        <f t="shared" si="47"/>
        <v>125.16622468976233</v>
      </c>
      <c r="J1005" s="26"/>
    </row>
    <row r="1006" spans="1:10" outlineLevel="1">
      <c r="A1006" s="7"/>
      <c r="B1006" s="23">
        <v>42603</v>
      </c>
      <c r="C1006" s="22">
        <v>0.6875</v>
      </c>
      <c r="D1006" s="25">
        <v>0.59821800000000003</v>
      </c>
      <c r="E1006" s="19">
        <f t="shared" si="48"/>
        <v>0.5980385346</v>
      </c>
      <c r="F1006" s="24">
        <v>55.01</v>
      </c>
      <c r="G1006" s="19">
        <f t="shared" si="49"/>
        <v>55.532595000000001</v>
      </c>
      <c r="H1006" s="11">
        <f t="shared" si="47"/>
        <v>78.024535699264703</v>
      </c>
      <c r="J1006" s="26"/>
    </row>
    <row r="1007" spans="1:10" outlineLevel="1">
      <c r="A1007" s="7"/>
      <c r="B1007" s="23">
        <v>42603</v>
      </c>
      <c r="C1007" s="22">
        <v>0.70833333333333337</v>
      </c>
      <c r="D1007" s="25">
        <v>0.42792799999999998</v>
      </c>
      <c r="E1007" s="19">
        <f t="shared" si="48"/>
        <v>0.42779962160000001</v>
      </c>
      <c r="F1007" s="24">
        <v>50.95</v>
      </c>
      <c r="G1007" s="19">
        <f t="shared" si="49"/>
        <v>51.434025000000005</v>
      </c>
      <c r="H1007" s="11">
        <f t="shared" si="47"/>
        <v>57.567273185235052</v>
      </c>
      <c r="J1007" s="26"/>
    </row>
    <row r="1008" spans="1:10" outlineLevel="1">
      <c r="A1008" s="7"/>
      <c r="B1008" s="23">
        <v>42603</v>
      </c>
      <c r="C1008" s="22">
        <v>0.72916666666666663</v>
      </c>
      <c r="D1008" s="25">
        <v>0.17594399999999999</v>
      </c>
      <c r="E1008" s="19">
        <f t="shared" si="48"/>
        <v>0.1758912168</v>
      </c>
      <c r="F1008" s="24">
        <v>42.42</v>
      </c>
      <c r="G1008" s="19">
        <f t="shared" si="49"/>
        <v>42.822990000000004</v>
      </c>
      <c r="H1008" s="11">
        <f t="shared" si="47"/>
        <v>25.183578506685766</v>
      </c>
      <c r="J1008" s="26"/>
    </row>
    <row r="1009" spans="1:10" outlineLevel="1">
      <c r="A1009" s="7"/>
      <c r="B1009" s="23">
        <v>42603</v>
      </c>
      <c r="C1009" s="22">
        <v>0.75</v>
      </c>
      <c r="D1009" s="25">
        <v>0</v>
      </c>
      <c r="E1009" s="19">
        <f t="shared" si="48"/>
        <v>0</v>
      </c>
      <c r="F1009" s="24">
        <v>111.75</v>
      </c>
      <c r="G1009" s="19">
        <f t="shared" si="49"/>
        <v>112.81162500000001</v>
      </c>
      <c r="H1009" s="11">
        <f t="shared" si="47"/>
        <v>0</v>
      </c>
      <c r="J1009" s="26"/>
    </row>
    <row r="1010" spans="1:10" outlineLevel="1">
      <c r="A1010" s="7"/>
      <c r="B1010" s="23">
        <v>42603</v>
      </c>
      <c r="C1010" s="22">
        <v>0.77083333333333337</v>
      </c>
      <c r="D1010" s="25">
        <v>0</v>
      </c>
      <c r="E1010" s="19">
        <f t="shared" si="48"/>
        <v>0</v>
      </c>
      <c r="F1010" s="24">
        <v>95.15</v>
      </c>
      <c r="G1010" s="19">
        <f t="shared" si="49"/>
        <v>96.053925000000007</v>
      </c>
      <c r="H1010" s="11">
        <f t="shared" si="47"/>
        <v>0</v>
      </c>
      <c r="J1010" s="26"/>
    </row>
    <row r="1011" spans="1:10" outlineLevel="1">
      <c r="A1011" s="7"/>
      <c r="B1011" s="23">
        <v>42603</v>
      </c>
      <c r="C1011" s="22">
        <v>0.79166666666666663</v>
      </c>
      <c r="D1011" s="25">
        <v>0</v>
      </c>
      <c r="E1011" s="19">
        <f t="shared" si="48"/>
        <v>0</v>
      </c>
      <c r="F1011" s="24">
        <v>94.26</v>
      </c>
      <c r="G1011" s="19">
        <f t="shared" si="49"/>
        <v>95.155470000000008</v>
      </c>
      <c r="H1011" s="11">
        <f t="shared" si="47"/>
        <v>0</v>
      </c>
      <c r="J1011" s="26"/>
    </row>
    <row r="1012" spans="1:10" outlineLevel="1">
      <c r="A1012" s="7"/>
      <c r="B1012" s="23">
        <v>42603</v>
      </c>
      <c r="C1012" s="22">
        <v>0.8125</v>
      </c>
      <c r="D1012" s="25">
        <v>0</v>
      </c>
      <c r="E1012" s="19">
        <f t="shared" si="48"/>
        <v>0</v>
      </c>
      <c r="F1012" s="24">
        <v>71.180000000000007</v>
      </c>
      <c r="G1012" s="19">
        <f t="shared" si="49"/>
        <v>71.856210000000004</v>
      </c>
      <c r="H1012" s="11">
        <f t="shared" si="47"/>
        <v>0</v>
      </c>
      <c r="J1012" s="26"/>
    </row>
    <row r="1013" spans="1:10" outlineLevel="1">
      <c r="A1013" s="7"/>
      <c r="B1013" s="23">
        <v>42603</v>
      </c>
      <c r="C1013" s="22">
        <v>0.83333333333333337</v>
      </c>
      <c r="D1013" s="25">
        <v>0</v>
      </c>
      <c r="E1013" s="19">
        <f t="shared" si="48"/>
        <v>0</v>
      </c>
      <c r="F1013" s="24">
        <v>54.05</v>
      </c>
      <c r="G1013" s="19">
        <f t="shared" si="49"/>
        <v>54.563475000000004</v>
      </c>
      <c r="H1013" s="11">
        <f t="shared" si="47"/>
        <v>0</v>
      </c>
      <c r="J1013" s="26"/>
    </row>
    <row r="1014" spans="1:10" outlineLevel="1">
      <c r="A1014" s="7"/>
      <c r="B1014" s="23">
        <v>42603</v>
      </c>
      <c r="C1014" s="22">
        <v>0.85416666666666663</v>
      </c>
      <c r="D1014" s="25">
        <v>0</v>
      </c>
      <c r="E1014" s="19">
        <f t="shared" si="48"/>
        <v>0</v>
      </c>
      <c r="F1014" s="24">
        <v>48.28</v>
      </c>
      <c r="G1014" s="19">
        <f t="shared" si="49"/>
        <v>48.738660000000003</v>
      </c>
      <c r="H1014" s="11">
        <f t="shared" si="47"/>
        <v>0</v>
      </c>
      <c r="J1014" s="26"/>
    </row>
    <row r="1015" spans="1:10" outlineLevel="1">
      <c r="A1015" s="7"/>
      <c r="B1015" s="23">
        <v>42603</v>
      </c>
      <c r="C1015" s="22">
        <v>0.875</v>
      </c>
      <c r="D1015" s="25">
        <v>0</v>
      </c>
      <c r="E1015" s="19">
        <f t="shared" si="48"/>
        <v>0</v>
      </c>
      <c r="F1015" s="24">
        <v>41.61</v>
      </c>
      <c r="G1015" s="19">
        <f t="shared" si="49"/>
        <v>42.005295000000004</v>
      </c>
      <c r="H1015" s="11">
        <f t="shared" si="47"/>
        <v>0</v>
      </c>
      <c r="J1015" s="26"/>
    </row>
    <row r="1016" spans="1:10" outlineLevel="1">
      <c r="A1016" s="7"/>
      <c r="B1016" s="23">
        <v>42603</v>
      </c>
      <c r="C1016" s="22">
        <v>0.89583333333333337</v>
      </c>
      <c r="D1016" s="25">
        <v>0</v>
      </c>
      <c r="E1016" s="19">
        <f t="shared" si="48"/>
        <v>0</v>
      </c>
      <c r="F1016" s="24">
        <v>40.619999999999997</v>
      </c>
      <c r="G1016" s="19">
        <f t="shared" si="49"/>
        <v>41.005890000000001</v>
      </c>
      <c r="H1016" s="11">
        <f t="shared" si="47"/>
        <v>0</v>
      </c>
      <c r="J1016" s="26"/>
    </row>
    <row r="1017" spans="1:10" outlineLevel="1">
      <c r="A1017" s="7"/>
      <c r="B1017" s="23">
        <v>42603</v>
      </c>
      <c r="C1017" s="22">
        <v>0.91666666666666663</v>
      </c>
      <c r="D1017" s="25">
        <v>0</v>
      </c>
      <c r="E1017" s="19">
        <f t="shared" si="48"/>
        <v>0</v>
      </c>
      <c r="F1017" s="24">
        <v>35.51</v>
      </c>
      <c r="G1017" s="19">
        <f t="shared" si="49"/>
        <v>35.847344999999997</v>
      </c>
      <c r="H1017" s="11">
        <f t="shared" si="47"/>
        <v>0</v>
      </c>
      <c r="J1017" s="26"/>
    </row>
    <row r="1018" spans="1:10" outlineLevel="1">
      <c r="A1018" s="7"/>
      <c r="B1018" s="23">
        <v>42603</v>
      </c>
      <c r="C1018" s="22">
        <v>0.9375</v>
      </c>
      <c r="D1018" s="25">
        <v>0</v>
      </c>
      <c r="E1018" s="19">
        <f t="shared" si="48"/>
        <v>0</v>
      </c>
      <c r="F1018" s="24">
        <v>37.299999999999997</v>
      </c>
      <c r="G1018" s="19">
        <f t="shared" si="49"/>
        <v>37.654350000000001</v>
      </c>
      <c r="H1018" s="11">
        <f t="shared" si="47"/>
        <v>0</v>
      </c>
      <c r="J1018" s="26"/>
    </row>
    <row r="1019" spans="1:10" outlineLevel="1">
      <c r="A1019" s="7"/>
      <c r="B1019" s="23">
        <v>42603</v>
      </c>
      <c r="C1019" s="22">
        <v>0.95833333333333337</v>
      </c>
      <c r="D1019" s="25">
        <v>0</v>
      </c>
      <c r="E1019" s="19">
        <f t="shared" si="48"/>
        <v>0</v>
      </c>
      <c r="F1019" s="24">
        <v>33.9</v>
      </c>
      <c r="G1019" s="19">
        <f t="shared" si="49"/>
        <v>34.222050000000003</v>
      </c>
      <c r="H1019" s="11">
        <f t="shared" si="47"/>
        <v>0</v>
      </c>
      <c r="J1019" s="26"/>
    </row>
    <row r="1020" spans="1:10" outlineLevel="1">
      <c r="A1020" s="7"/>
      <c r="B1020" s="23">
        <v>42603</v>
      </c>
      <c r="C1020" s="22">
        <v>0.97916666666666663</v>
      </c>
      <c r="D1020" s="25">
        <v>0</v>
      </c>
      <c r="E1020" s="19">
        <f t="shared" si="48"/>
        <v>0</v>
      </c>
      <c r="F1020" s="24">
        <v>33.22</v>
      </c>
      <c r="G1020" s="19">
        <f t="shared" si="49"/>
        <v>33.535589999999999</v>
      </c>
      <c r="H1020" s="11">
        <f t="shared" si="47"/>
        <v>0</v>
      </c>
      <c r="J1020" s="26"/>
    </row>
    <row r="1021" spans="1:10" outlineLevel="1">
      <c r="A1021" s="7"/>
      <c r="B1021" s="23">
        <v>42603</v>
      </c>
      <c r="C1021" s="22">
        <v>0.99998842592592585</v>
      </c>
      <c r="D1021" s="25">
        <v>0</v>
      </c>
      <c r="E1021" s="19">
        <f t="shared" si="48"/>
        <v>0</v>
      </c>
      <c r="F1021" s="24">
        <v>32.58</v>
      </c>
      <c r="G1021" s="19">
        <f t="shared" si="49"/>
        <v>32.889510000000001</v>
      </c>
      <c r="H1021" s="11">
        <f t="shared" si="47"/>
        <v>0</v>
      </c>
      <c r="J1021" s="26"/>
    </row>
    <row r="1022" spans="1:10" outlineLevel="1">
      <c r="A1022" s="7"/>
      <c r="B1022" s="23">
        <v>42604</v>
      </c>
      <c r="C1022" s="22">
        <v>2.0833333333333332E-2</v>
      </c>
      <c r="D1022" s="25">
        <v>0</v>
      </c>
      <c r="E1022" s="19">
        <f t="shared" si="48"/>
        <v>0</v>
      </c>
      <c r="F1022" s="24">
        <v>32.56</v>
      </c>
      <c r="G1022" s="19">
        <f t="shared" si="49"/>
        <v>32.869320000000002</v>
      </c>
      <c r="H1022" s="11">
        <f t="shared" ref="H1022:H1085" si="50">E1022*($B$6-G1022)</f>
        <v>0</v>
      </c>
      <c r="J1022" s="26"/>
    </row>
    <row r="1023" spans="1:10" outlineLevel="1">
      <c r="A1023" s="7"/>
      <c r="B1023" s="23">
        <v>42604</v>
      </c>
      <c r="C1023" s="22">
        <v>4.1666666666666664E-2</v>
      </c>
      <c r="D1023" s="25">
        <v>0</v>
      </c>
      <c r="E1023" s="19">
        <f t="shared" si="48"/>
        <v>0</v>
      </c>
      <c r="F1023" s="24">
        <v>30.29</v>
      </c>
      <c r="G1023" s="19">
        <f t="shared" si="49"/>
        <v>30.577755</v>
      </c>
      <c r="H1023" s="11">
        <f t="shared" si="50"/>
        <v>0</v>
      </c>
      <c r="J1023" s="26"/>
    </row>
    <row r="1024" spans="1:10" outlineLevel="1">
      <c r="A1024" s="7"/>
      <c r="B1024" s="23">
        <v>42604</v>
      </c>
      <c r="C1024" s="22">
        <v>6.25E-2</v>
      </c>
      <c r="D1024" s="25">
        <v>0</v>
      </c>
      <c r="E1024" s="19">
        <f t="shared" si="48"/>
        <v>0</v>
      </c>
      <c r="F1024" s="24">
        <v>30.51</v>
      </c>
      <c r="G1024" s="19">
        <f t="shared" si="49"/>
        <v>30.799845000000005</v>
      </c>
      <c r="H1024" s="11">
        <f t="shared" si="50"/>
        <v>0</v>
      </c>
      <c r="J1024" s="26"/>
    </row>
    <row r="1025" spans="1:10" outlineLevel="1">
      <c r="A1025" s="7"/>
      <c r="B1025" s="23">
        <v>42604</v>
      </c>
      <c r="C1025" s="22">
        <v>8.3333333333333329E-2</v>
      </c>
      <c r="D1025" s="25">
        <v>0</v>
      </c>
      <c r="E1025" s="19">
        <f t="shared" si="48"/>
        <v>0</v>
      </c>
      <c r="F1025" s="24">
        <v>35.729999999999997</v>
      </c>
      <c r="G1025" s="19">
        <f t="shared" si="49"/>
        <v>36.069434999999999</v>
      </c>
      <c r="H1025" s="11">
        <f t="shared" si="50"/>
        <v>0</v>
      </c>
      <c r="J1025" s="26"/>
    </row>
    <row r="1026" spans="1:10" outlineLevel="1">
      <c r="A1026" s="7"/>
      <c r="B1026" s="23">
        <v>42604</v>
      </c>
      <c r="C1026" s="22">
        <v>0.10416666666666667</v>
      </c>
      <c r="D1026" s="25">
        <v>0</v>
      </c>
      <c r="E1026" s="19">
        <f t="shared" si="48"/>
        <v>0</v>
      </c>
      <c r="F1026" s="24">
        <v>30.94</v>
      </c>
      <c r="G1026" s="19">
        <f t="shared" si="49"/>
        <v>31.233930000000004</v>
      </c>
      <c r="H1026" s="11">
        <f t="shared" si="50"/>
        <v>0</v>
      </c>
      <c r="J1026" s="26"/>
    </row>
    <row r="1027" spans="1:10" outlineLevel="1">
      <c r="A1027" s="7"/>
      <c r="B1027" s="23">
        <v>42604</v>
      </c>
      <c r="C1027" s="22">
        <v>0.125</v>
      </c>
      <c r="D1027" s="25">
        <v>0</v>
      </c>
      <c r="E1027" s="19">
        <f t="shared" si="48"/>
        <v>0</v>
      </c>
      <c r="F1027" s="24">
        <v>28.29</v>
      </c>
      <c r="G1027" s="19">
        <f t="shared" si="49"/>
        <v>28.558755000000001</v>
      </c>
      <c r="H1027" s="11">
        <f t="shared" si="50"/>
        <v>0</v>
      </c>
      <c r="J1027" s="26"/>
    </row>
    <row r="1028" spans="1:10" outlineLevel="1">
      <c r="A1028" s="7"/>
      <c r="B1028" s="23">
        <v>42604</v>
      </c>
      <c r="C1028" s="22">
        <v>0.14583333333333334</v>
      </c>
      <c r="D1028" s="25">
        <v>0</v>
      </c>
      <c r="E1028" s="19">
        <f t="shared" si="48"/>
        <v>0</v>
      </c>
      <c r="F1028" s="24">
        <v>26.46</v>
      </c>
      <c r="G1028" s="19">
        <f t="shared" si="49"/>
        <v>26.711370000000002</v>
      </c>
      <c r="H1028" s="11">
        <f t="shared" si="50"/>
        <v>0</v>
      </c>
      <c r="J1028" s="26"/>
    </row>
    <row r="1029" spans="1:10" outlineLevel="1">
      <c r="A1029" s="7"/>
      <c r="B1029" s="23">
        <v>42604</v>
      </c>
      <c r="C1029" s="22">
        <v>0.16666666666666666</v>
      </c>
      <c r="D1029" s="25">
        <v>0</v>
      </c>
      <c r="E1029" s="19">
        <f t="shared" si="48"/>
        <v>0</v>
      </c>
      <c r="F1029" s="24">
        <v>26.39</v>
      </c>
      <c r="G1029" s="19">
        <f t="shared" si="49"/>
        <v>26.640705000000001</v>
      </c>
      <c r="H1029" s="11">
        <f t="shared" si="50"/>
        <v>0</v>
      </c>
      <c r="J1029" s="26"/>
    </row>
    <row r="1030" spans="1:10" outlineLevel="1">
      <c r="A1030" s="7"/>
      <c r="B1030" s="23">
        <v>42604</v>
      </c>
      <c r="C1030" s="22">
        <v>0.1875</v>
      </c>
      <c r="D1030" s="25">
        <v>0</v>
      </c>
      <c r="E1030" s="19">
        <f t="shared" si="48"/>
        <v>0</v>
      </c>
      <c r="F1030" s="24">
        <v>30.1</v>
      </c>
      <c r="G1030" s="19">
        <f t="shared" si="49"/>
        <v>30.385950000000005</v>
      </c>
      <c r="H1030" s="11">
        <f t="shared" si="50"/>
        <v>0</v>
      </c>
      <c r="J1030" s="26"/>
    </row>
    <row r="1031" spans="1:10" outlineLevel="1">
      <c r="A1031" s="7"/>
      <c r="B1031" s="23">
        <v>42604</v>
      </c>
      <c r="C1031" s="22">
        <v>0.20833333333333334</v>
      </c>
      <c r="D1031" s="25">
        <v>0</v>
      </c>
      <c r="E1031" s="19">
        <f t="shared" si="48"/>
        <v>0</v>
      </c>
      <c r="F1031" s="24">
        <v>30.18</v>
      </c>
      <c r="G1031" s="19">
        <f t="shared" si="49"/>
        <v>30.466710000000003</v>
      </c>
      <c r="H1031" s="11">
        <f t="shared" si="50"/>
        <v>0</v>
      </c>
      <c r="J1031" s="26"/>
    </row>
    <row r="1032" spans="1:10" outlineLevel="1">
      <c r="A1032" s="7"/>
      <c r="B1032" s="23">
        <v>42604</v>
      </c>
      <c r="C1032" s="22">
        <v>0.22916666666666666</v>
      </c>
      <c r="D1032" s="25">
        <v>0</v>
      </c>
      <c r="E1032" s="19">
        <f t="shared" si="48"/>
        <v>0</v>
      </c>
      <c r="F1032" s="24">
        <v>30.37</v>
      </c>
      <c r="G1032" s="19">
        <f t="shared" si="49"/>
        <v>30.658515000000001</v>
      </c>
      <c r="H1032" s="11">
        <f t="shared" si="50"/>
        <v>0</v>
      </c>
      <c r="J1032" s="26"/>
    </row>
    <row r="1033" spans="1:10" outlineLevel="1">
      <c r="A1033" s="7"/>
      <c r="B1033" s="23">
        <v>42604</v>
      </c>
      <c r="C1033" s="22">
        <v>0.25</v>
      </c>
      <c r="D1033" s="25">
        <v>0</v>
      </c>
      <c r="E1033" s="19">
        <f t="shared" si="48"/>
        <v>0</v>
      </c>
      <c r="F1033" s="24">
        <v>30.33</v>
      </c>
      <c r="G1033" s="19">
        <f t="shared" si="49"/>
        <v>30.618134999999999</v>
      </c>
      <c r="H1033" s="11">
        <f t="shared" si="50"/>
        <v>0</v>
      </c>
      <c r="J1033" s="26"/>
    </row>
    <row r="1034" spans="1:10" outlineLevel="1">
      <c r="A1034" s="7"/>
      <c r="B1034" s="23">
        <v>42604</v>
      </c>
      <c r="C1034" s="22">
        <v>0.27083333333333331</v>
      </c>
      <c r="D1034" s="25">
        <v>0</v>
      </c>
      <c r="E1034" s="19">
        <f t="shared" si="48"/>
        <v>0</v>
      </c>
      <c r="F1034" s="24">
        <v>54.16</v>
      </c>
      <c r="G1034" s="19">
        <f t="shared" si="49"/>
        <v>54.674520000000001</v>
      </c>
      <c r="H1034" s="11">
        <f t="shared" si="50"/>
        <v>0</v>
      </c>
      <c r="J1034" s="26"/>
    </row>
    <row r="1035" spans="1:10" outlineLevel="1">
      <c r="A1035" s="7"/>
      <c r="B1035" s="23">
        <v>42604</v>
      </c>
      <c r="C1035" s="22">
        <v>0.29166666666666669</v>
      </c>
      <c r="D1035" s="25">
        <v>4.1260000000000003E-3</v>
      </c>
      <c r="E1035" s="19">
        <f t="shared" si="48"/>
        <v>4.1247622000000006E-3</v>
      </c>
      <c r="F1035" s="24">
        <v>125.16</v>
      </c>
      <c r="G1035" s="19">
        <f t="shared" si="49"/>
        <v>126.34902000000001</v>
      </c>
      <c r="H1035" s="11">
        <f t="shared" si="50"/>
        <v>0.24604610749695599</v>
      </c>
      <c r="J1035" s="26"/>
    </row>
    <row r="1036" spans="1:10" outlineLevel="1">
      <c r="A1036" s="7"/>
      <c r="B1036" s="23">
        <v>42604</v>
      </c>
      <c r="C1036" s="22">
        <v>0.3125</v>
      </c>
      <c r="D1036" s="25">
        <v>0.33064399999999999</v>
      </c>
      <c r="E1036" s="19">
        <f t="shared" si="48"/>
        <v>0.33054480679999998</v>
      </c>
      <c r="F1036" s="24">
        <v>86.42</v>
      </c>
      <c r="G1036" s="19">
        <f t="shared" si="49"/>
        <v>87.240990000000011</v>
      </c>
      <c r="H1036" s="11">
        <f t="shared" si="50"/>
        <v>32.644277880209259</v>
      </c>
      <c r="J1036" s="26"/>
    </row>
    <row r="1037" spans="1:10" outlineLevel="1">
      <c r="A1037" s="7"/>
      <c r="B1037" s="23">
        <v>42604</v>
      </c>
      <c r="C1037" s="22">
        <v>0.33333333333333331</v>
      </c>
      <c r="D1037" s="25">
        <v>0.72863900000000004</v>
      </c>
      <c r="E1037" s="19">
        <f t="shared" si="48"/>
        <v>0.7284204083000001</v>
      </c>
      <c r="F1037" s="24">
        <v>126.78</v>
      </c>
      <c r="G1037" s="19">
        <f t="shared" si="49"/>
        <v>127.98441000000001</v>
      </c>
      <c r="H1037" s="11">
        <f t="shared" si="50"/>
        <v>42.259739755565391</v>
      </c>
      <c r="J1037" s="26"/>
    </row>
    <row r="1038" spans="1:10" outlineLevel="1">
      <c r="A1038" s="7"/>
      <c r="B1038" s="23">
        <v>42604</v>
      </c>
      <c r="C1038" s="22">
        <v>0.35416666666666669</v>
      </c>
      <c r="D1038" s="25">
        <v>1.0833699999999999</v>
      </c>
      <c r="E1038" s="19">
        <f t="shared" ref="E1038:E1101" si="51">IF($B$11="Electricity",$D1038*$B$7,$D1038*$B$8)</f>
        <v>1.083044989</v>
      </c>
      <c r="F1038" s="24">
        <v>93.03</v>
      </c>
      <c r="G1038" s="19">
        <f t="shared" si="49"/>
        <v>93.913785000000004</v>
      </c>
      <c r="H1038" s="11">
        <f t="shared" si="50"/>
        <v>99.73351371172663</v>
      </c>
      <c r="J1038" s="26"/>
    </row>
    <row r="1039" spans="1:10" outlineLevel="1">
      <c r="A1039" s="7"/>
      <c r="B1039" s="23">
        <v>42604</v>
      </c>
      <c r="C1039" s="22">
        <v>0.375</v>
      </c>
      <c r="D1039" s="25">
        <v>1.241703</v>
      </c>
      <c r="E1039" s="19">
        <f t="shared" si="51"/>
        <v>1.2413304891000001</v>
      </c>
      <c r="F1039" s="24">
        <v>66.010000000000005</v>
      </c>
      <c r="G1039" s="19">
        <f t="shared" ref="G1039:G1102" si="52">$F1039*$B$8</f>
        <v>66.637095000000016</v>
      </c>
      <c r="H1039" s="11">
        <f t="shared" si="50"/>
        <v>148.16881324404682</v>
      </c>
      <c r="J1039" s="26"/>
    </row>
    <row r="1040" spans="1:10" outlineLevel="1">
      <c r="A1040" s="7"/>
      <c r="B1040" s="23">
        <v>42604</v>
      </c>
      <c r="C1040" s="22">
        <v>0.39583333333333331</v>
      </c>
      <c r="D1040" s="25">
        <v>1.9217029999999999</v>
      </c>
      <c r="E1040" s="19">
        <f t="shared" si="51"/>
        <v>1.9211264890999999</v>
      </c>
      <c r="F1040" s="24">
        <v>82</v>
      </c>
      <c r="G1040" s="19">
        <f t="shared" si="52"/>
        <v>82.779000000000011</v>
      </c>
      <c r="H1040" s="11">
        <f t="shared" si="50"/>
        <v>198.30059733139106</v>
      </c>
      <c r="J1040" s="26"/>
    </row>
    <row r="1041" spans="1:10" outlineLevel="1">
      <c r="A1041" s="7"/>
      <c r="B1041" s="23">
        <v>42604</v>
      </c>
      <c r="C1041" s="22">
        <v>0.41666666666666669</v>
      </c>
      <c r="D1041" s="25">
        <v>2.2356189999999998</v>
      </c>
      <c r="E1041" s="19">
        <f t="shared" si="51"/>
        <v>2.2349483143</v>
      </c>
      <c r="F1041" s="24">
        <v>94.74</v>
      </c>
      <c r="G1041" s="19">
        <f t="shared" si="52"/>
        <v>95.640029999999996</v>
      </c>
      <c r="H1041" s="11">
        <f t="shared" si="50"/>
        <v>201.94986263169858</v>
      </c>
      <c r="J1041" s="26"/>
    </row>
    <row r="1042" spans="1:10" outlineLevel="1">
      <c r="A1042" s="7"/>
      <c r="B1042" s="23">
        <v>42604</v>
      </c>
      <c r="C1042" s="22">
        <v>0.4375</v>
      </c>
      <c r="D1042" s="25">
        <v>2.3275489999999999</v>
      </c>
      <c r="E1042" s="19">
        <f t="shared" si="51"/>
        <v>2.3268507352999999</v>
      </c>
      <c r="F1042" s="24">
        <v>85.34</v>
      </c>
      <c r="G1042" s="19">
        <f t="shared" si="52"/>
        <v>86.15073000000001</v>
      </c>
      <c r="H1042" s="11">
        <f t="shared" si="50"/>
        <v>232.33434731866819</v>
      </c>
      <c r="J1042" s="26"/>
    </row>
    <row r="1043" spans="1:10" outlineLevel="1">
      <c r="A1043" s="7"/>
      <c r="B1043" s="23">
        <v>42604</v>
      </c>
      <c r="C1043" s="22">
        <v>0.45833333333333331</v>
      </c>
      <c r="D1043" s="25">
        <v>2.9158759999999999</v>
      </c>
      <c r="E1043" s="19">
        <f t="shared" si="51"/>
        <v>2.9150012371999998</v>
      </c>
      <c r="F1043" s="24">
        <v>69.8</v>
      </c>
      <c r="G1043" s="19">
        <f t="shared" si="52"/>
        <v>70.463099999999997</v>
      </c>
      <c r="H1043" s="11">
        <f t="shared" si="50"/>
        <v>336.79020644225267</v>
      </c>
      <c r="J1043" s="26"/>
    </row>
    <row r="1044" spans="1:10" outlineLevel="1">
      <c r="A1044" s="7"/>
      <c r="B1044" s="23">
        <v>42604</v>
      </c>
      <c r="C1044" s="22">
        <v>0.47916666666666669</v>
      </c>
      <c r="D1044" s="25">
        <v>3.1917079999999998</v>
      </c>
      <c r="E1044" s="19">
        <f t="shared" si="51"/>
        <v>3.1907504875999999</v>
      </c>
      <c r="F1044" s="24">
        <v>65.239999999999995</v>
      </c>
      <c r="G1044" s="19">
        <f t="shared" si="52"/>
        <v>65.859780000000001</v>
      </c>
      <c r="H1044" s="11">
        <f t="shared" si="50"/>
        <v>383.33746554537123</v>
      </c>
      <c r="J1044" s="26"/>
    </row>
    <row r="1045" spans="1:10" outlineLevel="1">
      <c r="A1045" s="7"/>
      <c r="B1045" s="23">
        <v>42604</v>
      </c>
      <c r="C1045" s="22">
        <v>0.5</v>
      </c>
      <c r="D1045" s="25">
        <v>2.0209009999999998</v>
      </c>
      <c r="E1045" s="19">
        <f t="shared" si="51"/>
        <v>2.0202947296999998</v>
      </c>
      <c r="F1045" s="24">
        <v>57.09</v>
      </c>
      <c r="G1045" s="19">
        <f t="shared" si="52"/>
        <v>57.632355000000004</v>
      </c>
      <c r="H1045" s="11">
        <f t="shared" si="50"/>
        <v>259.34047665750052</v>
      </c>
      <c r="J1045" s="26"/>
    </row>
    <row r="1046" spans="1:10" outlineLevel="1">
      <c r="A1046" s="7"/>
      <c r="B1046" s="23">
        <v>42604</v>
      </c>
      <c r="C1046" s="22">
        <v>0.52083333333333337</v>
      </c>
      <c r="D1046" s="25">
        <v>2.9451650000000003</v>
      </c>
      <c r="E1046" s="19">
        <f t="shared" si="51"/>
        <v>2.9442814505000006</v>
      </c>
      <c r="F1046" s="24">
        <v>59.15</v>
      </c>
      <c r="G1046" s="19">
        <f t="shared" si="52"/>
        <v>59.711925000000001</v>
      </c>
      <c r="H1046" s="11">
        <f t="shared" si="50"/>
        <v>371.82763664185285</v>
      </c>
      <c r="J1046" s="26"/>
    </row>
    <row r="1047" spans="1:10" outlineLevel="1">
      <c r="A1047" s="7"/>
      <c r="B1047" s="23">
        <v>42604</v>
      </c>
      <c r="C1047" s="22">
        <v>0.54166666666666663</v>
      </c>
      <c r="D1047" s="25">
        <v>4.5271710000000001</v>
      </c>
      <c r="E1047" s="19">
        <f t="shared" si="51"/>
        <v>4.5258128487000002</v>
      </c>
      <c r="F1047" s="24">
        <v>61.32</v>
      </c>
      <c r="G1047" s="19">
        <f t="shared" si="52"/>
        <v>61.902540000000002</v>
      </c>
      <c r="H1047" s="11">
        <f t="shared" si="50"/>
        <v>561.64187895903433</v>
      </c>
      <c r="J1047" s="26"/>
    </row>
    <row r="1048" spans="1:10" outlineLevel="1">
      <c r="A1048" s="7"/>
      <c r="B1048" s="23">
        <v>42604</v>
      </c>
      <c r="C1048" s="22">
        <v>0.5625</v>
      </c>
      <c r="D1048" s="25">
        <v>4.0045160000000006</v>
      </c>
      <c r="E1048" s="19">
        <f t="shared" si="51"/>
        <v>4.0033146452000006</v>
      </c>
      <c r="F1048" s="24">
        <v>66.790000000000006</v>
      </c>
      <c r="G1048" s="19">
        <f t="shared" si="52"/>
        <v>67.424505000000011</v>
      </c>
      <c r="H1048" s="11">
        <f t="shared" si="50"/>
        <v>474.69501569533941</v>
      </c>
      <c r="J1048" s="26"/>
    </row>
    <row r="1049" spans="1:10" outlineLevel="1">
      <c r="A1049" s="7"/>
      <c r="B1049" s="23">
        <v>42604</v>
      </c>
      <c r="C1049" s="22">
        <v>0.58333333333333337</v>
      </c>
      <c r="D1049" s="25">
        <v>4.0183859999999996</v>
      </c>
      <c r="E1049" s="19">
        <f t="shared" si="51"/>
        <v>4.0171804841999998</v>
      </c>
      <c r="F1049" s="24">
        <v>72.8</v>
      </c>
      <c r="G1049" s="19">
        <f t="shared" si="52"/>
        <v>73.491600000000005</v>
      </c>
      <c r="H1049" s="11">
        <f t="shared" si="50"/>
        <v>451.96654878856725</v>
      </c>
      <c r="J1049" s="26"/>
    </row>
    <row r="1050" spans="1:10" outlineLevel="1">
      <c r="A1050" s="7"/>
      <c r="B1050" s="23">
        <v>42604</v>
      </c>
      <c r="C1050" s="22">
        <v>0.60416666666666663</v>
      </c>
      <c r="D1050" s="25">
        <v>2.6996099999999998</v>
      </c>
      <c r="E1050" s="19">
        <f t="shared" si="51"/>
        <v>2.6988001169999998</v>
      </c>
      <c r="F1050" s="24">
        <v>64.41</v>
      </c>
      <c r="G1050" s="19">
        <f t="shared" si="52"/>
        <v>65.021895000000001</v>
      </c>
      <c r="H1050" s="11">
        <f t="shared" si="50"/>
        <v>326.49572392843828</v>
      </c>
      <c r="J1050" s="26"/>
    </row>
    <row r="1051" spans="1:10" outlineLevel="1">
      <c r="A1051" s="7"/>
      <c r="B1051" s="23">
        <v>42604</v>
      </c>
      <c r="C1051" s="22">
        <v>0.625</v>
      </c>
      <c r="D1051" s="25">
        <v>1.2848410000000001</v>
      </c>
      <c r="E1051" s="19">
        <f t="shared" si="51"/>
        <v>1.2844555477000001</v>
      </c>
      <c r="F1051" s="24">
        <v>64.81</v>
      </c>
      <c r="G1051" s="19">
        <f t="shared" si="52"/>
        <v>65.425695000000005</v>
      </c>
      <c r="H1051" s="11">
        <f t="shared" si="50"/>
        <v>154.87233496732185</v>
      </c>
      <c r="J1051" s="26"/>
    </row>
    <row r="1052" spans="1:10" outlineLevel="1">
      <c r="A1052" s="7"/>
      <c r="B1052" s="23">
        <v>42604</v>
      </c>
      <c r="C1052" s="22">
        <v>0.64583333333333337</v>
      </c>
      <c r="D1052" s="25">
        <v>0.27976400000000001</v>
      </c>
      <c r="E1052" s="19">
        <f t="shared" si="51"/>
        <v>0.27968007080000001</v>
      </c>
      <c r="F1052" s="24">
        <v>71.599999999999994</v>
      </c>
      <c r="G1052" s="19">
        <f t="shared" si="52"/>
        <v>72.280199999999994</v>
      </c>
      <c r="H1052" s="11">
        <f t="shared" si="50"/>
        <v>31.805161715361844</v>
      </c>
      <c r="J1052" s="26"/>
    </row>
    <row r="1053" spans="1:10" outlineLevel="1">
      <c r="A1053" s="7"/>
      <c r="B1053" s="23">
        <v>42604</v>
      </c>
      <c r="C1053" s="22">
        <v>0.66666666666666663</v>
      </c>
      <c r="D1053" s="25">
        <v>0.19037300000000001</v>
      </c>
      <c r="E1053" s="19">
        <f t="shared" si="51"/>
        <v>0.19031588810000002</v>
      </c>
      <c r="F1053" s="24">
        <v>91.8</v>
      </c>
      <c r="G1053" s="19">
        <f t="shared" si="52"/>
        <v>92.6721</v>
      </c>
      <c r="H1053" s="11">
        <f t="shared" si="50"/>
        <v>17.761782173007994</v>
      </c>
      <c r="J1053" s="26"/>
    </row>
    <row r="1054" spans="1:10" outlineLevel="1">
      <c r="A1054" s="7"/>
      <c r="B1054" s="23">
        <v>42604</v>
      </c>
      <c r="C1054" s="22">
        <v>0.6875</v>
      </c>
      <c r="D1054" s="25">
        <v>0.142096</v>
      </c>
      <c r="E1054" s="19">
        <f t="shared" si="51"/>
        <v>0.1420533712</v>
      </c>
      <c r="F1054" s="24">
        <v>64.680000000000007</v>
      </c>
      <c r="G1054" s="19">
        <f t="shared" si="52"/>
        <v>65.294460000000015</v>
      </c>
      <c r="H1054" s="11">
        <f t="shared" si="50"/>
        <v>17.146628879516445</v>
      </c>
      <c r="J1054" s="26"/>
    </row>
    <row r="1055" spans="1:10" outlineLevel="1">
      <c r="A1055" s="7"/>
      <c r="B1055" s="23">
        <v>42604</v>
      </c>
      <c r="C1055" s="22">
        <v>0.70833333333333337</v>
      </c>
      <c r="D1055" s="25">
        <v>8.5584000000000007E-2</v>
      </c>
      <c r="E1055" s="19">
        <f t="shared" si="51"/>
        <v>8.5558324800000016E-2</v>
      </c>
      <c r="F1055" s="24">
        <v>63.02</v>
      </c>
      <c r="G1055" s="19">
        <f t="shared" si="52"/>
        <v>63.618690000000008</v>
      </c>
      <c r="H1055" s="11">
        <f t="shared" si="50"/>
        <v>10.470739870429489</v>
      </c>
      <c r="J1055" s="26"/>
    </row>
    <row r="1056" spans="1:10" outlineLevel="1">
      <c r="A1056" s="7"/>
      <c r="B1056" s="23">
        <v>42604</v>
      </c>
      <c r="C1056" s="22">
        <v>0.72916666666666663</v>
      </c>
      <c r="D1056" s="25">
        <v>0</v>
      </c>
      <c r="E1056" s="19">
        <f t="shared" si="51"/>
        <v>0</v>
      </c>
      <c r="F1056" s="24">
        <v>48.09</v>
      </c>
      <c r="G1056" s="19">
        <f t="shared" si="52"/>
        <v>48.546855000000008</v>
      </c>
      <c r="H1056" s="11">
        <f t="shared" si="50"/>
        <v>0</v>
      </c>
      <c r="J1056" s="26"/>
    </row>
    <row r="1057" spans="1:10" outlineLevel="1">
      <c r="A1057" s="7"/>
      <c r="B1057" s="23">
        <v>42604</v>
      </c>
      <c r="C1057" s="22">
        <v>0.75</v>
      </c>
      <c r="D1057" s="25">
        <v>0</v>
      </c>
      <c r="E1057" s="19">
        <f t="shared" si="51"/>
        <v>0</v>
      </c>
      <c r="F1057" s="24">
        <v>84.43</v>
      </c>
      <c r="G1057" s="19">
        <f t="shared" si="52"/>
        <v>85.232085000000012</v>
      </c>
      <c r="H1057" s="11">
        <f t="shared" si="50"/>
        <v>0</v>
      </c>
      <c r="J1057" s="26"/>
    </row>
    <row r="1058" spans="1:10" outlineLevel="1">
      <c r="A1058" s="7"/>
      <c r="B1058" s="23">
        <v>42604</v>
      </c>
      <c r="C1058" s="22">
        <v>0.77083333333333337</v>
      </c>
      <c r="D1058" s="25">
        <v>0</v>
      </c>
      <c r="E1058" s="19">
        <f t="shared" si="51"/>
        <v>0</v>
      </c>
      <c r="F1058" s="24">
        <v>103.38</v>
      </c>
      <c r="G1058" s="19">
        <f t="shared" si="52"/>
        <v>104.36211</v>
      </c>
      <c r="H1058" s="11">
        <f t="shared" si="50"/>
        <v>0</v>
      </c>
      <c r="J1058" s="26"/>
    </row>
    <row r="1059" spans="1:10" outlineLevel="1">
      <c r="A1059" s="7"/>
      <c r="B1059" s="23">
        <v>42604</v>
      </c>
      <c r="C1059" s="22">
        <v>0.79166666666666663</v>
      </c>
      <c r="D1059" s="25">
        <v>0</v>
      </c>
      <c r="E1059" s="19">
        <f t="shared" si="51"/>
        <v>0</v>
      </c>
      <c r="F1059" s="24">
        <v>92.44</v>
      </c>
      <c r="G1059" s="19">
        <f t="shared" si="52"/>
        <v>93.318179999999998</v>
      </c>
      <c r="H1059" s="11">
        <f t="shared" si="50"/>
        <v>0</v>
      </c>
      <c r="J1059" s="26"/>
    </row>
    <row r="1060" spans="1:10" outlineLevel="1">
      <c r="A1060" s="7"/>
      <c r="B1060" s="23">
        <v>42604</v>
      </c>
      <c r="C1060" s="22">
        <v>0.8125</v>
      </c>
      <c r="D1060" s="25">
        <v>0</v>
      </c>
      <c r="E1060" s="19">
        <f t="shared" si="51"/>
        <v>0</v>
      </c>
      <c r="F1060" s="24">
        <v>54.22</v>
      </c>
      <c r="G1060" s="19">
        <f t="shared" si="52"/>
        <v>54.73509</v>
      </c>
      <c r="H1060" s="11">
        <f t="shared" si="50"/>
        <v>0</v>
      </c>
      <c r="J1060" s="26"/>
    </row>
    <row r="1061" spans="1:10" outlineLevel="1">
      <c r="A1061" s="7"/>
      <c r="B1061" s="23">
        <v>42604</v>
      </c>
      <c r="C1061" s="22">
        <v>0.83333333333333337</v>
      </c>
      <c r="D1061" s="25">
        <v>0</v>
      </c>
      <c r="E1061" s="19">
        <f t="shared" si="51"/>
        <v>0</v>
      </c>
      <c r="F1061" s="24">
        <v>59.17</v>
      </c>
      <c r="G1061" s="19">
        <f t="shared" si="52"/>
        <v>59.732115000000007</v>
      </c>
      <c r="H1061" s="11">
        <f t="shared" si="50"/>
        <v>0</v>
      </c>
      <c r="J1061" s="26"/>
    </row>
    <row r="1062" spans="1:10" outlineLevel="1">
      <c r="A1062" s="7"/>
      <c r="B1062" s="23">
        <v>42604</v>
      </c>
      <c r="C1062" s="22">
        <v>0.85416666666666663</v>
      </c>
      <c r="D1062" s="25">
        <v>0</v>
      </c>
      <c r="E1062" s="19">
        <f t="shared" si="51"/>
        <v>0</v>
      </c>
      <c r="F1062" s="24">
        <v>64.59</v>
      </c>
      <c r="G1062" s="19">
        <f t="shared" si="52"/>
        <v>65.20360500000001</v>
      </c>
      <c r="H1062" s="11">
        <f t="shared" si="50"/>
        <v>0</v>
      </c>
      <c r="J1062" s="26"/>
    </row>
    <row r="1063" spans="1:10" outlineLevel="1">
      <c r="A1063" s="7"/>
      <c r="B1063" s="23">
        <v>42604</v>
      </c>
      <c r="C1063" s="22">
        <v>0.875</v>
      </c>
      <c r="D1063" s="25">
        <v>0</v>
      </c>
      <c r="E1063" s="19">
        <f t="shared" si="51"/>
        <v>0</v>
      </c>
      <c r="F1063" s="24">
        <v>67.77</v>
      </c>
      <c r="G1063" s="19">
        <f t="shared" si="52"/>
        <v>68.413815</v>
      </c>
      <c r="H1063" s="11">
        <f t="shared" si="50"/>
        <v>0</v>
      </c>
      <c r="J1063" s="26"/>
    </row>
    <row r="1064" spans="1:10" outlineLevel="1">
      <c r="A1064" s="7"/>
      <c r="B1064" s="23">
        <v>42604</v>
      </c>
      <c r="C1064" s="22">
        <v>0.89583333333333337</v>
      </c>
      <c r="D1064" s="25">
        <v>0</v>
      </c>
      <c r="E1064" s="19">
        <f t="shared" si="51"/>
        <v>0</v>
      </c>
      <c r="F1064" s="24">
        <v>48.01</v>
      </c>
      <c r="G1064" s="19">
        <f t="shared" si="52"/>
        <v>48.466095000000003</v>
      </c>
      <c r="H1064" s="11">
        <f t="shared" si="50"/>
        <v>0</v>
      </c>
      <c r="J1064" s="26"/>
    </row>
    <row r="1065" spans="1:10" outlineLevel="1">
      <c r="A1065" s="7"/>
      <c r="B1065" s="23">
        <v>42604</v>
      </c>
      <c r="C1065" s="22">
        <v>0.91666666666666663</v>
      </c>
      <c r="D1065" s="25">
        <v>0</v>
      </c>
      <c r="E1065" s="19">
        <f t="shared" si="51"/>
        <v>0</v>
      </c>
      <c r="F1065" s="24">
        <v>41.89</v>
      </c>
      <c r="G1065" s="19">
        <f t="shared" si="52"/>
        <v>42.287955000000004</v>
      </c>
      <c r="H1065" s="11">
        <f t="shared" si="50"/>
        <v>0</v>
      </c>
      <c r="J1065" s="26"/>
    </row>
    <row r="1066" spans="1:10" outlineLevel="1">
      <c r="A1066" s="7"/>
      <c r="B1066" s="23">
        <v>42604</v>
      </c>
      <c r="C1066" s="22">
        <v>0.9375</v>
      </c>
      <c r="D1066" s="25">
        <v>0</v>
      </c>
      <c r="E1066" s="19">
        <f t="shared" si="51"/>
        <v>0</v>
      </c>
      <c r="F1066" s="24">
        <v>70.290000000000006</v>
      </c>
      <c r="G1066" s="19">
        <f t="shared" si="52"/>
        <v>70.957755000000006</v>
      </c>
      <c r="H1066" s="11">
        <f t="shared" si="50"/>
        <v>0</v>
      </c>
      <c r="J1066" s="26"/>
    </row>
    <row r="1067" spans="1:10" outlineLevel="1">
      <c r="A1067" s="7"/>
      <c r="B1067" s="23">
        <v>42604</v>
      </c>
      <c r="C1067" s="22">
        <v>0.95833333333333337</v>
      </c>
      <c r="D1067" s="25">
        <v>0</v>
      </c>
      <c r="E1067" s="19">
        <f t="shared" si="51"/>
        <v>0</v>
      </c>
      <c r="F1067" s="24">
        <v>68.489999999999995</v>
      </c>
      <c r="G1067" s="19">
        <f t="shared" si="52"/>
        <v>69.140654999999995</v>
      </c>
      <c r="H1067" s="11">
        <f t="shared" si="50"/>
        <v>0</v>
      </c>
      <c r="J1067" s="26"/>
    </row>
    <row r="1068" spans="1:10" outlineLevel="1">
      <c r="A1068" s="7"/>
      <c r="B1068" s="23">
        <v>42604</v>
      </c>
      <c r="C1068" s="22">
        <v>0.97916666666666663</v>
      </c>
      <c r="D1068" s="25">
        <v>0</v>
      </c>
      <c r="E1068" s="19">
        <f t="shared" si="51"/>
        <v>0</v>
      </c>
      <c r="F1068" s="24">
        <v>72.17</v>
      </c>
      <c r="G1068" s="19">
        <f t="shared" si="52"/>
        <v>72.855615</v>
      </c>
      <c r="H1068" s="11">
        <f t="shared" si="50"/>
        <v>0</v>
      </c>
      <c r="J1068" s="26"/>
    </row>
    <row r="1069" spans="1:10" outlineLevel="1">
      <c r="A1069" s="7"/>
      <c r="B1069" s="23">
        <v>42604</v>
      </c>
      <c r="C1069" s="22">
        <v>0.99998842592592585</v>
      </c>
      <c r="D1069" s="25">
        <v>0</v>
      </c>
      <c r="E1069" s="19">
        <f t="shared" si="51"/>
        <v>0</v>
      </c>
      <c r="F1069" s="24">
        <v>63.89</v>
      </c>
      <c r="G1069" s="19">
        <f t="shared" si="52"/>
        <v>64.496955</v>
      </c>
      <c r="H1069" s="11">
        <f t="shared" si="50"/>
        <v>0</v>
      </c>
      <c r="J1069" s="26"/>
    </row>
    <row r="1070" spans="1:10" outlineLevel="1">
      <c r="A1070" s="7"/>
      <c r="B1070" s="23">
        <v>42605</v>
      </c>
      <c r="C1070" s="22">
        <v>2.0833333333333332E-2</v>
      </c>
      <c r="D1070" s="25">
        <v>0</v>
      </c>
      <c r="E1070" s="19">
        <f t="shared" si="51"/>
        <v>0</v>
      </c>
      <c r="F1070" s="24">
        <v>57.48</v>
      </c>
      <c r="G1070" s="19">
        <f t="shared" si="52"/>
        <v>58.026060000000001</v>
      </c>
      <c r="H1070" s="11">
        <f t="shared" si="50"/>
        <v>0</v>
      </c>
      <c r="J1070" s="26"/>
    </row>
    <row r="1071" spans="1:10" outlineLevel="1">
      <c r="A1071" s="7"/>
      <c r="B1071" s="23">
        <v>42605</v>
      </c>
      <c r="C1071" s="22">
        <v>4.1666666666666664E-2</v>
      </c>
      <c r="D1071" s="25">
        <v>0</v>
      </c>
      <c r="E1071" s="19">
        <f t="shared" si="51"/>
        <v>0</v>
      </c>
      <c r="F1071" s="24">
        <v>53.98</v>
      </c>
      <c r="G1071" s="19">
        <f t="shared" si="52"/>
        <v>54.492809999999999</v>
      </c>
      <c r="H1071" s="11">
        <f t="shared" si="50"/>
        <v>0</v>
      </c>
      <c r="J1071" s="26"/>
    </row>
    <row r="1072" spans="1:10" outlineLevel="1">
      <c r="A1072" s="7"/>
      <c r="B1072" s="23">
        <v>42605</v>
      </c>
      <c r="C1072" s="22">
        <v>6.25E-2</v>
      </c>
      <c r="D1072" s="25">
        <v>0</v>
      </c>
      <c r="E1072" s="19">
        <f t="shared" si="51"/>
        <v>0</v>
      </c>
      <c r="F1072" s="24">
        <v>50.17</v>
      </c>
      <c r="G1072" s="19">
        <f t="shared" si="52"/>
        <v>50.646615000000004</v>
      </c>
      <c r="H1072" s="11">
        <f t="shared" si="50"/>
        <v>0</v>
      </c>
      <c r="J1072" s="26"/>
    </row>
    <row r="1073" spans="1:10" outlineLevel="1">
      <c r="A1073" s="7"/>
      <c r="B1073" s="23">
        <v>42605</v>
      </c>
      <c r="C1073" s="22">
        <v>8.3333333333333329E-2</v>
      </c>
      <c r="D1073" s="25">
        <v>0</v>
      </c>
      <c r="E1073" s="19">
        <f t="shared" si="51"/>
        <v>0</v>
      </c>
      <c r="F1073" s="24">
        <v>45.18</v>
      </c>
      <c r="G1073" s="19">
        <f t="shared" si="52"/>
        <v>45.609210000000004</v>
      </c>
      <c r="H1073" s="11">
        <f t="shared" si="50"/>
        <v>0</v>
      </c>
      <c r="J1073" s="26"/>
    </row>
    <row r="1074" spans="1:10" outlineLevel="1">
      <c r="A1074" s="7"/>
      <c r="B1074" s="23">
        <v>42605</v>
      </c>
      <c r="C1074" s="22">
        <v>0.10416666666666667</v>
      </c>
      <c r="D1074" s="25">
        <v>0</v>
      </c>
      <c r="E1074" s="19">
        <f t="shared" si="51"/>
        <v>0</v>
      </c>
      <c r="F1074" s="24">
        <v>40.020000000000003</v>
      </c>
      <c r="G1074" s="19">
        <f t="shared" si="52"/>
        <v>40.400190000000009</v>
      </c>
      <c r="H1074" s="11">
        <f t="shared" si="50"/>
        <v>0</v>
      </c>
      <c r="J1074" s="26"/>
    </row>
    <row r="1075" spans="1:10" outlineLevel="1">
      <c r="A1075" s="7"/>
      <c r="B1075" s="23">
        <v>42605</v>
      </c>
      <c r="C1075" s="22">
        <v>0.125</v>
      </c>
      <c r="D1075" s="25">
        <v>0</v>
      </c>
      <c r="E1075" s="19">
        <f t="shared" si="51"/>
        <v>0</v>
      </c>
      <c r="F1075" s="24">
        <v>36.200000000000003</v>
      </c>
      <c r="G1075" s="19">
        <f t="shared" si="52"/>
        <v>36.543900000000008</v>
      </c>
      <c r="H1075" s="11">
        <f t="shared" si="50"/>
        <v>0</v>
      </c>
      <c r="J1075" s="26"/>
    </row>
    <row r="1076" spans="1:10" outlineLevel="1">
      <c r="A1076" s="7"/>
      <c r="B1076" s="23">
        <v>42605</v>
      </c>
      <c r="C1076" s="22">
        <v>0.14583333333333334</v>
      </c>
      <c r="D1076" s="25">
        <v>0</v>
      </c>
      <c r="E1076" s="19">
        <f t="shared" si="51"/>
        <v>0</v>
      </c>
      <c r="F1076" s="24">
        <v>35.21</v>
      </c>
      <c r="G1076" s="19">
        <f t="shared" si="52"/>
        <v>35.544495000000005</v>
      </c>
      <c r="H1076" s="11">
        <f t="shared" si="50"/>
        <v>0</v>
      </c>
      <c r="J1076" s="26"/>
    </row>
    <row r="1077" spans="1:10" outlineLevel="1">
      <c r="A1077" s="7"/>
      <c r="B1077" s="23">
        <v>42605</v>
      </c>
      <c r="C1077" s="22">
        <v>0.16666666666666666</v>
      </c>
      <c r="D1077" s="25">
        <v>0</v>
      </c>
      <c r="E1077" s="19">
        <f t="shared" si="51"/>
        <v>0</v>
      </c>
      <c r="F1077" s="24">
        <v>33.18</v>
      </c>
      <c r="G1077" s="19">
        <f t="shared" si="52"/>
        <v>33.49521</v>
      </c>
      <c r="H1077" s="11">
        <f t="shared" si="50"/>
        <v>0</v>
      </c>
      <c r="J1077" s="26"/>
    </row>
    <row r="1078" spans="1:10" outlineLevel="1">
      <c r="A1078" s="7"/>
      <c r="B1078" s="23">
        <v>42605</v>
      </c>
      <c r="C1078" s="22">
        <v>0.1875</v>
      </c>
      <c r="D1078" s="25">
        <v>0</v>
      </c>
      <c r="E1078" s="19">
        <f t="shared" si="51"/>
        <v>0</v>
      </c>
      <c r="F1078" s="24">
        <v>33.53</v>
      </c>
      <c r="G1078" s="19">
        <f t="shared" si="52"/>
        <v>33.848535000000005</v>
      </c>
      <c r="H1078" s="11">
        <f t="shared" si="50"/>
        <v>0</v>
      </c>
      <c r="J1078" s="26"/>
    </row>
    <row r="1079" spans="1:10" outlineLevel="1">
      <c r="A1079" s="7"/>
      <c r="B1079" s="23">
        <v>42605</v>
      </c>
      <c r="C1079" s="22">
        <v>0.20833333333333334</v>
      </c>
      <c r="D1079" s="25">
        <v>0</v>
      </c>
      <c r="E1079" s="19">
        <f t="shared" si="51"/>
        <v>0</v>
      </c>
      <c r="F1079" s="24">
        <v>34.369999999999997</v>
      </c>
      <c r="G1079" s="19">
        <f t="shared" si="52"/>
        <v>34.696514999999998</v>
      </c>
      <c r="H1079" s="11">
        <f t="shared" si="50"/>
        <v>0</v>
      </c>
      <c r="J1079" s="26"/>
    </row>
    <row r="1080" spans="1:10" outlineLevel="1">
      <c r="A1080" s="7"/>
      <c r="B1080" s="23">
        <v>42605</v>
      </c>
      <c r="C1080" s="22">
        <v>0.22916666666666666</v>
      </c>
      <c r="D1080" s="25">
        <v>0</v>
      </c>
      <c r="E1080" s="19">
        <f t="shared" si="51"/>
        <v>0</v>
      </c>
      <c r="F1080" s="24">
        <v>43.45</v>
      </c>
      <c r="G1080" s="19">
        <f t="shared" si="52"/>
        <v>43.862775000000006</v>
      </c>
      <c r="H1080" s="11">
        <f t="shared" si="50"/>
        <v>0</v>
      </c>
      <c r="J1080" s="26"/>
    </row>
    <row r="1081" spans="1:10" outlineLevel="1">
      <c r="A1081" s="7"/>
      <c r="B1081" s="23">
        <v>42605</v>
      </c>
      <c r="C1081" s="22">
        <v>0.25</v>
      </c>
      <c r="D1081" s="25">
        <v>0</v>
      </c>
      <c r="E1081" s="19">
        <f t="shared" si="51"/>
        <v>0</v>
      </c>
      <c r="F1081" s="24">
        <v>51.97</v>
      </c>
      <c r="G1081" s="19">
        <f t="shared" si="52"/>
        <v>52.463715000000001</v>
      </c>
      <c r="H1081" s="11">
        <f t="shared" si="50"/>
        <v>0</v>
      </c>
      <c r="J1081" s="26"/>
    </row>
    <row r="1082" spans="1:10" outlineLevel="1">
      <c r="A1082" s="7"/>
      <c r="B1082" s="23">
        <v>42605</v>
      </c>
      <c r="C1082" s="22">
        <v>0.27083333333333331</v>
      </c>
      <c r="D1082" s="25">
        <v>0</v>
      </c>
      <c r="E1082" s="19">
        <f t="shared" si="51"/>
        <v>0</v>
      </c>
      <c r="F1082" s="24">
        <v>101.03</v>
      </c>
      <c r="G1082" s="19">
        <f t="shared" si="52"/>
        <v>101.98978500000001</v>
      </c>
      <c r="H1082" s="11">
        <f t="shared" si="50"/>
        <v>0</v>
      </c>
      <c r="J1082" s="26"/>
    </row>
    <row r="1083" spans="1:10" outlineLevel="1">
      <c r="A1083" s="7"/>
      <c r="B1083" s="23">
        <v>42605</v>
      </c>
      <c r="C1083" s="22">
        <v>0.29166666666666669</v>
      </c>
      <c r="D1083" s="25">
        <v>8.1279999999999998E-3</v>
      </c>
      <c r="E1083" s="19">
        <f t="shared" si="51"/>
        <v>8.1255615999999992E-3</v>
      </c>
      <c r="F1083" s="24">
        <v>119.35</v>
      </c>
      <c r="G1083" s="19">
        <f t="shared" si="52"/>
        <v>120.483825</v>
      </c>
      <c r="H1083" s="11">
        <f t="shared" si="50"/>
        <v>0.53235571575887997</v>
      </c>
      <c r="J1083" s="26"/>
    </row>
    <row r="1084" spans="1:10" outlineLevel="1">
      <c r="A1084" s="7"/>
      <c r="B1084" s="23">
        <v>42605</v>
      </c>
      <c r="C1084" s="22">
        <v>0.3125</v>
      </c>
      <c r="D1084" s="25">
        <v>0.17547099999999999</v>
      </c>
      <c r="E1084" s="19">
        <f t="shared" si="51"/>
        <v>0.1754183587</v>
      </c>
      <c r="F1084" s="24">
        <v>84.64</v>
      </c>
      <c r="G1084" s="19">
        <f t="shared" si="52"/>
        <v>85.44408</v>
      </c>
      <c r="H1084" s="11">
        <f t="shared" si="50"/>
        <v>17.639354443968504</v>
      </c>
      <c r="J1084" s="26"/>
    </row>
    <row r="1085" spans="1:10" outlineLevel="1">
      <c r="A1085" s="7"/>
      <c r="B1085" s="23">
        <v>42605</v>
      </c>
      <c r="C1085" s="22">
        <v>0.33333333333333331</v>
      </c>
      <c r="D1085" s="25">
        <v>0.74057399999999995</v>
      </c>
      <c r="E1085" s="19">
        <f t="shared" si="51"/>
        <v>0.74035182779999997</v>
      </c>
      <c r="F1085" s="24">
        <v>86.71</v>
      </c>
      <c r="G1085" s="19">
        <f t="shared" si="52"/>
        <v>87.533744999999996</v>
      </c>
      <c r="H1085" s="11">
        <f t="shared" si="50"/>
        <v>72.899671865870886</v>
      </c>
      <c r="J1085" s="26"/>
    </row>
    <row r="1086" spans="1:10" outlineLevel="1">
      <c r="A1086" s="7"/>
      <c r="B1086" s="23">
        <v>42605</v>
      </c>
      <c r="C1086" s="22">
        <v>0.35416666666666669</v>
      </c>
      <c r="D1086" s="25">
        <v>4.142163</v>
      </c>
      <c r="E1086" s="19">
        <f t="shared" si="51"/>
        <v>4.1409203511000001</v>
      </c>
      <c r="F1086" s="24">
        <v>81.66</v>
      </c>
      <c r="G1086" s="19">
        <f t="shared" si="52"/>
        <v>82.435770000000005</v>
      </c>
      <c r="H1086" s="11">
        <f t="shared" ref="H1086:H1149" si="53">E1086*($B$6-G1086)</f>
        <v>428.85122765300116</v>
      </c>
      <c r="J1086" s="26"/>
    </row>
    <row r="1087" spans="1:10" outlineLevel="1">
      <c r="A1087" s="7"/>
      <c r="B1087" s="23">
        <v>42605</v>
      </c>
      <c r="C1087" s="22">
        <v>0.375</v>
      </c>
      <c r="D1087" s="25">
        <v>6.6985380000000001</v>
      </c>
      <c r="E1087" s="19">
        <f t="shared" si="51"/>
        <v>6.6965284386000006</v>
      </c>
      <c r="F1087" s="24">
        <v>60.38</v>
      </c>
      <c r="G1087" s="19">
        <f t="shared" si="52"/>
        <v>60.953610000000005</v>
      </c>
      <c r="H1087" s="11">
        <f t="shared" si="53"/>
        <v>837.37670677926678</v>
      </c>
      <c r="J1087" s="26"/>
    </row>
    <row r="1088" spans="1:10" outlineLevel="1">
      <c r="A1088" s="7"/>
      <c r="B1088" s="23">
        <v>42605</v>
      </c>
      <c r="C1088" s="22">
        <v>0.39583333333333331</v>
      </c>
      <c r="D1088" s="25">
        <v>7.7349019999999999</v>
      </c>
      <c r="E1088" s="19">
        <f t="shared" si="51"/>
        <v>7.7325815294</v>
      </c>
      <c r="F1088" s="24">
        <v>77.3</v>
      </c>
      <c r="G1088" s="19">
        <f t="shared" si="52"/>
        <v>78.034350000000003</v>
      </c>
      <c r="H1088" s="11">
        <f t="shared" si="53"/>
        <v>834.85319099966512</v>
      </c>
      <c r="J1088" s="26"/>
    </row>
    <row r="1089" spans="1:10" outlineLevel="1">
      <c r="A1089" s="7"/>
      <c r="B1089" s="23">
        <v>42605</v>
      </c>
      <c r="C1089" s="22">
        <v>0.41666666666666669</v>
      </c>
      <c r="D1089" s="25">
        <v>8.9619850000000021</v>
      </c>
      <c r="E1089" s="19">
        <f t="shared" si="51"/>
        <v>8.9592964045000016</v>
      </c>
      <c r="F1089" s="24">
        <v>57.25</v>
      </c>
      <c r="G1089" s="19">
        <f t="shared" si="52"/>
        <v>57.793875000000007</v>
      </c>
      <c r="H1089" s="11">
        <f t="shared" si="53"/>
        <v>1148.6366747473776</v>
      </c>
      <c r="J1089" s="26"/>
    </row>
    <row r="1090" spans="1:10" outlineLevel="1">
      <c r="A1090" s="7"/>
      <c r="B1090" s="23">
        <v>42605</v>
      </c>
      <c r="C1090" s="22">
        <v>0.4375</v>
      </c>
      <c r="D1090" s="25">
        <v>8.925771000000001</v>
      </c>
      <c r="E1090" s="19">
        <f t="shared" si="51"/>
        <v>8.9230932687000006</v>
      </c>
      <c r="F1090" s="24">
        <v>67.61</v>
      </c>
      <c r="G1090" s="19">
        <f t="shared" si="52"/>
        <v>68.252295000000004</v>
      </c>
      <c r="H1090" s="11">
        <f t="shared" si="53"/>
        <v>1050.6737538903733</v>
      </c>
      <c r="J1090" s="26"/>
    </row>
    <row r="1091" spans="1:10" outlineLevel="1">
      <c r="A1091" s="7"/>
      <c r="B1091" s="23">
        <v>42605</v>
      </c>
      <c r="C1091" s="22">
        <v>0.45833333333333331</v>
      </c>
      <c r="D1091" s="25">
        <v>7.6500690000000002</v>
      </c>
      <c r="E1091" s="19">
        <f t="shared" si="51"/>
        <v>7.6477739793000001</v>
      </c>
      <c r="F1091" s="24">
        <v>57.59</v>
      </c>
      <c r="G1091" s="19">
        <f t="shared" si="52"/>
        <v>58.137105000000005</v>
      </c>
      <c r="H1091" s="11">
        <f t="shared" si="53"/>
        <v>977.866521298968</v>
      </c>
      <c r="J1091" s="26"/>
    </row>
    <row r="1092" spans="1:10" outlineLevel="1">
      <c r="A1092" s="7"/>
      <c r="B1092" s="23">
        <v>42605</v>
      </c>
      <c r="C1092" s="22">
        <v>0.47916666666666669</v>
      </c>
      <c r="D1092" s="25">
        <v>6.0902969999999996</v>
      </c>
      <c r="E1092" s="19">
        <f t="shared" si="51"/>
        <v>6.0884699108999998</v>
      </c>
      <c r="F1092" s="24">
        <v>53.72</v>
      </c>
      <c r="G1092" s="19">
        <f t="shared" si="52"/>
        <v>54.230340000000005</v>
      </c>
      <c r="H1092" s="11">
        <f t="shared" si="53"/>
        <v>802.27561007952318</v>
      </c>
      <c r="J1092" s="26"/>
    </row>
    <row r="1093" spans="1:10" outlineLevel="1">
      <c r="A1093" s="7"/>
      <c r="B1093" s="23">
        <v>42605</v>
      </c>
      <c r="C1093" s="22">
        <v>0.5</v>
      </c>
      <c r="D1093" s="25">
        <v>5.1242090000000005</v>
      </c>
      <c r="E1093" s="19">
        <f t="shared" si="51"/>
        <v>5.122671737300001</v>
      </c>
      <c r="F1093" s="24">
        <v>47.75</v>
      </c>
      <c r="G1093" s="19">
        <f t="shared" si="52"/>
        <v>48.203625000000002</v>
      </c>
      <c r="H1093" s="11">
        <f t="shared" si="53"/>
        <v>705.88559571489247</v>
      </c>
      <c r="J1093" s="26"/>
    </row>
    <row r="1094" spans="1:10" outlineLevel="1">
      <c r="A1094" s="7"/>
      <c r="B1094" s="23">
        <v>42605</v>
      </c>
      <c r="C1094" s="22">
        <v>0.52083333333333337</v>
      </c>
      <c r="D1094" s="25">
        <v>7.274114</v>
      </c>
      <c r="E1094" s="19">
        <f t="shared" si="51"/>
        <v>7.2719317657999998</v>
      </c>
      <c r="F1094" s="24">
        <v>47.54</v>
      </c>
      <c r="G1094" s="19">
        <f t="shared" si="52"/>
        <v>47.991630000000001</v>
      </c>
      <c r="H1094" s="11">
        <f t="shared" si="53"/>
        <v>1003.5874497492798</v>
      </c>
      <c r="J1094" s="26"/>
    </row>
    <row r="1095" spans="1:10" outlineLevel="1">
      <c r="A1095" s="7"/>
      <c r="B1095" s="23">
        <v>42605</v>
      </c>
      <c r="C1095" s="22">
        <v>0.54166666666666663</v>
      </c>
      <c r="D1095" s="25">
        <v>9.3738500000000009</v>
      </c>
      <c r="E1095" s="19">
        <f t="shared" si="51"/>
        <v>9.3710378450000018</v>
      </c>
      <c r="F1095" s="24">
        <v>45.71</v>
      </c>
      <c r="G1095" s="19">
        <f t="shared" si="52"/>
        <v>46.144245000000005</v>
      </c>
      <c r="H1095" s="11">
        <f t="shared" si="53"/>
        <v>1310.5935729460482</v>
      </c>
      <c r="J1095" s="26"/>
    </row>
    <row r="1096" spans="1:10" outlineLevel="1">
      <c r="A1096" s="7"/>
      <c r="B1096" s="23">
        <v>42605</v>
      </c>
      <c r="C1096" s="22">
        <v>0.5625</v>
      </c>
      <c r="D1096" s="25">
        <v>9.0603219999999993</v>
      </c>
      <c r="E1096" s="19">
        <f t="shared" si="51"/>
        <v>9.0576039034000004</v>
      </c>
      <c r="F1096" s="24">
        <v>47.02</v>
      </c>
      <c r="G1096" s="19">
        <f t="shared" si="52"/>
        <v>47.466690000000007</v>
      </c>
      <c r="H1096" s="11">
        <f t="shared" si="53"/>
        <v>1254.7798494069223</v>
      </c>
      <c r="J1096" s="26"/>
    </row>
    <row r="1097" spans="1:10" outlineLevel="1">
      <c r="A1097" s="7"/>
      <c r="B1097" s="23">
        <v>42605</v>
      </c>
      <c r="C1097" s="22">
        <v>0.58333333333333337</v>
      </c>
      <c r="D1097" s="25">
        <v>7.6900880000000003</v>
      </c>
      <c r="E1097" s="19">
        <f t="shared" si="51"/>
        <v>7.6877809736000007</v>
      </c>
      <c r="F1097" s="24">
        <v>47.14</v>
      </c>
      <c r="G1097" s="19">
        <f t="shared" si="52"/>
        <v>47.587830000000004</v>
      </c>
      <c r="H1097" s="11">
        <f t="shared" si="53"/>
        <v>1064.0824470406887</v>
      </c>
      <c r="J1097" s="26"/>
    </row>
    <row r="1098" spans="1:10" outlineLevel="1">
      <c r="A1098" s="7"/>
      <c r="B1098" s="23">
        <v>42605</v>
      </c>
      <c r="C1098" s="22">
        <v>0.60416666666666663</v>
      </c>
      <c r="D1098" s="25">
        <v>4.4993879999999997</v>
      </c>
      <c r="E1098" s="19">
        <f t="shared" si="51"/>
        <v>4.4980381836000003</v>
      </c>
      <c r="F1098" s="24">
        <v>47.72</v>
      </c>
      <c r="G1098" s="19">
        <f t="shared" si="52"/>
        <v>48.173340000000003</v>
      </c>
      <c r="H1098" s="11">
        <f t="shared" si="53"/>
        <v>619.94957939805488</v>
      </c>
      <c r="J1098" s="26"/>
    </row>
    <row r="1099" spans="1:10" outlineLevel="1">
      <c r="A1099" s="7"/>
      <c r="B1099" s="23">
        <v>42605</v>
      </c>
      <c r="C1099" s="22">
        <v>0.625</v>
      </c>
      <c r="D1099" s="25">
        <v>2.1918139999999999</v>
      </c>
      <c r="E1099" s="19">
        <f t="shared" si="51"/>
        <v>2.1911564557999998</v>
      </c>
      <c r="F1099" s="24">
        <v>46.14</v>
      </c>
      <c r="G1099" s="19">
        <f t="shared" si="52"/>
        <v>46.578330000000001</v>
      </c>
      <c r="H1099" s="11">
        <f t="shared" si="53"/>
        <v>305.49469229891719</v>
      </c>
      <c r="J1099" s="26"/>
    </row>
    <row r="1100" spans="1:10" outlineLevel="1">
      <c r="A1100" s="7"/>
      <c r="B1100" s="23">
        <v>42605</v>
      </c>
      <c r="C1100" s="22">
        <v>0.64583333333333337</v>
      </c>
      <c r="D1100" s="25">
        <v>1.813151</v>
      </c>
      <c r="E1100" s="19">
        <f t="shared" si="51"/>
        <v>1.8126070546999999</v>
      </c>
      <c r="F1100" s="24">
        <v>50.28</v>
      </c>
      <c r="G1100" s="19">
        <f t="shared" si="52"/>
        <v>50.757660000000001</v>
      </c>
      <c r="H1100" s="11">
        <f t="shared" si="53"/>
        <v>245.141219578136</v>
      </c>
      <c r="J1100" s="26"/>
    </row>
    <row r="1101" spans="1:10" outlineLevel="1">
      <c r="A1101" s="7"/>
      <c r="B1101" s="23">
        <v>42605</v>
      </c>
      <c r="C1101" s="22">
        <v>0.66666666666666663</v>
      </c>
      <c r="D1101" s="25">
        <v>2.0204719999999998</v>
      </c>
      <c r="E1101" s="19">
        <f t="shared" si="51"/>
        <v>2.0198658583999998</v>
      </c>
      <c r="F1101" s="24">
        <v>59.1</v>
      </c>
      <c r="G1101" s="19">
        <f t="shared" si="52"/>
        <v>59.661450000000002</v>
      </c>
      <c r="H1101" s="11">
        <f t="shared" si="53"/>
        <v>255.18692374476129</v>
      </c>
      <c r="J1101" s="26"/>
    </row>
    <row r="1102" spans="1:10" outlineLevel="1">
      <c r="A1102" s="7"/>
      <c r="B1102" s="23">
        <v>42605</v>
      </c>
      <c r="C1102" s="22">
        <v>0.6875</v>
      </c>
      <c r="D1102" s="25">
        <v>1.2714650000000001</v>
      </c>
      <c r="E1102" s="19">
        <f t="shared" ref="E1102:E1165" si="54">IF($B$11="Electricity",$D1102*$B$7,$D1102*$B$8)</f>
        <v>1.2710835605000002</v>
      </c>
      <c r="F1102" s="24">
        <v>78.58</v>
      </c>
      <c r="G1102" s="19">
        <f t="shared" si="52"/>
        <v>79.326509999999999</v>
      </c>
      <c r="H1102" s="11">
        <f t="shared" si="53"/>
        <v>135.59091948016118</v>
      </c>
      <c r="J1102" s="26"/>
    </row>
    <row r="1103" spans="1:10" outlineLevel="1">
      <c r="A1103" s="7"/>
      <c r="B1103" s="23">
        <v>42605</v>
      </c>
      <c r="C1103" s="22">
        <v>0.70833333333333337</v>
      </c>
      <c r="D1103" s="25">
        <v>0.48463400000000001</v>
      </c>
      <c r="E1103" s="19">
        <f t="shared" si="54"/>
        <v>0.48448860980000003</v>
      </c>
      <c r="F1103" s="24">
        <v>75.819999999999993</v>
      </c>
      <c r="G1103" s="19">
        <f t="shared" ref="G1103:G1166" si="55">$F1103*$B$8</f>
        <v>76.540289999999999</v>
      </c>
      <c r="H1103" s="11">
        <f t="shared" si="53"/>
        <v>53.031982727011162</v>
      </c>
      <c r="J1103" s="26"/>
    </row>
    <row r="1104" spans="1:10" outlineLevel="1">
      <c r="A1104" s="7"/>
      <c r="B1104" s="23">
        <v>42605</v>
      </c>
      <c r="C1104" s="22">
        <v>0.72916666666666663</v>
      </c>
      <c r="D1104" s="25">
        <v>6.7111999999999991E-2</v>
      </c>
      <c r="E1104" s="19">
        <f t="shared" si="54"/>
        <v>6.7091866399999991E-2</v>
      </c>
      <c r="F1104" s="24">
        <v>74.83</v>
      </c>
      <c r="G1104" s="19">
        <f t="shared" si="55"/>
        <v>75.540885000000003</v>
      </c>
      <c r="H1104" s="11">
        <f t="shared" si="53"/>
        <v>7.410908186242235</v>
      </c>
      <c r="J1104" s="26"/>
    </row>
    <row r="1105" spans="1:10" outlineLevel="1">
      <c r="A1105" s="7"/>
      <c r="B1105" s="23">
        <v>42605</v>
      </c>
      <c r="C1105" s="22">
        <v>0.75</v>
      </c>
      <c r="D1105" s="25">
        <v>0</v>
      </c>
      <c r="E1105" s="19">
        <f t="shared" si="54"/>
        <v>0</v>
      </c>
      <c r="F1105" s="24">
        <v>73.97</v>
      </c>
      <c r="G1105" s="19">
        <f t="shared" si="55"/>
        <v>74.672714999999997</v>
      </c>
      <c r="H1105" s="11">
        <f t="shared" si="53"/>
        <v>0</v>
      </c>
      <c r="J1105" s="26"/>
    </row>
    <row r="1106" spans="1:10" outlineLevel="1">
      <c r="A1106" s="7"/>
      <c r="B1106" s="23">
        <v>42605</v>
      </c>
      <c r="C1106" s="22">
        <v>0.77083333333333337</v>
      </c>
      <c r="D1106" s="25">
        <v>0</v>
      </c>
      <c r="E1106" s="19">
        <f t="shared" si="54"/>
        <v>0</v>
      </c>
      <c r="F1106" s="24">
        <v>134.5</v>
      </c>
      <c r="G1106" s="19">
        <f t="shared" si="55"/>
        <v>135.77775</v>
      </c>
      <c r="H1106" s="11">
        <f t="shared" si="53"/>
        <v>0</v>
      </c>
      <c r="J1106" s="26"/>
    </row>
    <row r="1107" spans="1:10" outlineLevel="1">
      <c r="A1107" s="7"/>
      <c r="B1107" s="23">
        <v>42605</v>
      </c>
      <c r="C1107" s="22">
        <v>0.79166666666666663</v>
      </c>
      <c r="D1107" s="25">
        <v>0</v>
      </c>
      <c r="E1107" s="19">
        <f t="shared" si="54"/>
        <v>0</v>
      </c>
      <c r="F1107" s="24">
        <v>101.48</v>
      </c>
      <c r="G1107" s="19">
        <f t="shared" si="55"/>
        <v>102.44406000000001</v>
      </c>
      <c r="H1107" s="11">
        <f t="shared" si="53"/>
        <v>0</v>
      </c>
      <c r="J1107" s="26"/>
    </row>
    <row r="1108" spans="1:10" outlineLevel="1">
      <c r="A1108" s="7"/>
      <c r="B1108" s="23">
        <v>42605</v>
      </c>
      <c r="C1108" s="22">
        <v>0.8125</v>
      </c>
      <c r="D1108" s="25">
        <v>0</v>
      </c>
      <c r="E1108" s="19">
        <f t="shared" si="54"/>
        <v>0</v>
      </c>
      <c r="F1108" s="24">
        <v>82.27</v>
      </c>
      <c r="G1108" s="19">
        <f t="shared" si="55"/>
        <v>83.051564999999997</v>
      </c>
      <c r="H1108" s="11">
        <f t="shared" si="53"/>
        <v>0</v>
      </c>
      <c r="J1108" s="26"/>
    </row>
    <row r="1109" spans="1:10" outlineLevel="1">
      <c r="A1109" s="7"/>
      <c r="B1109" s="23">
        <v>42605</v>
      </c>
      <c r="C1109" s="22">
        <v>0.83333333333333337</v>
      </c>
      <c r="D1109" s="25">
        <v>0</v>
      </c>
      <c r="E1109" s="19">
        <f t="shared" si="54"/>
        <v>0</v>
      </c>
      <c r="F1109" s="24">
        <v>82.52</v>
      </c>
      <c r="G1109" s="19">
        <f t="shared" si="55"/>
        <v>83.303939999999997</v>
      </c>
      <c r="H1109" s="11">
        <f t="shared" si="53"/>
        <v>0</v>
      </c>
      <c r="J1109" s="26"/>
    </row>
    <row r="1110" spans="1:10" outlineLevel="1">
      <c r="A1110" s="7"/>
      <c r="B1110" s="23">
        <v>42605</v>
      </c>
      <c r="C1110" s="22">
        <v>0.85416666666666663</v>
      </c>
      <c r="D1110" s="25">
        <v>0</v>
      </c>
      <c r="E1110" s="19">
        <f t="shared" si="54"/>
        <v>0</v>
      </c>
      <c r="F1110" s="24">
        <v>89.98</v>
      </c>
      <c r="G1110" s="19">
        <f t="shared" si="55"/>
        <v>90.834810000000004</v>
      </c>
      <c r="H1110" s="11">
        <f t="shared" si="53"/>
        <v>0</v>
      </c>
      <c r="J1110" s="26"/>
    </row>
    <row r="1111" spans="1:10" outlineLevel="1">
      <c r="A1111" s="7"/>
      <c r="B1111" s="23">
        <v>42605</v>
      </c>
      <c r="C1111" s="22">
        <v>0.875</v>
      </c>
      <c r="D1111" s="25">
        <v>0</v>
      </c>
      <c r="E1111" s="19">
        <f t="shared" si="54"/>
        <v>0</v>
      </c>
      <c r="F1111" s="24">
        <v>55.77</v>
      </c>
      <c r="G1111" s="19">
        <f t="shared" si="55"/>
        <v>56.299815000000009</v>
      </c>
      <c r="H1111" s="11">
        <f t="shared" si="53"/>
        <v>0</v>
      </c>
      <c r="J1111" s="26"/>
    </row>
    <row r="1112" spans="1:10" outlineLevel="1">
      <c r="A1112" s="7"/>
      <c r="B1112" s="23">
        <v>42605</v>
      </c>
      <c r="C1112" s="22">
        <v>0.89583333333333337</v>
      </c>
      <c r="D1112" s="25">
        <v>0</v>
      </c>
      <c r="E1112" s="19">
        <f t="shared" si="54"/>
        <v>0</v>
      </c>
      <c r="F1112" s="24">
        <v>52.51</v>
      </c>
      <c r="G1112" s="19">
        <f t="shared" si="55"/>
        <v>53.008845000000001</v>
      </c>
      <c r="H1112" s="11">
        <f t="shared" si="53"/>
        <v>0</v>
      </c>
      <c r="J1112" s="26"/>
    </row>
    <row r="1113" spans="1:10" outlineLevel="1">
      <c r="A1113" s="7"/>
      <c r="B1113" s="23">
        <v>42605</v>
      </c>
      <c r="C1113" s="22">
        <v>0.91666666666666663</v>
      </c>
      <c r="D1113" s="25">
        <v>0</v>
      </c>
      <c r="E1113" s="19">
        <f t="shared" si="54"/>
        <v>0</v>
      </c>
      <c r="F1113" s="24">
        <v>50.62</v>
      </c>
      <c r="G1113" s="19">
        <f t="shared" si="55"/>
        <v>51.10089</v>
      </c>
      <c r="H1113" s="11">
        <f t="shared" si="53"/>
        <v>0</v>
      </c>
      <c r="J1113" s="26"/>
    </row>
    <row r="1114" spans="1:10" outlineLevel="1">
      <c r="A1114" s="7"/>
      <c r="B1114" s="23">
        <v>42605</v>
      </c>
      <c r="C1114" s="22">
        <v>0.9375</v>
      </c>
      <c r="D1114" s="25">
        <v>0</v>
      </c>
      <c r="E1114" s="19">
        <f t="shared" si="54"/>
        <v>0</v>
      </c>
      <c r="F1114" s="24">
        <v>66.319999999999993</v>
      </c>
      <c r="G1114" s="19">
        <f t="shared" si="55"/>
        <v>66.950040000000001</v>
      </c>
      <c r="H1114" s="11">
        <f t="shared" si="53"/>
        <v>0</v>
      </c>
      <c r="J1114" s="26"/>
    </row>
    <row r="1115" spans="1:10" outlineLevel="1">
      <c r="A1115" s="7"/>
      <c r="B1115" s="23">
        <v>42605</v>
      </c>
      <c r="C1115" s="22">
        <v>0.95833333333333337</v>
      </c>
      <c r="D1115" s="25">
        <v>0</v>
      </c>
      <c r="E1115" s="19">
        <f t="shared" si="54"/>
        <v>0</v>
      </c>
      <c r="F1115" s="24">
        <v>85.39</v>
      </c>
      <c r="G1115" s="19">
        <f t="shared" si="55"/>
        <v>86.201205000000002</v>
      </c>
      <c r="H1115" s="11">
        <f t="shared" si="53"/>
        <v>0</v>
      </c>
      <c r="J1115" s="26"/>
    </row>
    <row r="1116" spans="1:10" outlineLevel="1">
      <c r="A1116" s="7"/>
      <c r="B1116" s="23">
        <v>42605</v>
      </c>
      <c r="C1116" s="22">
        <v>0.97916666666666663</v>
      </c>
      <c r="D1116" s="25">
        <v>0</v>
      </c>
      <c r="E1116" s="19">
        <f t="shared" si="54"/>
        <v>0</v>
      </c>
      <c r="F1116" s="24">
        <v>76.2</v>
      </c>
      <c r="G1116" s="19">
        <f t="shared" si="55"/>
        <v>76.923900000000003</v>
      </c>
      <c r="H1116" s="11">
        <f t="shared" si="53"/>
        <v>0</v>
      </c>
      <c r="J1116" s="26"/>
    </row>
    <row r="1117" spans="1:10" outlineLevel="1">
      <c r="A1117" s="7"/>
      <c r="B1117" s="23">
        <v>42605</v>
      </c>
      <c r="C1117" s="22">
        <v>0.99998842592592585</v>
      </c>
      <c r="D1117" s="25">
        <v>0</v>
      </c>
      <c r="E1117" s="19">
        <f t="shared" si="54"/>
        <v>0</v>
      </c>
      <c r="F1117" s="24">
        <v>73.37</v>
      </c>
      <c r="G1117" s="19">
        <f t="shared" si="55"/>
        <v>74.067015000000012</v>
      </c>
      <c r="H1117" s="11">
        <f t="shared" si="53"/>
        <v>0</v>
      </c>
      <c r="J1117" s="26"/>
    </row>
    <row r="1118" spans="1:10" outlineLevel="1">
      <c r="A1118" s="7"/>
      <c r="B1118" s="23">
        <v>42606</v>
      </c>
      <c r="C1118" s="22">
        <v>2.0833333333333332E-2</v>
      </c>
      <c r="D1118" s="25">
        <v>0</v>
      </c>
      <c r="E1118" s="19">
        <f t="shared" si="54"/>
        <v>0</v>
      </c>
      <c r="F1118" s="24">
        <v>54.4</v>
      </c>
      <c r="G1118" s="19">
        <f t="shared" si="55"/>
        <v>54.916800000000002</v>
      </c>
      <c r="H1118" s="11">
        <f t="shared" si="53"/>
        <v>0</v>
      </c>
      <c r="J1118" s="26"/>
    </row>
    <row r="1119" spans="1:10" outlineLevel="1">
      <c r="A1119" s="7"/>
      <c r="B1119" s="23">
        <v>42606</v>
      </c>
      <c r="C1119" s="22">
        <v>4.1666666666666664E-2</v>
      </c>
      <c r="D1119" s="25">
        <v>0</v>
      </c>
      <c r="E1119" s="19">
        <f t="shared" si="54"/>
        <v>0</v>
      </c>
      <c r="F1119" s="24">
        <v>50.07</v>
      </c>
      <c r="G1119" s="19">
        <f t="shared" si="55"/>
        <v>50.545665000000007</v>
      </c>
      <c r="H1119" s="11">
        <f t="shared" si="53"/>
        <v>0</v>
      </c>
      <c r="J1119" s="26"/>
    </row>
    <row r="1120" spans="1:10" outlineLevel="1">
      <c r="A1120" s="7"/>
      <c r="B1120" s="23">
        <v>42606</v>
      </c>
      <c r="C1120" s="22">
        <v>6.25E-2</v>
      </c>
      <c r="D1120" s="25">
        <v>0</v>
      </c>
      <c r="E1120" s="19">
        <f t="shared" si="54"/>
        <v>0</v>
      </c>
      <c r="F1120" s="24">
        <v>53.88</v>
      </c>
      <c r="G1120" s="19">
        <f t="shared" si="55"/>
        <v>54.391860000000008</v>
      </c>
      <c r="H1120" s="11">
        <f t="shared" si="53"/>
        <v>0</v>
      </c>
      <c r="J1120" s="26"/>
    </row>
    <row r="1121" spans="1:10" outlineLevel="1">
      <c r="A1121" s="7"/>
      <c r="B1121" s="23">
        <v>42606</v>
      </c>
      <c r="C1121" s="22">
        <v>8.3333333333333329E-2</v>
      </c>
      <c r="D1121" s="25">
        <v>0</v>
      </c>
      <c r="E1121" s="19">
        <f t="shared" si="54"/>
        <v>0</v>
      </c>
      <c r="F1121" s="24">
        <v>54.41</v>
      </c>
      <c r="G1121" s="19">
        <f t="shared" si="55"/>
        <v>54.926895000000002</v>
      </c>
      <c r="H1121" s="11">
        <f t="shared" si="53"/>
        <v>0</v>
      </c>
      <c r="J1121" s="26"/>
    </row>
    <row r="1122" spans="1:10" outlineLevel="1">
      <c r="A1122" s="7"/>
      <c r="B1122" s="23">
        <v>42606</v>
      </c>
      <c r="C1122" s="22">
        <v>0.10416666666666667</v>
      </c>
      <c r="D1122" s="25">
        <v>0</v>
      </c>
      <c r="E1122" s="19">
        <f t="shared" si="54"/>
        <v>0</v>
      </c>
      <c r="F1122" s="24">
        <v>52.86</v>
      </c>
      <c r="G1122" s="19">
        <f t="shared" si="55"/>
        <v>53.362170000000006</v>
      </c>
      <c r="H1122" s="11">
        <f t="shared" si="53"/>
        <v>0</v>
      </c>
      <c r="J1122" s="26"/>
    </row>
    <row r="1123" spans="1:10" outlineLevel="1">
      <c r="A1123" s="7"/>
      <c r="B1123" s="23">
        <v>42606</v>
      </c>
      <c r="C1123" s="22">
        <v>0.125</v>
      </c>
      <c r="D1123" s="25">
        <v>0</v>
      </c>
      <c r="E1123" s="19">
        <f t="shared" si="54"/>
        <v>0</v>
      </c>
      <c r="F1123" s="24">
        <v>39.42</v>
      </c>
      <c r="G1123" s="19">
        <f t="shared" si="55"/>
        <v>39.794490000000003</v>
      </c>
      <c r="H1123" s="11">
        <f t="shared" si="53"/>
        <v>0</v>
      </c>
      <c r="J1123" s="26"/>
    </row>
    <row r="1124" spans="1:10" outlineLevel="1">
      <c r="A1124" s="7"/>
      <c r="B1124" s="23">
        <v>42606</v>
      </c>
      <c r="C1124" s="22">
        <v>0.14583333333333334</v>
      </c>
      <c r="D1124" s="25">
        <v>0</v>
      </c>
      <c r="E1124" s="19">
        <f t="shared" si="54"/>
        <v>0</v>
      </c>
      <c r="F1124" s="24">
        <v>41.11</v>
      </c>
      <c r="G1124" s="19">
        <f t="shared" si="55"/>
        <v>41.500545000000002</v>
      </c>
      <c r="H1124" s="11">
        <f t="shared" si="53"/>
        <v>0</v>
      </c>
      <c r="J1124" s="26"/>
    </row>
    <row r="1125" spans="1:10" outlineLevel="1">
      <c r="A1125" s="7"/>
      <c r="B1125" s="23">
        <v>42606</v>
      </c>
      <c r="C1125" s="22">
        <v>0.16666666666666666</v>
      </c>
      <c r="D1125" s="25">
        <v>0</v>
      </c>
      <c r="E1125" s="19">
        <f t="shared" si="54"/>
        <v>0</v>
      </c>
      <c r="F1125" s="24">
        <v>44.57</v>
      </c>
      <c r="G1125" s="19">
        <f t="shared" si="55"/>
        <v>44.993415000000006</v>
      </c>
      <c r="H1125" s="11">
        <f t="shared" si="53"/>
        <v>0</v>
      </c>
      <c r="J1125" s="26"/>
    </row>
    <row r="1126" spans="1:10" outlineLevel="1">
      <c r="A1126" s="7"/>
      <c r="B1126" s="23">
        <v>42606</v>
      </c>
      <c r="C1126" s="22">
        <v>0.1875</v>
      </c>
      <c r="D1126" s="25">
        <v>0</v>
      </c>
      <c r="E1126" s="19">
        <f t="shared" si="54"/>
        <v>0</v>
      </c>
      <c r="F1126" s="24">
        <v>38.950000000000003</v>
      </c>
      <c r="G1126" s="19">
        <f t="shared" si="55"/>
        <v>39.320025000000008</v>
      </c>
      <c r="H1126" s="11">
        <f t="shared" si="53"/>
        <v>0</v>
      </c>
      <c r="J1126" s="26"/>
    </row>
    <row r="1127" spans="1:10" outlineLevel="1">
      <c r="A1127" s="7"/>
      <c r="B1127" s="23">
        <v>42606</v>
      </c>
      <c r="C1127" s="22">
        <v>0.20833333333333334</v>
      </c>
      <c r="D1127" s="25">
        <v>0</v>
      </c>
      <c r="E1127" s="19">
        <f t="shared" si="54"/>
        <v>0</v>
      </c>
      <c r="F1127" s="24">
        <v>40.520000000000003</v>
      </c>
      <c r="G1127" s="19">
        <f t="shared" si="55"/>
        <v>40.904940000000003</v>
      </c>
      <c r="H1127" s="11">
        <f t="shared" si="53"/>
        <v>0</v>
      </c>
      <c r="J1127" s="26"/>
    </row>
    <row r="1128" spans="1:10" outlineLevel="1">
      <c r="A1128" s="7"/>
      <c r="B1128" s="23">
        <v>42606</v>
      </c>
      <c r="C1128" s="22">
        <v>0.22916666666666666</v>
      </c>
      <c r="D1128" s="25">
        <v>0</v>
      </c>
      <c r="E1128" s="19">
        <f t="shared" si="54"/>
        <v>0</v>
      </c>
      <c r="F1128" s="24">
        <v>48.82</v>
      </c>
      <c r="G1128" s="19">
        <f t="shared" si="55"/>
        <v>49.283790000000003</v>
      </c>
      <c r="H1128" s="11">
        <f t="shared" si="53"/>
        <v>0</v>
      </c>
      <c r="J1128" s="26"/>
    </row>
    <row r="1129" spans="1:10" outlineLevel="1">
      <c r="A1129" s="7"/>
      <c r="B1129" s="23">
        <v>42606</v>
      </c>
      <c r="C1129" s="22">
        <v>0.25</v>
      </c>
      <c r="D1129" s="25">
        <v>0</v>
      </c>
      <c r="E1129" s="19">
        <f t="shared" si="54"/>
        <v>0</v>
      </c>
      <c r="F1129" s="24">
        <v>45.46</v>
      </c>
      <c r="G1129" s="19">
        <f t="shared" si="55"/>
        <v>45.891870000000004</v>
      </c>
      <c r="H1129" s="11">
        <f t="shared" si="53"/>
        <v>0</v>
      </c>
      <c r="J1129" s="26"/>
    </row>
    <row r="1130" spans="1:10" outlineLevel="1">
      <c r="A1130" s="7"/>
      <c r="B1130" s="23">
        <v>42606</v>
      </c>
      <c r="C1130" s="22">
        <v>0.27083333333333331</v>
      </c>
      <c r="D1130" s="25">
        <v>0</v>
      </c>
      <c r="E1130" s="19">
        <f t="shared" si="54"/>
        <v>0</v>
      </c>
      <c r="F1130" s="24">
        <v>47.63</v>
      </c>
      <c r="G1130" s="19">
        <f t="shared" si="55"/>
        <v>48.082485000000005</v>
      </c>
      <c r="H1130" s="11">
        <f t="shared" si="53"/>
        <v>0</v>
      </c>
      <c r="J1130" s="26"/>
    </row>
    <row r="1131" spans="1:10" outlineLevel="1">
      <c r="A1131" s="7"/>
      <c r="B1131" s="23">
        <v>42606</v>
      </c>
      <c r="C1131" s="22">
        <v>0.29166666666666669</v>
      </c>
      <c r="D1131" s="25">
        <v>2.6985999999999996E-2</v>
      </c>
      <c r="E1131" s="19">
        <f t="shared" si="54"/>
        <v>2.6977904199999996E-2</v>
      </c>
      <c r="F1131" s="24">
        <v>149.65</v>
      </c>
      <c r="G1131" s="19">
        <f t="shared" si="55"/>
        <v>151.07167500000003</v>
      </c>
      <c r="H1131" s="11">
        <f t="shared" si="53"/>
        <v>0.94229300571646413</v>
      </c>
      <c r="J1131" s="26"/>
    </row>
    <row r="1132" spans="1:10" outlineLevel="1">
      <c r="A1132" s="7"/>
      <c r="B1132" s="23">
        <v>42606</v>
      </c>
      <c r="C1132" s="22">
        <v>0.3125</v>
      </c>
      <c r="D1132" s="25">
        <v>0.40339099999999994</v>
      </c>
      <c r="E1132" s="19">
        <f t="shared" si="54"/>
        <v>0.40326998269999997</v>
      </c>
      <c r="F1132" s="24">
        <v>122.06</v>
      </c>
      <c r="G1132" s="19">
        <f t="shared" si="55"/>
        <v>123.21957</v>
      </c>
      <c r="H1132" s="11">
        <f t="shared" si="53"/>
        <v>25.317462919998558</v>
      </c>
      <c r="J1132" s="26"/>
    </row>
    <row r="1133" spans="1:10" outlineLevel="1">
      <c r="A1133" s="7"/>
      <c r="B1133" s="23">
        <v>42606</v>
      </c>
      <c r="C1133" s="22">
        <v>0.33333333333333331</v>
      </c>
      <c r="D1133" s="25">
        <v>0.37717800000000001</v>
      </c>
      <c r="E1133" s="19">
        <f t="shared" si="54"/>
        <v>0.3770648466</v>
      </c>
      <c r="F1133" s="24">
        <v>275.36</v>
      </c>
      <c r="G1133" s="19">
        <f t="shared" si="55"/>
        <v>277.97592000000003</v>
      </c>
      <c r="H1133" s="11">
        <f t="shared" si="53"/>
        <v>-34.680886165693884</v>
      </c>
      <c r="J1133" s="26"/>
    </row>
    <row r="1134" spans="1:10" outlineLevel="1">
      <c r="A1134" s="7"/>
      <c r="B1134" s="23">
        <v>42606</v>
      </c>
      <c r="C1134" s="22">
        <v>0.35416666666666669</v>
      </c>
      <c r="D1134" s="25">
        <v>0.67268600000000001</v>
      </c>
      <c r="E1134" s="19">
        <f t="shared" si="54"/>
        <v>0.67248419420000005</v>
      </c>
      <c r="F1134" s="24">
        <v>147.16</v>
      </c>
      <c r="G1134" s="19">
        <f t="shared" si="55"/>
        <v>148.55802</v>
      </c>
      <c r="H1134" s="11">
        <f t="shared" si="53"/>
        <v>25.179139749552519</v>
      </c>
      <c r="J1134" s="26"/>
    </row>
    <row r="1135" spans="1:10" outlineLevel="1">
      <c r="A1135" s="7"/>
      <c r="B1135" s="23">
        <v>42606</v>
      </c>
      <c r="C1135" s="22">
        <v>0.375</v>
      </c>
      <c r="D1135" s="25">
        <v>1.620884</v>
      </c>
      <c r="E1135" s="19">
        <f t="shared" si="54"/>
        <v>1.6203977348</v>
      </c>
      <c r="F1135" s="24">
        <v>102.89</v>
      </c>
      <c r="G1135" s="19">
        <f t="shared" si="55"/>
        <v>103.86745500000001</v>
      </c>
      <c r="H1135" s="11">
        <f t="shared" si="53"/>
        <v>133.08738987135905</v>
      </c>
      <c r="J1135" s="26"/>
    </row>
    <row r="1136" spans="1:10" outlineLevel="1">
      <c r="A1136" s="7"/>
      <c r="B1136" s="23">
        <v>42606</v>
      </c>
      <c r="C1136" s="22">
        <v>0.39583333333333331</v>
      </c>
      <c r="D1136" s="25">
        <v>2.9652500000000002</v>
      </c>
      <c r="E1136" s="19">
        <f t="shared" si="54"/>
        <v>2.9643604250000002</v>
      </c>
      <c r="F1136" s="24">
        <v>193.59</v>
      </c>
      <c r="G1136" s="19">
        <f t="shared" si="55"/>
        <v>195.42910500000002</v>
      </c>
      <c r="H1136" s="11">
        <f t="shared" si="53"/>
        <v>-27.951265705169689</v>
      </c>
      <c r="J1136" s="26"/>
    </row>
    <row r="1137" spans="1:10" outlineLevel="1">
      <c r="A1137" s="7"/>
      <c r="B1137" s="23">
        <v>42606</v>
      </c>
      <c r="C1137" s="22">
        <v>0.41666666666666669</v>
      </c>
      <c r="D1137" s="25">
        <v>2.7401450000000001</v>
      </c>
      <c r="E1137" s="19">
        <f t="shared" si="54"/>
        <v>2.7393229565000001</v>
      </c>
      <c r="F1137" s="24">
        <v>167.9</v>
      </c>
      <c r="G1137" s="19">
        <f t="shared" si="55"/>
        <v>169.49505000000002</v>
      </c>
      <c r="H1137" s="11">
        <f t="shared" si="53"/>
        <v>45.212388430884623</v>
      </c>
      <c r="J1137" s="26"/>
    </row>
    <row r="1138" spans="1:10" outlineLevel="1">
      <c r="A1138" s="7"/>
      <c r="B1138" s="23">
        <v>42606</v>
      </c>
      <c r="C1138" s="22">
        <v>0.4375</v>
      </c>
      <c r="D1138" s="25">
        <v>2.3712659999999999</v>
      </c>
      <c r="E1138" s="19">
        <f t="shared" si="54"/>
        <v>2.3705546202000001</v>
      </c>
      <c r="F1138" s="24">
        <v>95.71</v>
      </c>
      <c r="G1138" s="19">
        <f t="shared" si="55"/>
        <v>96.619245000000006</v>
      </c>
      <c r="H1138" s="11">
        <f t="shared" si="53"/>
        <v>211.88196172221424</v>
      </c>
      <c r="J1138" s="26"/>
    </row>
    <row r="1139" spans="1:10" outlineLevel="1">
      <c r="A1139" s="7"/>
      <c r="B1139" s="23">
        <v>42606</v>
      </c>
      <c r="C1139" s="22">
        <v>0.45833333333333331</v>
      </c>
      <c r="D1139" s="25">
        <v>1.4362490000000001</v>
      </c>
      <c r="E1139" s="19">
        <f t="shared" si="54"/>
        <v>1.4358181253000002</v>
      </c>
      <c r="F1139" s="24">
        <v>94.5</v>
      </c>
      <c r="G1139" s="19">
        <f t="shared" si="55"/>
        <v>95.397750000000002</v>
      </c>
      <c r="H1139" s="11">
        <f t="shared" si="53"/>
        <v>130.08835274296194</v>
      </c>
      <c r="J1139" s="26"/>
    </row>
    <row r="1140" spans="1:10" outlineLevel="1">
      <c r="A1140" s="7"/>
      <c r="B1140" s="23">
        <v>42606</v>
      </c>
      <c r="C1140" s="22">
        <v>0.47916666666666669</v>
      </c>
      <c r="D1140" s="25">
        <v>2.346279</v>
      </c>
      <c r="E1140" s="19">
        <f t="shared" si="54"/>
        <v>2.3455751163</v>
      </c>
      <c r="F1140" s="24">
        <v>174.6</v>
      </c>
      <c r="G1140" s="19">
        <f t="shared" si="55"/>
        <v>176.2587</v>
      </c>
      <c r="H1140" s="11">
        <f t="shared" si="53"/>
        <v>22.848950880413181</v>
      </c>
      <c r="J1140" s="26"/>
    </row>
    <row r="1141" spans="1:10" outlineLevel="1">
      <c r="A1141" s="7"/>
      <c r="B1141" s="23">
        <v>42606</v>
      </c>
      <c r="C1141" s="22">
        <v>0.5</v>
      </c>
      <c r="D1141" s="25">
        <v>2.9106079999999999</v>
      </c>
      <c r="E1141" s="19">
        <f t="shared" si="54"/>
        <v>2.9097348176</v>
      </c>
      <c r="F1141" s="24">
        <v>135.30000000000001</v>
      </c>
      <c r="G1141" s="19">
        <f t="shared" si="55"/>
        <v>136.58535000000003</v>
      </c>
      <c r="H1141" s="11">
        <f t="shared" si="53"/>
        <v>143.78352760451773</v>
      </c>
      <c r="J1141" s="26"/>
    </row>
    <row r="1142" spans="1:10" outlineLevel="1">
      <c r="A1142" s="7"/>
      <c r="B1142" s="23">
        <v>42606</v>
      </c>
      <c r="C1142" s="22">
        <v>0.52083333333333337</v>
      </c>
      <c r="D1142" s="25">
        <v>1.3310740000000001</v>
      </c>
      <c r="E1142" s="19">
        <f t="shared" si="54"/>
        <v>1.3306746778</v>
      </c>
      <c r="F1142" s="24">
        <v>145.72</v>
      </c>
      <c r="G1142" s="19">
        <f t="shared" si="55"/>
        <v>147.10434000000001</v>
      </c>
      <c r="H1142" s="11">
        <f t="shared" si="53"/>
        <v>51.757469838318336</v>
      </c>
      <c r="J1142" s="26"/>
    </row>
    <row r="1143" spans="1:10" outlineLevel="1">
      <c r="A1143" s="7"/>
      <c r="B1143" s="23">
        <v>42606</v>
      </c>
      <c r="C1143" s="22">
        <v>0.54166666666666663</v>
      </c>
      <c r="D1143" s="25">
        <v>3.0463839999999998</v>
      </c>
      <c r="E1143" s="19">
        <f t="shared" si="54"/>
        <v>3.0454700847999998</v>
      </c>
      <c r="F1143" s="24">
        <v>197.11</v>
      </c>
      <c r="G1143" s="19">
        <f t="shared" si="55"/>
        <v>198.98254500000002</v>
      </c>
      <c r="H1143" s="11">
        <f t="shared" si="53"/>
        <v>-39.537952422069864</v>
      </c>
      <c r="J1143" s="26"/>
    </row>
    <row r="1144" spans="1:10" outlineLevel="1">
      <c r="A1144" s="7"/>
      <c r="B1144" s="23">
        <v>42606</v>
      </c>
      <c r="C1144" s="22">
        <v>0.5625</v>
      </c>
      <c r="D1144" s="25">
        <v>2.8928880000000001</v>
      </c>
      <c r="E1144" s="19">
        <f t="shared" si="54"/>
        <v>2.8920201336000004</v>
      </c>
      <c r="F1144" s="24">
        <v>180.76</v>
      </c>
      <c r="G1144" s="19">
        <f t="shared" si="55"/>
        <v>182.47721999999999</v>
      </c>
      <c r="H1144" s="11">
        <f t="shared" si="53"/>
        <v>10.187950686243443</v>
      </c>
      <c r="J1144" s="26"/>
    </row>
    <row r="1145" spans="1:10" outlineLevel="1">
      <c r="A1145" s="7"/>
      <c r="B1145" s="23">
        <v>42606</v>
      </c>
      <c r="C1145" s="22">
        <v>0.58333333333333337</v>
      </c>
      <c r="D1145" s="25">
        <v>1.306001</v>
      </c>
      <c r="E1145" s="19">
        <f t="shared" si="54"/>
        <v>1.3056091997000001</v>
      </c>
      <c r="F1145" s="24">
        <v>123.27</v>
      </c>
      <c r="G1145" s="19">
        <f t="shared" si="55"/>
        <v>124.44106500000001</v>
      </c>
      <c r="H1145" s="11">
        <f t="shared" si="53"/>
        <v>80.371911859734311</v>
      </c>
      <c r="J1145" s="26"/>
    </row>
    <row r="1146" spans="1:10" outlineLevel="1">
      <c r="A1146" s="7"/>
      <c r="B1146" s="23">
        <v>42606</v>
      </c>
      <c r="C1146" s="22">
        <v>0.60416666666666663</v>
      </c>
      <c r="D1146" s="25">
        <v>2.1359469999999998</v>
      </c>
      <c r="E1146" s="19">
        <f t="shared" si="54"/>
        <v>2.1353062159</v>
      </c>
      <c r="F1146" s="24">
        <v>98.94</v>
      </c>
      <c r="G1146" s="19">
        <f t="shared" si="55"/>
        <v>99.879930000000002</v>
      </c>
      <c r="H1146" s="11">
        <f t="shared" si="53"/>
        <v>183.89272078474312</v>
      </c>
      <c r="J1146" s="26"/>
    </row>
    <row r="1147" spans="1:10" outlineLevel="1">
      <c r="A1147" s="7"/>
      <c r="B1147" s="23">
        <v>42606</v>
      </c>
      <c r="C1147" s="22">
        <v>0.625</v>
      </c>
      <c r="D1147" s="25">
        <v>1.3866849999999999</v>
      </c>
      <c r="E1147" s="19">
        <f t="shared" si="54"/>
        <v>1.3862689945</v>
      </c>
      <c r="F1147" s="24">
        <v>128.30000000000001</v>
      </c>
      <c r="G1147" s="19">
        <f t="shared" si="55"/>
        <v>129.51885000000001</v>
      </c>
      <c r="H1147" s="11">
        <f t="shared" si="53"/>
        <v>78.298067018703648</v>
      </c>
      <c r="J1147" s="26"/>
    </row>
    <row r="1148" spans="1:10" outlineLevel="1">
      <c r="A1148" s="7"/>
      <c r="B1148" s="23">
        <v>42606</v>
      </c>
      <c r="C1148" s="22">
        <v>0.64583333333333337</v>
      </c>
      <c r="D1148" s="25">
        <v>0.54746800000000007</v>
      </c>
      <c r="E1148" s="19">
        <f t="shared" si="54"/>
        <v>0.54730375960000011</v>
      </c>
      <c r="F1148" s="24">
        <v>138.69</v>
      </c>
      <c r="G1148" s="19">
        <f t="shared" si="55"/>
        <v>140.007555</v>
      </c>
      <c r="H1148" s="11">
        <f t="shared" si="53"/>
        <v>25.171838061696228</v>
      </c>
      <c r="J1148" s="26"/>
    </row>
    <row r="1149" spans="1:10" outlineLevel="1">
      <c r="A1149" s="7"/>
      <c r="B1149" s="23">
        <v>42606</v>
      </c>
      <c r="C1149" s="22">
        <v>0.66666666666666663</v>
      </c>
      <c r="D1149" s="25">
        <v>0.294151</v>
      </c>
      <c r="E1149" s="19">
        <f t="shared" si="54"/>
        <v>0.29406275469999998</v>
      </c>
      <c r="F1149" s="24">
        <v>205.9</v>
      </c>
      <c r="G1149" s="19">
        <f t="shared" si="55"/>
        <v>207.85605000000001</v>
      </c>
      <c r="H1149" s="11">
        <f t="shared" si="53"/>
        <v>-6.4270502698609375</v>
      </c>
      <c r="J1149" s="26"/>
    </row>
    <row r="1150" spans="1:10" outlineLevel="1">
      <c r="A1150" s="7"/>
      <c r="B1150" s="23">
        <v>42606</v>
      </c>
      <c r="C1150" s="22">
        <v>0.6875</v>
      </c>
      <c r="D1150" s="25">
        <v>0.234176</v>
      </c>
      <c r="E1150" s="19">
        <f t="shared" si="54"/>
        <v>0.23410574719999999</v>
      </c>
      <c r="F1150" s="24">
        <v>169.48</v>
      </c>
      <c r="G1150" s="19">
        <f t="shared" si="55"/>
        <v>171.09005999999999</v>
      </c>
      <c r="H1150" s="11">
        <f t="shared" ref="H1150:H1213" si="56">E1150*($B$6-G1150)</f>
        <v>3.4905026444071692</v>
      </c>
      <c r="J1150" s="26"/>
    </row>
    <row r="1151" spans="1:10" outlineLevel="1">
      <c r="A1151" s="7"/>
      <c r="B1151" s="23">
        <v>42606</v>
      </c>
      <c r="C1151" s="22">
        <v>0.70833333333333337</v>
      </c>
      <c r="D1151" s="25">
        <v>2.5631999999999999E-2</v>
      </c>
      <c r="E1151" s="19">
        <f t="shared" si="54"/>
        <v>2.5624310399999999E-2</v>
      </c>
      <c r="F1151" s="24">
        <v>220.75</v>
      </c>
      <c r="G1151" s="19">
        <f t="shared" si="55"/>
        <v>222.84712500000001</v>
      </c>
      <c r="H1151" s="11">
        <f t="shared" si="56"/>
        <v>-0.94418216834760016</v>
      </c>
      <c r="J1151" s="26"/>
    </row>
    <row r="1152" spans="1:10" outlineLevel="1">
      <c r="A1152" s="7"/>
      <c r="B1152" s="23">
        <v>42606</v>
      </c>
      <c r="C1152" s="22">
        <v>0.72916666666666663</v>
      </c>
      <c r="D1152" s="25">
        <v>0</v>
      </c>
      <c r="E1152" s="19">
        <f t="shared" si="54"/>
        <v>0</v>
      </c>
      <c r="F1152" s="24">
        <v>137.22</v>
      </c>
      <c r="G1152" s="19">
        <f t="shared" si="55"/>
        <v>138.52359000000001</v>
      </c>
      <c r="H1152" s="11">
        <f t="shared" si="56"/>
        <v>0</v>
      </c>
      <c r="J1152" s="26"/>
    </row>
    <row r="1153" spans="1:10" outlineLevel="1">
      <c r="A1153" s="7"/>
      <c r="B1153" s="23">
        <v>42606</v>
      </c>
      <c r="C1153" s="22">
        <v>0.75</v>
      </c>
      <c r="D1153" s="25">
        <v>0</v>
      </c>
      <c r="E1153" s="19">
        <f t="shared" si="54"/>
        <v>0</v>
      </c>
      <c r="F1153" s="24">
        <v>146.47999999999999</v>
      </c>
      <c r="G1153" s="19">
        <f t="shared" si="55"/>
        <v>147.87155999999999</v>
      </c>
      <c r="H1153" s="11">
        <f t="shared" si="56"/>
        <v>0</v>
      </c>
      <c r="J1153" s="26"/>
    </row>
    <row r="1154" spans="1:10" outlineLevel="1">
      <c r="A1154" s="7"/>
      <c r="B1154" s="23">
        <v>42606</v>
      </c>
      <c r="C1154" s="22">
        <v>0.77083333333333337</v>
      </c>
      <c r="D1154" s="25">
        <v>0</v>
      </c>
      <c r="E1154" s="19">
        <f t="shared" si="54"/>
        <v>0</v>
      </c>
      <c r="F1154" s="24">
        <v>150.99</v>
      </c>
      <c r="G1154" s="19">
        <f t="shared" si="55"/>
        <v>152.42440500000001</v>
      </c>
      <c r="H1154" s="11">
        <f t="shared" si="56"/>
        <v>0</v>
      </c>
      <c r="J1154" s="26"/>
    </row>
    <row r="1155" spans="1:10" outlineLevel="1">
      <c r="A1155" s="7"/>
      <c r="B1155" s="23">
        <v>42606</v>
      </c>
      <c r="C1155" s="22">
        <v>0.79166666666666663</v>
      </c>
      <c r="D1155" s="25">
        <v>0</v>
      </c>
      <c r="E1155" s="19">
        <f t="shared" si="54"/>
        <v>0</v>
      </c>
      <c r="F1155" s="24">
        <v>141.66999999999999</v>
      </c>
      <c r="G1155" s="19">
        <f t="shared" si="55"/>
        <v>143.01586499999999</v>
      </c>
      <c r="H1155" s="11">
        <f t="shared" si="56"/>
        <v>0</v>
      </c>
      <c r="J1155" s="26"/>
    </row>
    <row r="1156" spans="1:10" outlineLevel="1">
      <c r="A1156" s="7"/>
      <c r="B1156" s="23">
        <v>42606</v>
      </c>
      <c r="C1156" s="22">
        <v>0.8125</v>
      </c>
      <c r="D1156" s="25">
        <v>0</v>
      </c>
      <c r="E1156" s="19">
        <f t="shared" si="54"/>
        <v>0</v>
      </c>
      <c r="F1156" s="24">
        <v>99.83</v>
      </c>
      <c r="G1156" s="19">
        <f t="shared" si="55"/>
        <v>100.778385</v>
      </c>
      <c r="H1156" s="11">
        <f t="shared" si="56"/>
        <v>0</v>
      </c>
      <c r="J1156" s="26"/>
    </row>
    <row r="1157" spans="1:10" outlineLevel="1">
      <c r="A1157" s="7"/>
      <c r="B1157" s="23">
        <v>42606</v>
      </c>
      <c r="C1157" s="22">
        <v>0.83333333333333337</v>
      </c>
      <c r="D1157" s="25">
        <v>0</v>
      </c>
      <c r="E1157" s="19">
        <f t="shared" si="54"/>
        <v>0</v>
      </c>
      <c r="F1157" s="24">
        <v>105.39</v>
      </c>
      <c r="G1157" s="19">
        <f t="shared" si="55"/>
        <v>106.39120500000001</v>
      </c>
      <c r="H1157" s="11">
        <f t="shared" si="56"/>
        <v>0</v>
      </c>
      <c r="J1157" s="26"/>
    </row>
    <row r="1158" spans="1:10" outlineLevel="1">
      <c r="A1158" s="7"/>
      <c r="B1158" s="23">
        <v>42606</v>
      </c>
      <c r="C1158" s="22">
        <v>0.85416666666666663</v>
      </c>
      <c r="D1158" s="25">
        <v>0</v>
      </c>
      <c r="E1158" s="19">
        <f t="shared" si="54"/>
        <v>0</v>
      </c>
      <c r="F1158" s="24">
        <v>120.72</v>
      </c>
      <c r="G1158" s="19">
        <f t="shared" si="55"/>
        <v>121.86684000000001</v>
      </c>
      <c r="H1158" s="11">
        <f t="shared" si="56"/>
        <v>0</v>
      </c>
      <c r="J1158" s="26"/>
    </row>
    <row r="1159" spans="1:10" outlineLevel="1">
      <c r="A1159" s="7"/>
      <c r="B1159" s="23">
        <v>42606</v>
      </c>
      <c r="C1159" s="22">
        <v>0.875</v>
      </c>
      <c r="D1159" s="25">
        <v>0</v>
      </c>
      <c r="E1159" s="19">
        <f t="shared" si="54"/>
        <v>0</v>
      </c>
      <c r="F1159" s="24">
        <v>97.99</v>
      </c>
      <c r="G1159" s="19">
        <f t="shared" si="55"/>
        <v>98.920905000000005</v>
      </c>
      <c r="H1159" s="11">
        <f t="shared" si="56"/>
        <v>0</v>
      </c>
      <c r="J1159" s="26"/>
    </row>
    <row r="1160" spans="1:10" outlineLevel="1">
      <c r="A1160" s="7"/>
      <c r="B1160" s="23">
        <v>42606</v>
      </c>
      <c r="C1160" s="22">
        <v>0.89583333333333337</v>
      </c>
      <c r="D1160" s="25">
        <v>0</v>
      </c>
      <c r="E1160" s="19">
        <f t="shared" si="54"/>
        <v>0</v>
      </c>
      <c r="F1160" s="24">
        <v>88.55</v>
      </c>
      <c r="G1160" s="19">
        <f t="shared" si="55"/>
        <v>89.391225000000006</v>
      </c>
      <c r="H1160" s="11">
        <f t="shared" si="56"/>
        <v>0</v>
      </c>
      <c r="J1160" s="26"/>
    </row>
    <row r="1161" spans="1:10" outlineLevel="1">
      <c r="A1161" s="7"/>
      <c r="B1161" s="23">
        <v>42606</v>
      </c>
      <c r="C1161" s="22">
        <v>0.91666666666666663</v>
      </c>
      <c r="D1161" s="25">
        <v>0</v>
      </c>
      <c r="E1161" s="19">
        <f t="shared" si="54"/>
        <v>0</v>
      </c>
      <c r="F1161" s="24">
        <v>54.06</v>
      </c>
      <c r="G1161" s="19">
        <f t="shared" si="55"/>
        <v>54.573570000000004</v>
      </c>
      <c r="H1161" s="11">
        <f t="shared" si="56"/>
        <v>0</v>
      </c>
      <c r="J1161" s="26"/>
    </row>
    <row r="1162" spans="1:10" outlineLevel="1">
      <c r="A1162" s="7"/>
      <c r="B1162" s="23">
        <v>42606</v>
      </c>
      <c r="C1162" s="22">
        <v>0.9375</v>
      </c>
      <c r="D1162" s="25">
        <v>0</v>
      </c>
      <c r="E1162" s="19">
        <f t="shared" si="54"/>
        <v>0</v>
      </c>
      <c r="F1162" s="24">
        <v>116.66</v>
      </c>
      <c r="G1162" s="19">
        <f t="shared" si="55"/>
        <v>117.76827</v>
      </c>
      <c r="H1162" s="11">
        <f t="shared" si="56"/>
        <v>0</v>
      </c>
      <c r="J1162" s="26"/>
    </row>
    <row r="1163" spans="1:10" outlineLevel="1">
      <c r="A1163" s="7"/>
      <c r="B1163" s="23">
        <v>42606</v>
      </c>
      <c r="C1163" s="22">
        <v>0.95833333333333337</v>
      </c>
      <c r="D1163" s="25">
        <v>0</v>
      </c>
      <c r="E1163" s="19">
        <f t="shared" si="54"/>
        <v>0</v>
      </c>
      <c r="F1163" s="24">
        <v>84.81</v>
      </c>
      <c r="G1163" s="19">
        <f t="shared" si="55"/>
        <v>85.615695000000002</v>
      </c>
      <c r="H1163" s="11">
        <f t="shared" si="56"/>
        <v>0</v>
      </c>
      <c r="J1163" s="26"/>
    </row>
    <row r="1164" spans="1:10" outlineLevel="1">
      <c r="A1164" s="7"/>
      <c r="B1164" s="23">
        <v>42606</v>
      </c>
      <c r="C1164" s="22">
        <v>0.97916666666666663</v>
      </c>
      <c r="D1164" s="25">
        <v>0</v>
      </c>
      <c r="E1164" s="19">
        <f t="shared" si="54"/>
        <v>0</v>
      </c>
      <c r="F1164" s="24">
        <v>64.150000000000006</v>
      </c>
      <c r="G1164" s="19">
        <f t="shared" si="55"/>
        <v>64.759425000000007</v>
      </c>
      <c r="H1164" s="11">
        <f t="shared" si="56"/>
        <v>0</v>
      </c>
      <c r="J1164" s="26"/>
    </row>
    <row r="1165" spans="1:10" outlineLevel="1">
      <c r="A1165" s="7"/>
      <c r="B1165" s="23">
        <v>42606</v>
      </c>
      <c r="C1165" s="22">
        <v>0.99998842592592585</v>
      </c>
      <c r="D1165" s="25">
        <v>0</v>
      </c>
      <c r="E1165" s="19">
        <f t="shared" si="54"/>
        <v>0</v>
      </c>
      <c r="F1165" s="24">
        <v>99.25</v>
      </c>
      <c r="G1165" s="19">
        <f t="shared" si="55"/>
        <v>100.192875</v>
      </c>
      <c r="H1165" s="11">
        <f t="shared" si="56"/>
        <v>0</v>
      </c>
      <c r="J1165" s="26"/>
    </row>
    <row r="1166" spans="1:10" outlineLevel="1">
      <c r="A1166" s="7"/>
      <c r="B1166" s="23">
        <v>42607</v>
      </c>
      <c r="C1166" s="22">
        <v>2.0833333333333332E-2</v>
      </c>
      <c r="D1166" s="25">
        <v>0</v>
      </c>
      <c r="E1166" s="19">
        <f t="shared" ref="E1166:E1229" si="57">IF($B$11="Electricity",$D1166*$B$7,$D1166*$B$8)</f>
        <v>0</v>
      </c>
      <c r="F1166" s="24">
        <v>67.459999999999994</v>
      </c>
      <c r="G1166" s="19">
        <f t="shared" si="55"/>
        <v>68.10087</v>
      </c>
      <c r="H1166" s="11">
        <f t="shared" si="56"/>
        <v>0</v>
      </c>
      <c r="J1166" s="26"/>
    </row>
    <row r="1167" spans="1:10" outlineLevel="1">
      <c r="A1167" s="7"/>
      <c r="B1167" s="23">
        <v>42607</v>
      </c>
      <c r="C1167" s="22">
        <v>4.1666666666666664E-2</v>
      </c>
      <c r="D1167" s="25">
        <v>0</v>
      </c>
      <c r="E1167" s="19">
        <f t="shared" si="57"/>
        <v>0</v>
      </c>
      <c r="F1167" s="24">
        <v>71.59</v>
      </c>
      <c r="G1167" s="19">
        <f t="shared" ref="G1167:G1230" si="58">$F1167*$B$8</f>
        <v>72.270105000000001</v>
      </c>
      <c r="H1167" s="11">
        <f t="shared" si="56"/>
        <v>0</v>
      </c>
      <c r="J1167" s="26"/>
    </row>
    <row r="1168" spans="1:10" outlineLevel="1">
      <c r="A1168" s="7"/>
      <c r="B1168" s="23">
        <v>42607</v>
      </c>
      <c r="C1168" s="22">
        <v>6.25E-2</v>
      </c>
      <c r="D1168" s="25">
        <v>0</v>
      </c>
      <c r="E1168" s="19">
        <f t="shared" si="57"/>
        <v>0</v>
      </c>
      <c r="F1168" s="24">
        <v>71.5</v>
      </c>
      <c r="G1168" s="19">
        <f t="shared" si="58"/>
        <v>72.17925000000001</v>
      </c>
      <c r="H1168" s="11">
        <f t="shared" si="56"/>
        <v>0</v>
      </c>
      <c r="J1168" s="26"/>
    </row>
    <row r="1169" spans="1:10" outlineLevel="1">
      <c r="A1169" s="7"/>
      <c r="B1169" s="23">
        <v>42607</v>
      </c>
      <c r="C1169" s="22">
        <v>8.3333333333333329E-2</v>
      </c>
      <c r="D1169" s="25">
        <v>0</v>
      </c>
      <c r="E1169" s="19">
        <f t="shared" si="57"/>
        <v>0</v>
      </c>
      <c r="F1169" s="24">
        <v>71.81</v>
      </c>
      <c r="G1169" s="19">
        <f t="shared" si="58"/>
        <v>72.492195000000009</v>
      </c>
      <c r="H1169" s="11">
        <f t="shared" si="56"/>
        <v>0</v>
      </c>
      <c r="J1169" s="26"/>
    </row>
    <row r="1170" spans="1:10" outlineLevel="1">
      <c r="A1170" s="7"/>
      <c r="B1170" s="23">
        <v>42607</v>
      </c>
      <c r="C1170" s="22">
        <v>0.10416666666666667</v>
      </c>
      <c r="D1170" s="25">
        <v>0</v>
      </c>
      <c r="E1170" s="19">
        <f t="shared" si="57"/>
        <v>0</v>
      </c>
      <c r="F1170" s="24">
        <v>73.650000000000006</v>
      </c>
      <c r="G1170" s="19">
        <f t="shared" si="58"/>
        <v>74.349675000000005</v>
      </c>
      <c r="H1170" s="11">
        <f t="shared" si="56"/>
        <v>0</v>
      </c>
      <c r="J1170" s="26"/>
    </row>
    <row r="1171" spans="1:10" outlineLevel="1">
      <c r="A1171" s="7"/>
      <c r="B1171" s="23">
        <v>42607</v>
      </c>
      <c r="C1171" s="22">
        <v>0.125</v>
      </c>
      <c r="D1171" s="25">
        <v>0</v>
      </c>
      <c r="E1171" s="19">
        <f t="shared" si="57"/>
        <v>0</v>
      </c>
      <c r="F1171" s="24">
        <v>77.03</v>
      </c>
      <c r="G1171" s="19">
        <f t="shared" si="58"/>
        <v>77.761785000000003</v>
      </c>
      <c r="H1171" s="11">
        <f t="shared" si="56"/>
        <v>0</v>
      </c>
      <c r="J1171" s="26"/>
    </row>
    <row r="1172" spans="1:10" outlineLevel="1">
      <c r="A1172" s="7"/>
      <c r="B1172" s="23">
        <v>42607</v>
      </c>
      <c r="C1172" s="22">
        <v>0.14583333333333334</v>
      </c>
      <c r="D1172" s="25">
        <v>0</v>
      </c>
      <c r="E1172" s="19">
        <f t="shared" si="57"/>
        <v>0</v>
      </c>
      <c r="F1172" s="24">
        <v>71.8</v>
      </c>
      <c r="G1172" s="19">
        <f t="shared" si="58"/>
        <v>72.482100000000003</v>
      </c>
      <c r="H1172" s="11">
        <f t="shared" si="56"/>
        <v>0</v>
      </c>
      <c r="J1172" s="26"/>
    </row>
    <row r="1173" spans="1:10" outlineLevel="1">
      <c r="A1173" s="7"/>
      <c r="B1173" s="23">
        <v>42607</v>
      </c>
      <c r="C1173" s="22">
        <v>0.16666666666666666</v>
      </c>
      <c r="D1173" s="25">
        <v>0</v>
      </c>
      <c r="E1173" s="19">
        <f t="shared" si="57"/>
        <v>0</v>
      </c>
      <c r="F1173" s="24">
        <v>70.23</v>
      </c>
      <c r="G1173" s="19">
        <f t="shared" si="58"/>
        <v>70.897185000000007</v>
      </c>
      <c r="H1173" s="11">
        <f t="shared" si="56"/>
        <v>0</v>
      </c>
      <c r="J1173" s="26"/>
    </row>
    <row r="1174" spans="1:10" outlineLevel="1">
      <c r="A1174" s="7"/>
      <c r="B1174" s="23">
        <v>42607</v>
      </c>
      <c r="C1174" s="22">
        <v>0.1875</v>
      </c>
      <c r="D1174" s="25">
        <v>0</v>
      </c>
      <c r="E1174" s="19">
        <f t="shared" si="57"/>
        <v>0</v>
      </c>
      <c r="F1174" s="24">
        <v>71.930000000000007</v>
      </c>
      <c r="G1174" s="19">
        <f t="shared" si="58"/>
        <v>72.613335000000006</v>
      </c>
      <c r="H1174" s="11">
        <f t="shared" si="56"/>
        <v>0</v>
      </c>
      <c r="J1174" s="26"/>
    </row>
    <row r="1175" spans="1:10" outlineLevel="1">
      <c r="A1175" s="7"/>
      <c r="B1175" s="23">
        <v>42607</v>
      </c>
      <c r="C1175" s="22">
        <v>0.20833333333333334</v>
      </c>
      <c r="D1175" s="25">
        <v>0</v>
      </c>
      <c r="E1175" s="19">
        <f t="shared" si="57"/>
        <v>0</v>
      </c>
      <c r="F1175" s="24">
        <v>72.849999999999994</v>
      </c>
      <c r="G1175" s="19">
        <f t="shared" si="58"/>
        <v>73.542074999999997</v>
      </c>
      <c r="H1175" s="11">
        <f t="shared" si="56"/>
        <v>0</v>
      </c>
      <c r="J1175" s="26"/>
    </row>
    <row r="1176" spans="1:10" outlineLevel="1">
      <c r="A1176" s="7"/>
      <c r="B1176" s="23">
        <v>42607</v>
      </c>
      <c r="C1176" s="22">
        <v>0.22916666666666666</v>
      </c>
      <c r="D1176" s="25">
        <v>0</v>
      </c>
      <c r="E1176" s="19">
        <f t="shared" si="57"/>
        <v>0</v>
      </c>
      <c r="F1176" s="24">
        <v>83.8</v>
      </c>
      <c r="G1176" s="19">
        <f t="shared" si="58"/>
        <v>84.596100000000007</v>
      </c>
      <c r="H1176" s="11">
        <f t="shared" si="56"/>
        <v>0</v>
      </c>
      <c r="J1176" s="26"/>
    </row>
    <row r="1177" spans="1:10" outlineLevel="1">
      <c r="A1177" s="7"/>
      <c r="B1177" s="23">
        <v>42607</v>
      </c>
      <c r="C1177" s="22">
        <v>0.25</v>
      </c>
      <c r="D1177" s="25">
        <v>0</v>
      </c>
      <c r="E1177" s="19">
        <f t="shared" si="57"/>
        <v>0</v>
      </c>
      <c r="F1177" s="24">
        <v>128.55000000000001</v>
      </c>
      <c r="G1177" s="19">
        <f t="shared" si="58"/>
        <v>129.77122500000002</v>
      </c>
      <c r="H1177" s="11">
        <f t="shared" si="56"/>
        <v>0</v>
      </c>
      <c r="J1177" s="26"/>
    </row>
    <row r="1178" spans="1:10" outlineLevel="1">
      <c r="A1178" s="7"/>
      <c r="B1178" s="23">
        <v>42607</v>
      </c>
      <c r="C1178" s="22">
        <v>0.27083333333333331</v>
      </c>
      <c r="D1178" s="25">
        <v>0</v>
      </c>
      <c r="E1178" s="19">
        <f t="shared" si="57"/>
        <v>0</v>
      </c>
      <c r="F1178" s="24">
        <v>168.84</v>
      </c>
      <c r="G1178" s="19">
        <f t="shared" si="58"/>
        <v>170.44398000000001</v>
      </c>
      <c r="H1178" s="11">
        <f t="shared" si="56"/>
        <v>0</v>
      </c>
      <c r="J1178" s="26"/>
    </row>
    <row r="1179" spans="1:10" outlineLevel="1">
      <c r="A1179" s="7"/>
      <c r="B1179" s="23">
        <v>42607</v>
      </c>
      <c r="C1179" s="22">
        <v>0.29166666666666669</v>
      </c>
      <c r="D1179" s="25">
        <v>0.21477999999999997</v>
      </c>
      <c r="E1179" s="19">
        <f t="shared" si="57"/>
        <v>0.21471556599999997</v>
      </c>
      <c r="F1179" s="24">
        <v>191.84</v>
      </c>
      <c r="G1179" s="19">
        <f t="shared" si="58"/>
        <v>193.66248000000002</v>
      </c>
      <c r="H1179" s="11">
        <f t="shared" si="56"/>
        <v>-1.6452537301636834</v>
      </c>
      <c r="J1179" s="26"/>
    </row>
    <row r="1180" spans="1:10" outlineLevel="1">
      <c r="A1180" s="7"/>
      <c r="B1180" s="23">
        <v>42607</v>
      </c>
      <c r="C1180" s="22">
        <v>0.3125</v>
      </c>
      <c r="D1180" s="25">
        <v>1.7400799999999998</v>
      </c>
      <c r="E1180" s="19">
        <f t="shared" si="57"/>
        <v>1.739557976</v>
      </c>
      <c r="F1180" s="24">
        <v>96.76</v>
      </c>
      <c r="G1180" s="19">
        <f t="shared" si="58"/>
        <v>97.679220000000015</v>
      </c>
      <c r="H1180" s="11">
        <f t="shared" si="56"/>
        <v>153.63911729554124</v>
      </c>
      <c r="J1180" s="26"/>
    </row>
    <row r="1181" spans="1:10" outlineLevel="1">
      <c r="A1181" s="7"/>
      <c r="B1181" s="23">
        <v>42607</v>
      </c>
      <c r="C1181" s="22">
        <v>0.33333333333333331</v>
      </c>
      <c r="D1181" s="25">
        <v>3.7404259999999998</v>
      </c>
      <c r="E1181" s="19">
        <f t="shared" si="57"/>
        <v>3.7393038721999998</v>
      </c>
      <c r="F1181" s="24">
        <v>85.41</v>
      </c>
      <c r="G1181" s="19">
        <f t="shared" si="58"/>
        <v>86.221395000000001</v>
      </c>
      <c r="H1181" s="11">
        <f t="shared" si="56"/>
        <v>373.10252403921425</v>
      </c>
      <c r="J1181" s="26"/>
    </row>
    <row r="1182" spans="1:10" outlineLevel="1">
      <c r="A1182" s="7"/>
      <c r="B1182" s="23">
        <v>42607</v>
      </c>
      <c r="C1182" s="22">
        <v>0.35416666666666669</v>
      </c>
      <c r="D1182" s="25">
        <v>5.4283610000000007</v>
      </c>
      <c r="E1182" s="19">
        <f t="shared" si="57"/>
        <v>5.426732491700001</v>
      </c>
      <c r="F1182" s="24">
        <v>87.67</v>
      </c>
      <c r="G1182" s="19">
        <f t="shared" si="58"/>
        <v>88.502865000000014</v>
      </c>
      <c r="H1182" s="11">
        <f t="shared" si="56"/>
        <v>529.09087035216135</v>
      </c>
      <c r="J1182" s="26"/>
    </row>
    <row r="1183" spans="1:10" outlineLevel="1">
      <c r="A1183" s="7"/>
      <c r="B1183" s="23">
        <v>42607</v>
      </c>
      <c r="C1183" s="22">
        <v>0.375</v>
      </c>
      <c r="D1183" s="25">
        <v>6.7408150000000004</v>
      </c>
      <c r="E1183" s="19">
        <f t="shared" si="57"/>
        <v>6.7387927555000005</v>
      </c>
      <c r="F1183" s="24">
        <v>63.78</v>
      </c>
      <c r="G1183" s="19">
        <f t="shared" si="58"/>
        <v>64.38591000000001</v>
      </c>
      <c r="H1183" s="11">
        <f t="shared" si="56"/>
        <v>819.53214865872496</v>
      </c>
      <c r="J1183" s="26"/>
    </row>
    <row r="1184" spans="1:10" outlineLevel="1">
      <c r="A1184" s="7"/>
      <c r="B1184" s="23">
        <v>42607</v>
      </c>
      <c r="C1184" s="22">
        <v>0.39583333333333331</v>
      </c>
      <c r="D1184" s="25">
        <v>7.9622189999999993</v>
      </c>
      <c r="E1184" s="19">
        <f t="shared" si="57"/>
        <v>7.9598303342999994</v>
      </c>
      <c r="F1184" s="24">
        <v>66.84</v>
      </c>
      <c r="G1184" s="19">
        <f t="shared" si="58"/>
        <v>67.474980000000002</v>
      </c>
      <c r="H1184" s="11">
        <f t="shared" si="56"/>
        <v>943.43904956951405</v>
      </c>
      <c r="J1184" s="26"/>
    </row>
    <row r="1185" spans="1:10" outlineLevel="1">
      <c r="A1185" s="7"/>
      <c r="B1185" s="23">
        <v>42607</v>
      </c>
      <c r="C1185" s="22">
        <v>0.41666666666666669</v>
      </c>
      <c r="D1185" s="25">
        <v>7.3433999999999999</v>
      </c>
      <c r="E1185" s="19">
        <f t="shared" si="57"/>
        <v>7.3411969800000003</v>
      </c>
      <c r="F1185" s="24">
        <v>57.93</v>
      </c>
      <c r="G1185" s="19">
        <f t="shared" si="58"/>
        <v>58.480335000000004</v>
      </c>
      <c r="H1185" s="11">
        <f t="shared" si="56"/>
        <v>936.14697958861177</v>
      </c>
      <c r="J1185" s="26"/>
    </row>
    <row r="1186" spans="1:10" outlineLevel="1">
      <c r="A1186" s="7"/>
      <c r="B1186" s="23">
        <v>42607</v>
      </c>
      <c r="C1186" s="22">
        <v>0.4375</v>
      </c>
      <c r="D1186" s="25">
        <v>9.7598470000000006</v>
      </c>
      <c r="E1186" s="19">
        <f t="shared" si="57"/>
        <v>9.7569190459000001</v>
      </c>
      <c r="F1186" s="24">
        <v>54.74</v>
      </c>
      <c r="G1186" s="19">
        <f t="shared" si="58"/>
        <v>55.260030000000008</v>
      </c>
      <c r="H1186" s="11">
        <f t="shared" si="56"/>
        <v>1275.6193033533946</v>
      </c>
      <c r="J1186" s="26"/>
    </row>
    <row r="1187" spans="1:10" outlineLevel="1">
      <c r="A1187" s="7"/>
      <c r="B1187" s="23">
        <v>42607</v>
      </c>
      <c r="C1187" s="22">
        <v>0.45833333333333331</v>
      </c>
      <c r="D1187" s="25">
        <v>9.1813679999999991</v>
      </c>
      <c r="E1187" s="19">
        <f t="shared" si="57"/>
        <v>9.1786135895999994</v>
      </c>
      <c r="F1187" s="24">
        <v>50.84</v>
      </c>
      <c r="G1187" s="19">
        <f t="shared" si="58"/>
        <v>51.322980000000008</v>
      </c>
      <c r="H1187" s="11">
        <f t="shared" si="56"/>
        <v>1236.1483259788308</v>
      </c>
      <c r="J1187" s="26"/>
    </row>
    <row r="1188" spans="1:10" outlineLevel="1">
      <c r="A1188" s="7"/>
      <c r="B1188" s="23">
        <v>42607</v>
      </c>
      <c r="C1188" s="22">
        <v>0.47916666666666669</v>
      </c>
      <c r="D1188" s="25">
        <v>8.8403790000000004</v>
      </c>
      <c r="E1188" s="19">
        <f t="shared" si="57"/>
        <v>8.8377268863000005</v>
      </c>
      <c r="F1188" s="24">
        <v>47.3</v>
      </c>
      <c r="G1188" s="19">
        <f t="shared" si="58"/>
        <v>47.74935</v>
      </c>
      <c r="H1188" s="11">
        <f t="shared" si="56"/>
        <v>1221.8214865534512</v>
      </c>
      <c r="J1188" s="26"/>
    </row>
    <row r="1189" spans="1:10" outlineLevel="1">
      <c r="A1189" s="7"/>
      <c r="B1189" s="23">
        <v>42607</v>
      </c>
      <c r="C1189" s="22">
        <v>0.5</v>
      </c>
      <c r="D1189" s="25">
        <v>8.1294140000000006</v>
      </c>
      <c r="E1189" s="19">
        <f t="shared" si="57"/>
        <v>8.1269751758000002</v>
      </c>
      <c r="F1189" s="24">
        <v>40.880000000000003</v>
      </c>
      <c r="G1189" s="19">
        <f t="shared" si="58"/>
        <v>41.268360000000008</v>
      </c>
      <c r="H1189" s="11">
        <f t="shared" si="56"/>
        <v>1176.2304454328223</v>
      </c>
      <c r="J1189" s="26"/>
    </row>
    <row r="1190" spans="1:10" outlineLevel="1">
      <c r="A1190" s="7"/>
      <c r="B1190" s="23">
        <v>42607</v>
      </c>
      <c r="C1190" s="22">
        <v>0.52083333333333337</v>
      </c>
      <c r="D1190" s="25">
        <v>8.4675429999999992</v>
      </c>
      <c r="E1190" s="19">
        <f t="shared" si="57"/>
        <v>8.465002737099999</v>
      </c>
      <c r="F1190" s="24">
        <v>42.39</v>
      </c>
      <c r="G1190" s="19">
        <f t="shared" si="58"/>
        <v>42.792705000000005</v>
      </c>
      <c r="H1190" s="11">
        <f t="shared" si="56"/>
        <v>1212.2501441476868</v>
      </c>
      <c r="J1190" s="26"/>
    </row>
    <row r="1191" spans="1:10" outlineLevel="1">
      <c r="A1191" s="7"/>
      <c r="B1191" s="23">
        <v>42607</v>
      </c>
      <c r="C1191" s="22">
        <v>0.54166666666666663</v>
      </c>
      <c r="D1191" s="25">
        <v>5.4519720000000005</v>
      </c>
      <c r="E1191" s="19">
        <f t="shared" si="57"/>
        <v>5.450336408400001</v>
      </c>
      <c r="F1191" s="24">
        <v>41.96</v>
      </c>
      <c r="G1191" s="19">
        <f t="shared" si="58"/>
        <v>42.358620000000002</v>
      </c>
      <c r="H1191" s="11">
        <f t="shared" si="56"/>
        <v>782.89384316681969</v>
      </c>
      <c r="J1191" s="26"/>
    </row>
    <row r="1192" spans="1:10" outlineLevel="1">
      <c r="A1192" s="7"/>
      <c r="B1192" s="23">
        <v>42607</v>
      </c>
      <c r="C1192" s="22">
        <v>0.5625</v>
      </c>
      <c r="D1192" s="25">
        <v>4.0118919999999996</v>
      </c>
      <c r="E1192" s="19">
        <f t="shared" si="57"/>
        <v>4.0106884323999994</v>
      </c>
      <c r="F1192" s="24">
        <v>41.94</v>
      </c>
      <c r="G1192" s="19">
        <f t="shared" si="58"/>
        <v>42.338430000000002</v>
      </c>
      <c r="H1192" s="11">
        <f t="shared" si="56"/>
        <v>576.18179697942276</v>
      </c>
      <c r="J1192" s="26"/>
    </row>
    <row r="1193" spans="1:10" outlineLevel="1">
      <c r="A1193" s="7"/>
      <c r="B1193" s="23">
        <v>42607</v>
      </c>
      <c r="C1193" s="22">
        <v>0.58333333333333337</v>
      </c>
      <c r="D1193" s="25">
        <v>4.9950980000000005</v>
      </c>
      <c r="E1193" s="19">
        <f t="shared" si="57"/>
        <v>4.9935994706000004</v>
      </c>
      <c r="F1193" s="24">
        <v>41.53</v>
      </c>
      <c r="G1193" s="19">
        <f t="shared" si="58"/>
        <v>41.924535000000006</v>
      </c>
      <c r="H1193" s="11">
        <f t="shared" si="56"/>
        <v>719.45516575044894</v>
      </c>
      <c r="J1193" s="26"/>
    </row>
    <row r="1194" spans="1:10" outlineLevel="1">
      <c r="A1194" s="7"/>
      <c r="B1194" s="23">
        <v>42607</v>
      </c>
      <c r="C1194" s="22">
        <v>0.60416666666666663</v>
      </c>
      <c r="D1194" s="25">
        <v>2.4825699999999999</v>
      </c>
      <c r="E1194" s="19">
        <f t="shared" si="57"/>
        <v>2.481825229</v>
      </c>
      <c r="F1194" s="24">
        <v>46.22</v>
      </c>
      <c r="G1194" s="19">
        <f t="shared" si="58"/>
        <v>46.659089999999999</v>
      </c>
      <c r="H1194" s="11">
        <f t="shared" si="56"/>
        <v>345.81978586981842</v>
      </c>
      <c r="J1194" s="26"/>
    </row>
    <row r="1195" spans="1:10" outlineLevel="1">
      <c r="A1195" s="7"/>
      <c r="B1195" s="23">
        <v>42607</v>
      </c>
      <c r="C1195" s="22">
        <v>0.625</v>
      </c>
      <c r="D1195" s="25">
        <v>1.461646</v>
      </c>
      <c r="E1195" s="19">
        <f t="shared" si="57"/>
        <v>1.4612075062000001</v>
      </c>
      <c r="F1195" s="24">
        <v>41.58</v>
      </c>
      <c r="G1195" s="19">
        <f t="shared" si="58"/>
        <v>41.975009999999997</v>
      </c>
      <c r="H1195" s="11">
        <f t="shared" si="56"/>
        <v>210.45039646837995</v>
      </c>
      <c r="J1195" s="26"/>
    </row>
    <row r="1196" spans="1:10" outlineLevel="1">
      <c r="A1196" s="7"/>
      <c r="B1196" s="23">
        <v>42607</v>
      </c>
      <c r="C1196" s="22">
        <v>0.64583333333333337</v>
      </c>
      <c r="D1196" s="25">
        <v>1.2182430000000002</v>
      </c>
      <c r="E1196" s="19">
        <f t="shared" si="57"/>
        <v>1.2178775271000002</v>
      </c>
      <c r="F1196" s="24">
        <v>45.65</v>
      </c>
      <c r="G1196" s="19">
        <f t="shared" si="58"/>
        <v>46.083674999999999</v>
      </c>
      <c r="H1196" s="11">
        <f t="shared" si="56"/>
        <v>170.40094789191994</v>
      </c>
      <c r="J1196" s="26"/>
    </row>
    <row r="1197" spans="1:10" outlineLevel="1">
      <c r="A1197" s="7"/>
      <c r="B1197" s="23">
        <v>42607</v>
      </c>
      <c r="C1197" s="22">
        <v>0.66666666666666663</v>
      </c>
      <c r="D1197" s="25">
        <v>0.31720400000000004</v>
      </c>
      <c r="E1197" s="19">
        <f t="shared" si="57"/>
        <v>0.31710883880000007</v>
      </c>
      <c r="F1197" s="24">
        <v>51.66</v>
      </c>
      <c r="G1197" s="19">
        <f t="shared" si="58"/>
        <v>52.150770000000001</v>
      </c>
      <c r="H1197" s="11">
        <f t="shared" si="56"/>
        <v>42.444773899574137</v>
      </c>
      <c r="J1197" s="26"/>
    </row>
    <row r="1198" spans="1:10" outlineLevel="1">
      <c r="A1198" s="7"/>
      <c r="B1198" s="23">
        <v>42607</v>
      </c>
      <c r="C1198" s="22">
        <v>0.6875</v>
      </c>
      <c r="D1198" s="25">
        <v>0.25036900000000001</v>
      </c>
      <c r="E1198" s="19">
        <f t="shared" si="57"/>
        <v>0.25029388930000002</v>
      </c>
      <c r="F1198" s="24">
        <v>59.39</v>
      </c>
      <c r="G1198" s="19">
        <f t="shared" si="58"/>
        <v>59.954205000000002</v>
      </c>
      <c r="H1198" s="11">
        <f t="shared" si="56"/>
        <v>31.548492260460495</v>
      </c>
      <c r="J1198" s="26"/>
    </row>
    <row r="1199" spans="1:10" outlineLevel="1">
      <c r="A1199" s="7"/>
      <c r="B1199" s="23">
        <v>42607</v>
      </c>
      <c r="C1199" s="22">
        <v>0.70833333333333337</v>
      </c>
      <c r="D1199" s="25">
        <v>0.37296200000000002</v>
      </c>
      <c r="E1199" s="19">
        <f t="shared" si="57"/>
        <v>0.37285011140000002</v>
      </c>
      <c r="F1199" s="24">
        <v>58.66</v>
      </c>
      <c r="G1199" s="19">
        <f t="shared" si="58"/>
        <v>59.217269999999999</v>
      </c>
      <c r="H1199" s="11">
        <f t="shared" si="56"/>
        <v>47.270955004096123</v>
      </c>
      <c r="J1199" s="26"/>
    </row>
    <row r="1200" spans="1:10" outlineLevel="1">
      <c r="A1200" s="7"/>
      <c r="B1200" s="23">
        <v>42607</v>
      </c>
      <c r="C1200" s="22">
        <v>0.72916666666666663</v>
      </c>
      <c r="D1200" s="25">
        <v>7.4616999999999989E-2</v>
      </c>
      <c r="E1200" s="19">
        <f t="shared" si="57"/>
        <v>7.4594614899999995E-2</v>
      </c>
      <c r="F1200" s="24">
        <v>48.18</v>
      </c>
      <c r="G1200" s="19">
        <f t="shared" si="58"/>
        <v>48.637710000000006</v>
      </c>
      <c r="H1200" s="11">
        <f t="shared" si="56"/>
        <v>10.24648712433212</v>
      </c>
      <c r="J1200" s="26"/>
    </row>
    <row r="1201" spans="1:10" outlineLevel="1">
      <c r="A1201" s="7"/>
      <c r="B1201" s="23">
        <v>42607</v>
      </c>
      <c r="C1201" s="22">
        <v>0.75</v>
      </c>
      <c r="D1201" s="25">
        <v>0</v>
      </c>
      <c r="E1201" s="19">
        <f t="shared" si="57"/>
        <v>0</v>
      </c>
      <c r="F1201" s="24">
        <v>79</v>
      </c>
      <c r="G1201" s="19">
        <f t="shared" si="58"/>
        <v>79.750500000000002</v>
      </c>
      <c r="H1201" s="11">
        <f t="shared" si="56"/>
        <v>0</v>
      </c>
      <c r="J1201" s="26"/>
    </row>
    <row r="1202" spans="1:10" outlineLevel="1">
      <c r="A1202" s="7"/>
      <c r="B1202" s="23">
        <v>42607</v>
      </c>
      <c r="C1202" s="22">
        <v>0.77083333333333337</v>
      </c>
      <c r="D1202" s="25">
        <v>0</v>
      </c>
      <c r="E1202" s="19">
        <f t="shared" si="57"/>
        <v>0</v>
      </c>
      <c r="F1202" s="24">
        <v>119.75</v>
      </c>
      <c r="G1202" s="19">
        <f t="shared" si="58"/>
        <v>120.88762500000001</v>
      </c>
      <c r="H1202" s="11">
        <f t="shared" si="56"/>
        <v>0</v>
      </c>
      <c r="J1202" s="26"/>
    </row>
    <row r="1203" spans="1:10" outlineLevel="1">
      <c r="A1203" s="7"/>
      <c r="B1203" s="23">
        <v>42607</v>
      </c>
      <c r="C1203" s="22">
        <v>0.79166666666666663</v>
      </c>
      <c r="D1203" s="25">
        <v>0</v>
      </c>
      <c r="E1203" s="19">
        <f t="shared" si="57"/>
        <v>0</v>
      </c>
      <c r="F1203" s="24">
        <v>88.64</v>
      </c>
      <c r="G1203" s="19">
        <f t="shared" si="58"/>
        <v>89.482080000000011</v>
      </c>
      <c r="H1203" s="11">
        <f t="shared" si="56"/>
        <v>0</v>
      </c>
      <c r="J1203" s="26"/>
    </row>
    <row r="1204" spans="1:10" outlineLevel="1">
      <c r="A1204" s="7"/>
      <c r="B1204" s="23">
        <v>42607</v>
      </c>
      <c r="C1204" s="22">
        <v>0.8125</v>
      </c>
      <c r="D1204" s="25">
        <v>0</v>
      </c>
      <c r="E1204" s="19">
        <f t="shared" si="57"/>
        <v>0</v>
      </c>
      <c r="F1204" s="24">
        <v>74.63</v>
      </c>
      <c r="G1204" s="19">
        <f t="shared" si="58"/>
        <v>75.338984999999994</v>
      </c>
      <c r="H1204" s="11">
        <f t="shared" si="56"/>
        <v>0</v>
      </c>
      <c r="J1204" s="26"/>
    </row>
    <row r="1205" spans="1:10" outlineLevel="1">
      <c r="A1205" s="7"/>
      <c r="B1205" s="23">
        <v>42607</v>
      </c>
      <c r="C1205" s="22">
        <v>0.83333333333333337</v>
      </c>
      <c r="D1205" s="25">
        <v>0</v>
      </c>
      <c r="E1205" s="19">
        <f t="shared" si="57"/>
        <v>0</v>
      </c>
      <c r="F1205" s="24">
        <v>87.24</v>
      </c>
      <c r="G1205" s="19">
        <f t="shared" si="58"/>
        <v>88.068780000000004</v>
      </c>
      <c r="H1205" s="11">
        <f t="shared" si="56"/>
        <v>0</v>
      </c>
      <c r="J1205" s="26"/>
    </row>
    <row r="1206" spans="1:10" outlineLevel="1">
      <c r="A1206" s="7"/>
      <c r="B1206" s="23">
        <v>42607</v>
      </c>
      <c r="C1206" s="22">
        <v>0.85416666666666663</v>
      </c>
      <c r="D1206" s="25">
        <v>0</v>
      </c>
      <c r="E1206" s="19">
        <f t="shared" si="57"/>
        <v>0</v>
      </c>
      <c r="F1206" s="24">
        <v>86.5</v>
      </c>
      <c r="G1206" s="19">
        <f t="shared" si="58"/>
        <v>87.321750000000009</v>
      </c>
      <c r="H1206" s="11">
        <f t="shared" si="56"/>
        <v>0</v>
      </c>
      <c r="J1206" s="26"/>
    </row>
    <row r="1207" spans="1:10" outlineLevel="1">
      <c r="A1207" s="7"/>
      <c r="B1207" s="23">
        <v>42607</v>
      </c>
      <c r="C1207" s="22">
        <v>0.875</v>
      </c>
      <c r="D1207" s="25">
        <v>0</v>
      </c>
      <c r="E1207" s="19">
        <f t="shared" si="57"/>
        <v>0</v>
      </c>
      <c r="F1207" s="24">
        <v>83.31</v>
      </c>
      <c r="G1207" s="19">
        <f t="shared" si="58"/>
        <v>84.101445000000012</v>
      </c>
      <c r="H1207" s="11">
        <f t="shared" si="56"/>
        <v>0</v>
      </c>
      <c r="J1207" s="26"/>
    </row>
    <row r="1208" spans="1:10" outlineLevel="1">
      <c r="A1208" s="7"/>
      <c r="B1208" s="23">
        <v>42607</v>
      </c>
      <c r="C1208" s="22">
        <v>0.89583333333333337</v>
      </c>
      <c r="D1208" s="25">
        <v>0</v>
      </c>
      <c r="E1208" s="19">
        <f t="shared" si="57"/>
        <v>0</v>
      </c>
      <c r="F1208" s="24">
        <v>70.95</v>
      </c>
      <c r="G1208" s="19">
        <f t="shared" si="58"/>
        <v>71.624025000000003</v>
      </c>
      <c r="H1208" s="11">
        <f t="shared" si="56"/>
        <v>0</v>
      </c>
      <c r="J1208" s="26"/>
    </row>
    <row r="1209" spans="1:10" outlineLevel="1">
      <c r="A1209" s="7"/>
      <c r="B1209" s="23">
        <v>42607</v>
      </c>
      <c r="C1209" s="22">
        <v>0.91666666666666663</v>
      </c>
      <c r="D1209" s="25">
        <v>0</v>
      </c>
      <c r="E1209" s="19">
        <f t="shared" si="57"/>
        <v>0</v>
      </c>
      <c r="F1209" s="24">
        <v>56.98</v>
      </c>
      <c r="G1209" s="19">
        <f t="shared" si="58"/>
        <v>57.52131</v>
      </c>
      <c r="H1209" s="11">
        <f t="shared" si="56"/>
        <v>0</v>
      </c>
      <c r="J1209" s="26"/>
    </row>
    <row r="1210" spans="1:10" outlineLevel="1">
      <c r="A1210" s="7"/>
      <c r="B1210" s="23">
        <v>42607</v>
      </c>
      <c r="C1210" s="22">
        <v>0.9375</v>
      </c>
      <c r="D1210" s="25">
        <v>0</v>
      </c>
      <c r="E1210" s="19">
        <f t="shared" si="57"/>
        <v>0</v>
      </c>
      <c r="F1210" s="24">
        <v>117.35</v>
      </c>
      <c r="G1210" s="19">
        <f t="shared" si="58"/>
        <v>118.464825</v>
      </c>
      <c r="H1210" s="11">
        <f t="shared" si="56"/>
        <v>0</v>
      </c>
      <c r="J1210" s="26"/>
    </row>
    <row r="1211" spans="1:10" outlineLevel="1">
      <c r="A1211" s="7"/>
      <c r="B1211" s="23">
        <v>42607</v>
      </c>
      <c r="C1211" s="22">
        <v>0.95833333333333337</v>
      </c>
      <c r="D1211" s="25">
        <v>0</v>
      </c>
      <c r="E1211" s="19">
        <f t="shared" si="57"/>
        <v>0</v>
      </c>
      <c r="F1211" s="24">
        <v>65.56</v>
      </c>
      <c r="G1211" s="19">
        <f t="shared" si="58"/>
        <v>66.182820000000007</v>
      </c>
      <c r="H1211" s="11">
        <f t="shared" si="56"/>
        <v>0</v>
      </c>
      <c r="J1211" s="26"/>
    </row>
    <row r="1212" spans="1:10" outlineLevel="1">
      <c r="A1212" s="7"/>
      <c r="B1212" s="23">
        <v>42607</v>
      </c>
      <c r="C1212" s="22">
        <v>0.97916666666666663</v>
      </c>
      <c r="D1212" s="25">
        <v>0</v>
      </c>
      <c r="E1212" s="19">
        <f t="shared" si="57"/>
        <v>0</v>
      </c>
      <c r="F1212" s="24">
        <v>74.930000000000007</v>
      </c>
      <c r="G1212" s="19">
        <f t="shared" si="58"/>
        <v>75.641835000000015</v>
      </c>
      <c r="H1212" s="11">
        <f t="shared" si="56"/>
        <v>0</v>
      </c>
      <c r="J1212" s="26"/>
    </row>
    <row r="1213" spans="1:10" outlineLevel="1">
      <c r="A1213" s="7"/>
      <c r="B1213" s="23">
        <v>42607</v>
      </c>
      <c r="C1213" s="22">
        <v>0.99998842592592585</v>
      </c>
      <c r="D1213" s="25">
        <v>0</v>
      </c>
      <c r="E1213" s="19">
        <f t="shared" si="57"/>
        <v>0</v>
      </c>
      <c r="F1213" s="24">
        <v>113.54</v>
      </c>
      <c r="G1213" s="19">
        <f t="shared" si="58"/>
        <v>114.61863000000001</v>
      </c>
      <c r="H1213" s="11">
        <f t="shared" si="56"/>
        <v>0</v>
      </c>
      <c r="J1213" s="26"/>
    </row>
    <row r="1214" spans="1:10" outlineLevel="1">
      <c r="A1214" s="7"/>
      <c r="B1214" s="23">
        <v>42608</v>
      </c>
      <c r="C1214" s="22">
        <v>2.0833333333333332E-2</v>
      </c>
      <c r="D1214" s="25">
        <v>0</v>
      </c>
      <c r="E1214" s="19">
        <f t="shared" si="57"/>
        <v>0</v>
      </c>
      <c r="F1214" s="24">
        <v>72.14</v>
      </c>
      <c r="G1214" s="19">
        <f t="shared" si="58"/>
        <v>72.825330000000008</v>
      </c>
      <c r="H1214" s="11">
        <f t="shared" ref="H1214:H1277" si="59">E1214*($B$6-G1214)</f>
        <v>0</v>
      </c>
      <c r="J1214" s="26"/>
    </row>
    <row r="1215" spans="1:10" outlineLevel="1">
      <c r="A1215" s="7"/>
      <c r="B1215" s="23">
        <v>42608</v>
      </c>
      <c r="C1215" s="22">
        <v>4.1666666666666664E-2</v>
      </c>
      <c r="D1215" s="25">
        <v>0</v>
      </c>
      <c r="E1215" s="19">
        <f t="shared" si="57"/>
        <v>0</v>
      </c>
      <c r="F1215" s="24">
        <v>62.85</v>
      </c>
      <c r="G1215" s="19">
        <f t="shared" si="58"/>
        <v>63.447075000000005</v>
      </c>
      <c r="H1215" s="11">
        <f t="shared" si="59"/>
        <v>0</v>
      </c>
      <c r="J1215" s="26"/>
    </row>
    <row r="1216" spans="1:10" outlineLevel="1">
      <c r="A1216" s="7"/>
      <c r="B1216" s="23">
        <v>42608</v>
      </c>
      <c r="C1216" s="22">
        <v>6.25E-2</v>
      </c>
      <c r="D1216" s="25">
        <v>0</v>
      </c>
      <c r="E1216" s="19">
        <f t="shared" si="57"/>
        <v>0</v>
      </c>
      <c r="F1216" s="24">
        <v>54.21</v>
      </c>
      <c r="G1216" s="19">
        <f t="shared" si="58"/>
        <v>54.724995000000007</v>
      </c>
      <c r="H1216" s="11">
        <f t="shared" si="59"/>
        <v>0</v>
      </c>
      <c r="J1216" s="26"/>
    </row>
    <row r="1217" spans="1:10" outlineLevel="1">
      <c r="A1217" s="7"/>
      <c r="B1217" s="23">
        <v>42608</v>
      </c>
      <c r="C1217" s="22">
        <v>8.3333333333333329E-2</v>
      </c>
      <c r="D1217" s="25">
        <v>0</v>
      </c>
      <c r="E1217" s="19">
        <f t="shared" si="57"/>
        <v>0</v>
      </c>
      <c r="F1217" s="24">
        <v>50.7</v>
      </c>
      <c r="G1217" s="19">
        <f t="shared" si="58"/>
        <v>51.181650000000005</v>
      </c>
      <c r="H1217" s="11">
        <f t="shared" si="59"/>
        <v>0</v>
      </c>
      <c r="J1217" s="26"/>
    </row>
    <row r="1218" spans="1:10" outlineLevel="1">
      <c r="A1218" s="7"/>
      <c r="B1218" s="23">
        <v>42608</v>
      </c>
      <c r="C1218" s="22">
        <v>0.10416666666666667</v>
      </c>
      <c r="D1218" s="25">
        <v>0</v>
      </c>
      <c r="E1218" s="19">
        <f t="shared" si="57"/>
        <v>0</v>
      </c>
      <c r="F1218" s="24">
        <v>49.13</v>
      </c>
      <c r="G1218" s="19">
        <f t="shared" si="58"/>
        <v>49.596735000000002</v>
      </c>
      <c r="H1218" s="11">
        <f t="shared" si="59"/>
        <v>0</v>
      </c>
      <c r="J1218" s="26"/>
    </row>
    <row r="1219" spans="1:10" outlineLevel="1">
      <c r="A1219" s="7"/>
      <c r="B1219" s="23">
        <v>42608</v>
      </c>
      <c r="C1219" s="22">
        <v>0.125</v>
      </c>
      <c r="D1219" s="25">
        <v>0</v>
      </c>
      <c r="E1219" s="19">
        <f t="shared" si="57"/>
        <v>0</v>
      </c>
      <c r="F1219" s="24">
        <v>52.55</v>
      </c>
      <c r="G1219" s="19">
        <f t="shared" si="58"/>
        <v>53.049225</v>
      </c>
      <c r="H1219" s="11">
        <f t="shared" si="59"/>
        <v>0</v>
      </c>
      <c r="J1219" s="26"/>
    </row>
    <row r="1220" spans="1:10" outlineLevel="1">
      <c r="A1220" s="7"/>
      <c r="B1220" s="23">
        <v>42608</v>
      </c>
      <c r="C1220" s="22">
        <v>0.14583333333333334</v>
      </c>
      <c r="D1220" s="25">
        <v>0</v>
      </c>
      <c r="E1220" s="19">
        <f t="shared" si="57"/>
        <v>0</v>
      </c>
      <c r="F1220" s="24">
        <v>53.06</v>
      </c>
      <c r="G1220" s="19">
        <f t="shared" si="58"/>
        <v>53.564070000000008</v>
      </c>
      <c r="H1220" s="11">
        <f t="shared" si="59"/>
        <v>0</v>
      </c>
      <c r="J1220" s="26"/>
    </row>
    <row r="1221" spans="1:10" outlineLevel="1">
      <c r="A1221" s="7"/>
      <c r="B1221" s="23">
        <v>42608</v>
      </c>
      <c r="C1221" s="22">
        <v>0.16666666666666666</v>
      </c>
      <c r="D1221" s="25">
        <v>0</v>
      </c>
      <c r="E1221" s="19">
        <f t="shared" si="57"/>
        <v>0</v>
      </c>
      <c r="F1221" s="24">
        <v>61.67</v>
      </c>
      <c r="G1221" s="19">
        <f t="shared" si="58"/>
        <v>62.255865000000007</v>
      </c>
      <c r="H1221" s="11">
        <f t="shared" si="59"/>
        <v>0</v>
      </c>
      <c r="J1221" s="26"/>
    </row>
    <row r="1222" spans="1:10" outlineLevel="1">
      <c r="A1222" s="7"/>
      <c r="B1222" s="23">
        <v>42608</v>
      </c>
      <c r="C1222" s="22">
        <v>0.1875</v>
      </c>
      <c r="D1222" s="25">
        <v>0</v>
      </c>
      <c r="E1222" s="19">
        <f t="shared" si="57"/>
        <v>0</v>
      </c>
      <c r="F1222" s="24">
        <v>71.61</v>
      </c>
      <c r="G1222" s="19">
        <f t="shared" si="58"/>
        <v>72.290295</v>
      </c>
      <c r="H1222" s="11">
        <f t="shared" si="59"/>
        <v>0</v>
      </c>
      <c r="J1222" s="26"/>
    </row>
    <row r="1223" spans="1:10" outlineLevel="1">
      <c r="A1223" s="7"/>
      <c r="B1223" s="23">
        <v>42608</v>
      </c>
      <c r="C1223" s="22">
        <v>0.20833333333333334</v>
      </c>
      <c r="D1223" s="25">
        <v>0</v>
      </c>
      <c r="E1223" s="19">
        <f t="shared" si="57"/>
        <v>0</v>
      </c>
      <c r="F1223" s="24">
        <v>73.989999999999995</v>
      </c>
      <c r="G1223" s="19">
        <f t="shared" si="58"/>
        <v>74.692904999999996</v>
      </c>
      <c r="H1223" s="11">
        <f t="shared" si="59"/>
        <v>0</v>
      </c>
      <c r="J1223" s="26"/>
    </row>
    <row r="1224" spans="1:10" outlineLevel="1">
      <c r="A1224" s="7"/>
      <c r="B1224" s="23">
        <v>42608</v>
      </c>
      <c r="C1224" s="22">
        <v>0.22916666666666666</v>
      </c>
      <c r="D1224" s="25">
        <v>0</v>
      </c>
      <c r="E1224" s="19">
        <f t="shared" si="57"/>
        <v>0</v>
      </c>
      <c r="F1224" s="24">
        <v>99.76</v>
      </c>
      <c r="G1224" s="19">
        <f t="shared" si="58"/>
        <v>100.70772000000001</v>
      </c>
      <c r="H1224" s="11">
        <f t="shared" si="59"/>
        <v>0</v>
      </c>
      <c r="J1224" s="26"/>
    </row>
    <row r="1225" spans="1:10" outlineLevel="1">
      <c r="A1225" s="7"/>
      <c r="B1225" s="23">
        <v>42608</v>
      </c>
      <c r="C1225" s="22">
        <v>0.25</v>
      </c>
      <c r="D1225" s="25">
        <v>0</v>
      </c>
      <c r="E1225" s="19">
        <f t="shared" si="57"/>
        <v>0</v>
      </c>
      <c r="F1225" s="24">
        <v>126.73</v>
      </c>
      <c r="G1225" s="19">
        <f t="shared" si="58"/>
        <v>127.93393500000001</v>
      </c>
      <c r="H1225" s="11">
        <f t="shared" si="59"/>
        <v>0</v>
      </c>
      <c r="J1225" s="26"/>
    </row>
    <row r="1226" spans="1:10" outlineLevel="1">
      <c r="A1226" s="7"/>
      <c r="B1226" s="23">
        <v>42608</v>
      </c>
      <c r="C1226" s="22">
        <v>0.27083333333333331</v>
      </c>
      <c r="D1226" s="25">
        <v>0</v>
      </c>
      <c r="E1226" s="19">
        <f t="shared" si="57"/>
        <v>0</v>
      </c>
      <c r="F1226" s="24">
        <v>155.72</v>
      </c>
      <c r="G1226" s="19">
        <f t="shared" si="58"/>
        <v>157.19934000000001</v>
      </c>
      <c r="H1226" s="11">
        <f t="shared" si="59"/>
        <v>0</v>
      </c>
      <c r="J1226" s="26"/>
    </row>
    <row r="1227" spans="1:10" outlineLevel="1">
      <c r="A1227" s="7"/>
      <c r="B1227" s="23">
        <v>42608</v>
      </c>
      <c r="C1227" s="22">
        <v>0.29166666666666669</v>
      </c>
      <c r="D1227" s="25">
        <v>0.44523699999999999</v>
      </c>
      <c r="E1227" s="19">
        <f t="shared" si="57"/>
        <v>0.44510342889999999</v>
      </c>
      <c r="F1227" s="24">
        <v>263.73</v>
      </c>
      <c r="G1227" s="19">
        <f t="shared" si="58"/>
        <v>266.23543500000005</v>
      </c>
      <c r="H1227" s="11">
        <f t="shared" si="59"/>
        <v>-35.713067237783093</v>
      </c>
      <c r="J1227" s="26"/>
    </row>
    <row r="1228" spans="1:10" outlineLevel="1">
      <c r="A1228" s="7"/>
      <c r="B1228" s="23">
        <v>42608</v>
      </c>
      <c r="C1228" s="22">
        <v>0.3125</v>
      </c>
      <c r="D1228" s="25">
        <v>2.1931919999999998</v>
      </c>
      <c r="E1228" s="19">
        <f t="shared" si="57"/>
        <v>2.1925340423999997</v>
      </c>
      <c r="F1228" s="24">
        <v>111.61</v>
      </c>
      <c r="G1228" s="19">
        <f t="shared" si="58"/>
        <v>112.67029500000001</v>
      </c>
      <c r="H1228" s="11">
        <f t="shared" si="59"/>
        <v>160.77787453164945</v>
      </c>
      <c r="J1228" s="26"/>
    </row>
    <row r="1229" spans="1:10" outlineLevel="1">
      <c r="A1229" s="7"/>
      <c r="B1229" s="23">
        <v>42608</v>
      </c>
      <c r="C1229" s="22">
        <v>0.33333333333333331</v>
      </c>
      <c r="D1229" s="25">
        <v>3.9658090000000001</v>
      </c>
      <c r="E1229" s="19">
        <f t="shared" si="57"/>
        <v>3.9646192573000003</v>
      </c>
      <c r="F1229" s="24">
        <v>92.54</v>
      </c>
      <c r="G1229" s="19">
        <f t="shared" si="58"/>
        <v>93.41913000000001</v>
      </c>
      <c r="H1229" s="11">
        <f t="shared" si="59"/>
        <v>367.04790005958785</v>
      </c>
      <c r="J1229" s="26"/>
    </row>
    <row r="1230" spans="1:10" outlineLevel="1">
      <c r="A1230" s="7"/>
      <c r="B1230" s="23">
        <v>42608</v>
      </c>
      <c r="C1230" s="22">
        <v>0.35416666666666669</v>
      </c>
      <c r="D1230" s="25">
        <v>5.6330150000000003</v>
      </c>
      <c r="E1230" s="19">
        <f t="shared" ref="E1230:E1293" si="60">IF($B$11="Electricity",$D1230*$B$7,$D1230*$B$8)</f>
        <v>5.6313250955000003</v>
      </c>
      <c r="F1230" s="24">
        <v>74.260000000000005</v>
      </c>
      <c r="G1230" s="19">
        <f t="shared" si="58"/>
        <v>74.96547000000001</v>
      </c>
      <c r="H1230" s="11">
        <f t="shared" si="59"/>
        <v>625.27153525604763</v>
      </c>
      <c r="J1230" s="26"/>
    </row>
    <row r="1231" spans="1:10" outlineLevel="1">
      <c r="A1231" s="7"/>
      <c r="B1231" s="23">
        <v>42608</v>
      </c>
      <c r="C1231" s="22">
        <v>0.375</v>
      </c>
      <c r="D1231" s="25">
        <v>6.9771649999999994</v>
      </c>
      <c r="E1231" s="19">
        <f t="shared" si="60"/>
        <v>6.9750718505</v>
      </c>
      <c r="F1231" s="24">
        <v>55.31</v>
      </c>
      <c r="G1231" s="19">
        <f t="shared" ref="G1231:G1294" si="61">$F1231*$B$8</f>
        <v>55.835445000000007</v>
      </c>
      <c r="H1231" s="11">
        <f t="shared" si="59"/>
        <v>907.90712351335912</v>
      </c>
      <c r="J1231" s="26"/>
    </row>
    <row r="1232" spans="1:10" outlineLevel="1">
      <c r="A1232" s="7"/>
      <c r="B1232" s="23">
        <v>42608</v>
      </c>
      <c r="C1232" s="22">
        <v>0.39583333333333331</v>
      </c>
      <c r="D1232" s="25">
        <v>7.398772000000001</v>
      </c>
      <c r="E1232" s="19">
        <f t="shared" si="60"/>
        <v>7.396552368400001</v>
      </c>
      <c r="F1232" s="24">
        <v>54.14</v>
      </c>
      <c r="G1232" s="19">
        <f t="shared" si="61"/>
        <v>54.654330000000002</v>
      </c>
      <c r="H1232" s="11">
        <f t="shared" si="59"/>
        <v>971.50512651758481</v>
      </c>
      <c r="J1232" s="26"/>
    </row>
    <row r="1233" spans="1:10" outlineLevel="1">
      <c r="A1233" s="7"/>
      <c r="B1233" s="23">
        <v>42608</v>
      </c>
      <c r="C1233" s="22">
        <v>0.41666666666666669</v>
      </c>
      <c r="D1233" s="25">
        <v>8.9385879999999993</v>
      </c>
      <c r="E1233" s="19">
        <f t="shared" si="60"/>
        <v>8.9359064235999988</v>
      </c>
      <c r="F1233" s="24">
        <v>65.349999999999994</v>
      </c>
      <c r="G1233" s="19">
        <f t="shared" si="61"/>
        <v>65.970825000000005</v>
      </c>
      <c r="H1233" s="11">
        <f t="shared" si="59"/>
        <v>1072.5694759019084</v>
      </c>
      <c r="J1233" s="26"/>
    </row>
    <row r="1234" spans="1:10" outlineLevel="1">
      <c r="A1234" s="7"/>
      <c r="B1234" s="23">
        <v>42608</v>
      </c>
      <c r="C1234" s="22">
        <v>0.4375</v>
      </c>
      <c r="D1234" s="25">
        <v>9.6261580000000002</v>
      </c>
      <c r="E1234" s="19">
        <f t="shared" si="60"/>
        <v>9.6232701526</v>
      </c>
      <c r="F1234" s="24">
        <v>46.01</v>
      </c>
      <c r="G1234" s="19">
        <f t="shared" si="61"/>
        <v>46.447095000000004</v>
      </c>
      <c r="H1234" s="11">
        <f t="shared" si="59"/>
        <v>1342.9553053951233</v>
      </c>
      <c r="J1234" s="26"/>
    </row>
    <row r="1235" spans="1:10" outlineLevel="1">
      <c r="A1235" s="7"/>
      <c r="B1235" s="23">
        <v>42608</v>
      </c>
      <c r="C1235" s="22">
        <v>0.45833333333333331</v>
      </c>
      <c r="D1235" s="25">
        <v>9.9206540000000007</v>
      </c>
      <c r="E1235" s="19">
        <f t="shared" si="60"/>
        <v>9.9176778038000002</v>
      </c>
      <c r="F1235" s="24">
        <v>39.53</v>
      </c>
      <c r="G1235" s="19">
        <f t="shared" si="61"/>
        <v>39.905535</v>
      </c>
      <c r="H1235" s="11">
        <f t="shared" si="59"/>
        <v>1448.9178327885361</v>
      </c>
      <c r="J1235" s="26"/>
    </row>
    <row r="1236" spans="1:10" outlineLevel="1">
      <c r="A1236" s="7"/>
      <c r="B1236" s="23">
        <v>42608</v>
      </c>
      <c r="C1236" s="22">
        <v>0.47916666666666669</v>
      </c>
      <c r="D1236" s="25">
        <v>9.9406099999999995</v>
      </c>
      <c r="E1236" s="19">
        <f t="shared" si="60"/>
        <v>9.9376278169999992</v>
      </c>
      <c r="F1236" s="24">
        <v>36.659999999999997</v>
      </c>
      <c r="G1236" s="19">
        <f t="shared" si="61"/>
        <v>37.008269999999996</v>
      </c>
      <c r="H1236" s="11">
        <f t="shared" si="59"/>
        <v>1480.6243605509535</v>
      </c>
      <c r="J1236" s="26"/>
    </row>
    <row r="1237" spans="1:10" outlineLevel="1">
      <c r="A1237" s="7"/>
      <c r="B1237" s="23">
        <v>42608</v>
      </c>
      <c r="C1237" s="22">
        <v>0.5</v>
      </c>
      <c r="D1237" s="25">
        <v>9.9323319999999988</v>
      </c>
      <c r="E1237" s="19">
        <f t="shared" si="60"/>
        <v>9.9293523003999997</v>
      </c>
      <c r="F1237" s="24">
        <v>42.89</v>
      </c>
      <c r="G1237" s="19">
        <f t="shared" si="61"/>
        <v>43.297455000000006</v>
      </c>
      <c r="H1237" s="11">
        <f t="shared" si="59"/>
        <v>1416.9438434686842</v>
      </c>
      <c r="J1237" s="26"/>
    </row>
    <row r="1238" spans="1:10" outlineLevel="1">
      <c r="A1238" s="7"/>
      <c r="B1238" s="23">
        <v>42608</v>
      </c>
      <c r="C1238" s="22">
        <v>0.52083333333333337</v>
      </c>
      <c r="D1238" s="25">
        <v>9.928051</v>
      </c>
      <c r="E1238" s="19">
        <f t="shared" si="60"/>
        <v>9.9250725847000005</v>
      </c>
      <c r="F1238" s="24">
        <v>42.22</v>
      </c>
      <c r="G1238" s="19">
        <f t="shared" si="61"/>
        <v>42.621090000000002</v>
      </c>
      <c r="H1238" s="11">
        <f t="shared" si="59"/>
        <v>1423.0460888651687</v>
      </c>
      <c r="J1238" s="26"/>
    </row>
    <row r="1239" spans="1:10" outlineLevel="1">
      <c r="A1239" s="7"/>
      <c r="B1239" s="23">
        <v>42608</v>
      </c>
      <c r="C1239" s="22">
        <v>0.54166666666666663</v>
      </c>
      <c r="D1239" s="25">
        <v>9.6471879999999999</v>
      </c>
      <c r="E1239" s="19">
        <f t="shared" si="60"/>
        <v>9.6442938435999999</v>
      </c>
      <c r="F1239" s="24">
        <v>39.22</v>
      </c>
      <c r="G1239" s="19">
        <f t="shared" si="61"/>
        <v>39.592590000000001</v>
      </c>
      <c r="H1239" s="11">
        <f t="shared" si="59"/>
        <v>1411.996082920421</v>
      </c>
      <c r="J1239" s="26"/>
    </row>
    <row r="1240" spans="1:10" outlineLevel="1">
      <c r="A1240" s="7"/>
      <c r="B1240" s="23">
        <v>42608</v>
      </c>
      <c r="C1240" s="22">
        <v>0.5625</v>
      </c>
      <c r="D1240" s="25">
        <v>9.5343349999999987</v>
      </c>
      <c r="E1240" s="19">
        <f t="shared" si="60"/>
        <v>9.5314746994999986</v>
      </c>
      <c r="F1240" s="24">
        <v>40.53</v>
      </c>
      <c r="G1240" s="19">
        <f t="shared" si="61"/>
        <v>40.915035000000003</v>
      </c>
      <c r="H1240" s="11">
        <f t="shared" si="59"/>
        <v>1382.8736731753429</v>
      </c>
      <c r="J1240" s="26"/>
    </row>
    <row r="1241" spans="1:10" outlineLevel="1">
      <c r="A1241" s="7"/>
      <c r="B1241" s="23">
        <v>42608</v>
      </c>
      <c r="C1241" s="22">
        <v>0.58333333333333337</v>
      </c>
      <c r="D1241" s="25">
        <v>9.0827720000000003</v>
      </c>
      <c r="E1241" s="19">
        <f t="shared" si="60"/>
        <v>9.0800471684000001</v>
      </c>
      <c r="F1241" s="24">
        <v>41.2</v>
      </c>
      <c r="G1241" s="19">
        <f t="shared" si="61"/>
        <v>41.591400000000007</v>
      </c>
      <c r="H1241" s="11">
        <f t="shared" si="59"/>
        <v>1311.2368995226082</v>
      </c>
      <c r="J1241" s="26"/>
    </row>
    <row r="1242" spans="1:10" outlineLevel="1">
      <c r="A1242" s="7"/>
      <c r="B1242" s="23">
        <v>42608</v>
      </c>
      <c r="C1242" s="22">
        <v>0.60416666666666663</v>
      </c>
      <c r="D1242" s="25">
        <v>8.3780000000000001</v>
      </c>
      <c r="E1242" s="19">
        <f t="shared" si="60"/>
        <v>8.3754866000000003</v>
      </c>
      <c r="F1242" s="24">
        <v>40.409999999999997</v>
      </c>
      <c r="G1242" s="19">
        <f t="shared" si="61"/>
        <v>40.793894999999999</v>
      </c>
      <c r="H1242" s="11">
        <f t="shared" si="59"/>
        <v>1216.1717866656932</v>
      </c>
      <c r="J1242" s="26"/>
    </row>
    <row r="1243" spans="1:10" outlineLevel="1">
      <c r="A1243" s="7"/>
      <c r="B1243" s="23">
        <v>42608</v>
      </c>
      <c r="C1243" s="22">
        <v>0.625</v>
      </c>
      <c r="D1243" s="25">
        <v>6.5178609999999999</v>
      </c>
      <c r="E1243" s="19">
        <f t="shared" si="60"/>
        <v>6.5159056416999999</v>
      </c>
      <c r="F1243" s="24">
        <v>42.04</v>
      </c>
      <c r="G1243" s="19">
        <f t="shared" si="61"/>
        <v>42.43938</v>
      </c>
      <c r="H1243" s="11">
        <f t="shared" si="59"/>
        <v>935.42745378394989</v>
      </c>
      <c r="J1243" s="26"/>
    </row>
    <row r="1244" spans="1:10" outlineLevel="1">
      <c r="A1244" s="7"/>
      <c r="B1244" s="23">
        <v>42608</v>
      </c>
      <c r="C1244" s="22">
        <v>0.64583333333333337</v>
      </c>
      <c r="D1244" s="25">
        <v>6.1564429999999994</v>
      </c>
      <c r="E1244" s="19">
        <f t="shared" si="60"/>
        <v>6.1545960671</v>
      </c>
      <c r="F1244" s="24">
        <v>40.24</v>
      </c>
      <c r="G1244" s="19">
        <f t="shared" si="61"/>
        <v>40.622280000000003</v>
      </c>
      <c r="H1244" s="11">
        <f t="shared" si="59"/>
        <v>894.74114375596503</v>
      </c>
      <c r="J1244" s="26"/>
    </row>
    <row r="1245" spans="1:10" outlineLevel="1">
      <c r="A1245" s="7"/>
      <c r="B1245" s="23">
        <v>42608</v>
      </c>
      <c r="C1245" s="22">
        <v>0.66666666666666663</v>
      </c>
      <c r="D1245" s="25">
        <v>5.1710450000000003</v>
      </c>
      <c r="E1245" s="19">
        <f t="shared" si="60"/>
        <v>5.1694936865000001</v>
      </c>
      <c r="F1245" s="24">
        <v>45.82</v>
      </c>
      <c r="G1245" s="19">
        <f t="shared" si="61"/>
        <v>46.255290000000002</v>
      </c>
      <c r="H1245" s="11">
        <f t="shared" si="59"/>
        <v>722.40939606677341</v>
      </c>
      <c r="J1245" s="26"/>
    </row>
    <row r="1246" spans="1:10" outlineLevel="1">
      <c r="A1246" s="7"/>
      <c r="B1246" s="23">
        <v>42608</v>
      </c>
      <c r="C1246" s="22">
        <v>0.6875</v>
      </c>
      <c r="D1246" s="25">
        <v>3.2667790000000001</v>
      </c>
      <c r="E1246" s="19">
        <f t="shared" si="60"/>
        <v>3.2657989663000002</v>
      </c>
      <c r="F1246" s="24">
        <v>49.87</v>
      </c>
      <c r="G1246" s="19">
        <f t="shared" si="61"/>
        <v>50.343764999999998</v>
      </c>
      <c r="H1246" s="11">
        <f t="shared" si="59"/>
        <v>443.02599203514995</v>
      </c>
      <c r="J1246" s="26"/>
    </row>
    <row r="1247" spans="1:10" outlineLevel="1">
      <c r="A1247" s="7"/>
      <c r="B1247" s="23">
        <v>42608</v>
      </c>
      <c r="C1247" s="22">
        <v>0.70833333333333337</v>
      </c>
      <c r="D1247" s="25">
        <v>1.0731980000000001</v>
      </c>
      <c r="E1247" s="19">
        <f t="shared" si="60"/>
        <v>1.0728760406000002</v>
      </c>
      <c r="F1247" s="24">
        <v>55.4</v>
      </c>
      <c r="G1247" s="19">
        <f t="shared" si="61"/>
        <v>55.926300000000005</v>
      </c>
      <c r="H1247" s="11">
        <f t="shared" si="59"/>
        <v>139.55295624219224</v>
      </c>
      <c r="J1247" s="26"/>
    </row>
    <row r="1248" spans="1:10" outlineLevel="1">
      <c r="A1248" s="7"/>
      <c r="B1248" s="23">
        <v>42608</v>
      </c>
      <c r="C1248" s="22">
        <v>0.72916666666666663</v>
      </c>
      <c r="D1248" s="25">
        <v>0.10639999999999999</v>
      </c>
      <c r="E1248" s="19">
        <f t="shared" si="60"/>
        <v>0.10636808</v>
      </c>
      <c r="F1248" s="24">
        <v>49.87</v>
      </c>
      <c r="G1248" s="19">
        <f t="shared" si="61"/>
        <v>50.343764999999998</v>
      </c>
      <c r="H1248" s="11">
        <f t="shared" si="59"/>
        <v>14.429493256978802</v>
      </c>
      <c r="J1248" s="26"/>
    </row>
    <row r="1249" spans="1:10" outlineLevel="1">
      <c r="A1249" s="7"/>
      <c r="B1249" s="23">
        <v>42608</v>
      </c>
      <c r="C1249" s="22">
        <v>0.75</v>
      </c>
      <c r="D1249" s="25">
        <v>1.3319999999999999E-3</v>
      </c>
      <c r="E1249" s="19">
        <f t="shared" si="60"/>
        <v>1.3316004E-3</v>
      </c>
      <c r="F1249" s="24">
        <v>64.66</v>
      </c>
      <c r="G1249" s="19">
        <f t="shared" si="61"/>
        <v>65.274270000000001</v>
      </c>
      <c r="H1249" s="11">
        <f t="shared" si="59"/>
        <v>0.16075843035829199</v>
      </c>
      <c r="J1249" s="26"/>
    </row>
    <row r="1250" spans="1:10" outlineLevel="1">
      <c r="A1250" s="7"/>
      <c r="B1250" s="23">
        <v>42608</v>
      </c>
      <c r="C1250" s="22">
        <v>0.77083333333333337</v>
      </c>
      <c r="D1250" s="25">
        <v>0</v>
      </c>
      <c r="E1250" s="19">
        <f t="shared" si="60"/>
        <v>0</v>
      </c>
      <c r="F1250" s="24">
        <v>86.95</v>
      </c>
      <c r="G1250" s="19">
        <f t="shared" si="61"/>
        <v>87.776025000000004</v>
      </c>
      <c r="H1250" s="11">
        <f t="shared" si="59"/>
        <v>0</v>
      </c>
      <c r="J1250" s="26"/>
    </row>
    <row r="1251" spans="1:10" outlineLevel="1">
      <c r="A1251" s="7"/>
      <c r="B1251" s="23">
        <v>42608</v>
      </c>
      <c r="C1251" s="22">
        <v>0.79166666666666663</v>
      </c>
      <c r="D1251" s="25">
        <v>0</v>
      </c>
      <c r="E1251" s="19">
        <f t="shared" si="60"/>
        <v>0</v>
      </c>
      <c r="F1251" s="24">
        <v>67.209999999999994</v>
      </c>
      <c r="G1251" s="19">
        <f t="shared" si="61"/>
        <v>67.848495</v>
      </c>
      <c r="H1251" s="11">
        <f t="shared" si="59"/>
        <v>0</v>
      </c>
      <c r="J1251" s="26"/>
    </row>
    <row r="1252" spans="1:10" outlineLevel="1">
      <c r="A1252" s="7"/>
      <c r="B1252" s="23">
        <v>42608</v>
      </c>
      <c r="C1252" s="22">
        <v>0.8125</v>
      </c>
      <c r="D1252" s="25">
        <v>0</v>
      </c>
      <c r="E1252" s="19">
        <f t="shared" si="60"/>
        <v>0</v>
      </c>
      <c r="F1252" s="24">
        <v>50.22</v>
      </c>
      <c r="G1252" s="19">
        <f t="shared" si="61"/>
        <v>50.697090000000003</v>
      </c>
      <c r="H1252" s="11">
        <f t="shared" si="59"/>
        <v>0</v>
      </c>
      <c r="J1252" s="26"/>
    </row>
    <row r="1253" spans="1:10" outlineLevel="1">
      <c r="A1253" s="7"/>
      <c r="B1253" s="23">
        <v>42608</v>
      </c>
      <c r="C1253" s="22">
        <v>0.83333333333333337</v>
      </c>
      <c r="D1253" s="25">
        <v>0</v>
      </c>
      <c r="E1253" s="19">
        <f t="shared" si="60"/>
        <v>0</v>
      </c>
      <c r="F1253" s="24">
        <v>51.88</v>
      </c>
      <c r="G1253" s="19">
        <f t="shared" si="61"/>
        <v>52.372860000000003</v>
      </c>
      <c r="H1253" s="11">
        <f t="shared" si="59"/>
        <v>0</v>
      </c>
      <c r="J1253" s="26"/>
    </row>
    <row r="1254" spans="1:10" outlineLevel="1">
      <c r="A1254" s="7"/>
      <c r="B1254" s="23">
        <v>42608</v>
      </c>
      <c r="C1254" s="22">
        <v>0.85416666666666663</v>
      </c>
      <c r="D1254" s="25">
        <v>0</v>
      </c>
      <c r="E1254" s="19">
        <f t="shared" si="60"/>
        <v>0</v>
      </c>
      <c r="F1254" s="24">
        <v>61.19</v>
      </c>
      <c r="G1254" s="19">
        <f t="shared" si="61"/>
        <v>61.771304999999998</v>
      </c>
      <c r="H1254" s="11">
        <f t="shared" si="59"/>
        <v>0</v>
      </c>
      <c r="J1254" s="26"/>
    </row>
    <row r="1255" spans="1:10" outlineLevel="1">
      <c r="A1255" s="7"/>
      <c r="B1255" s="23">
        <v>42608</v>
      </c>
      <c r="C1255" s="22">
        <v>0.875</v>
      </c>
      <c r="D1255" s="25">
        <v>0</v>
      </c>
      <c r="E1255" s="19">
        <f t="shared" si="60"/>
        <v>0</v>
      </c>
      <c r="F1255" s="24">
        <v>61.83</v>
      </c>
      <c r="G1255" s="19">
        <f t="shared" si="61"/>
        <v>62.417385000000003</v>
      </c>
      <c r="H1255" s="11">
        <f t="shared" si="59"/>
        <v>0</v>
      </c>
      <c r="J1255" s="26"/>
    </row>
    <row r="1256" spans="1:10" outlineLevel="1">
      <c r="A1256" s="7"/>
      <c r="B1256" s="23">
        <v>42608</v>
      </c>
      <c r="C1256" s="22">
        <v>0.89583333333333337</v>
      </c>
      <c r="D1256" s="25">
        <v>0</v>
      </c>
      <c r="E1256" s="19">
        <f t="shared" si="60"/>
        <v>0</v>
      </c>
      <c r="F1256" s="24">
        <v>60.88</v>
      </c>
      <c r="G1256" s="19">
        <f t="shared" si="61"/>
        <v>61.458360000000006</v>
      </c>
      <c r="H1256" s="11">
        <f t="shared" si="59"/>
        <v>0</v>
      </c>
      <c r="J1256" s="26"/>
    </row>
    <row r="1257" spans="1:10" outlineLevel="1">
      <c r="A1257" s="7"/>
      <c r="B1257" s="23">
        <v>42608</v>
      </c>
      <c r="C1257" s="22">
        <v>0.91666666666666663</v>
      </c>
      <c r="D1257" s="25">
        <v>0</v>
      </c>
      <c r="E1257" s="19">
        <f t="shared" si="60"/>
        <v>0</v>
      </c>
      <c r="F1257" s="24">
        <v>45.89</v>
      </c>
      <c r="G1257" s="19">
        <f t="shared" si="61"/>
        <v>46.325955</v>
      </c>
      <c r="H1257" s="11">
        <f t="shared" si="59"/>
        <v>0</v>
      </c>
      <c r="J1257" s="26"/>
    </row>
    <row r="1258" spans="1:10" outlineLevel="1">
      <c r="A1258" s="7"/>
      <c r="B1258" s="23">
        <v>42608</v>
      </c>
      <c r="C1258" s="22">
        <v>0.9375</v>
      </c>
      <c r="D1258" s="25">
        <v>0</v>
      </c>
      <c r="E1258" s="19">
        <f t="shared" si="60"/>
        <v>0</v>
      </c>
      <c r="F1258" s="24">
        <v>193.7</v>
      </c>
      <c r="G1258" s="19">
        <f t="shared" si="61"/>
        <v>195.54015000000001</v>
      </c>
      <c r="H1258" s="11">
        <f t="shared" si="59"/>
        <v>0</v>
      </c>
      <c r="J1258" s="26"/>
    </row>
    <row r="1259" spans="1:10" outlineLevel="1">
      <c r="A1259" s="7"/>
      <c r="B1259" s="23">
        <v>42608</v>
      </c>
      <c r="C1259" s="22">
        <v>0.95833333333333337</v>
      </c>
      <c r="D1259" s="25">
        <v>0</v>
      </c>
      <c r="E1259" s="19">
        <f t="shared" si="60"/>
        <v>0</v>
      </c>
      <c r="F1259" s="24">
        <v>60.09</v>
      </c>
      <c r="G1259" s="19">
        <f t="shared" si="61"/>
        <v>60.660855000000005</v>
      </c>
      <c r="H1259" s="11">
        <f t="shared" si="59"/>
        <v>0</v>
      </c>
      <c r="J1259" s="26"/>
    </row>
    <row r="1260" spans="1:10" outlineLevel="1">
      <c r="A1260" s="7"/>
      <c r="B1260" s="23">
        <v>42608</v>
      </c>
      <c r="C1260" s="22">
        <v>0.97916666666666663</v>
      </c>
      <c r="D1260" s="25">
        <v>0</v>
      </c>
      <c r="E1260" s="19">
        <f t="shared" si="60"/>
        <v>0</v>
      </c>
      <c r="F1260" s="24">
        <v>59.72</v>
      </c>
      <c r="G1260" s="19">
        <f t="shared" si="61"/>
        <v>60.28734</v>
      </c>
      <c r="H1260" s="11">
        <f t="shared" si="59"/>
        <v>0</v>
      </c>
      <c r="J1260" s="26"/>
    </row>
    <row r="1261" spans="1:10" outlineLevel="1">
      <c r="A1261" s="7"/>
      <c r="B1261" s="23">
        <v>42608</v>
      </c>
      <c r="C1261" s="22">
        <v>0.99998842592592585</v>
      </c>
      <c r="D1261" s="25">
        <v>0</v>
      </c>
      <c r="E1261" s="19">
        <f t="shared" si="60"/>
        <v>0</v>
      </c>
      <c r="F1261" s="24">
        <v>49.09</v>
      </c>
      <c r="G1261" s="19">
        <f t="shared" si="61"/>
        <v>49.556355000000003</v>
      </c>
      <c r="H1261" s="11">
        <f t="shared" si="59"/>
        <v>0</v>
      </c>
      <c r="J1261" s="26"/>
    </row>
    <row r="1262" spans="1:10" outlineLevel="1">
      <c r="A1262" s="7"/>
      <c r="B1262" s="23">
        <v>42609</v>
      </c>
      <c r="C1262" s="22">
        <v>2.0833333333333332E-2</v>
      </c>
      <c r="D1262" s="25">
        <v>0</v>
      </c>
      <c r="E1262" s="19">
        <f t="shared" si="60"/>
        <v>0</v>
      </c>
      <c r="F1262" s="24">
        <v>49.94</v>
      </c>
      <c r="G1262" s="19">
        <f t="shared" si="61"/>
        <v>50.414430000000003</v>
      </c>
      <c r="H1262" s="11">
        <f t="shared" si="59"/>
        <v>0</v>
      </c>
      <c r="J1262" s="26"/>
    </row>
    <row r="1263" spans="1:10" outlineLevel="1">
      <c r="A1263" s="7"/>
      <c r="B1263" s="23">
        <v>42609</v>
      </c>
      <c r="C1263" s="22">
        <v>4.1666666666666664E-2</v>
      </c>
      <c r="D1263" s="25">
        <v>0</v>
      </c>
      <c r="E1263" s="19">
        <f t="shared" si="60"/>
        <v>0</v>
      </c>
      <c r="F1263" s="24">
        <v>46.39</v>
      </c>
      <c r="G1263" s="19">
        <f t="shared" si="61"/>
        <v>46.830705000000002</v>
      </c>
      <c r="H1263" s="11">
        <f t="shared" si="59"/>
        <v>0</v>
      </c>
      <c r="J1263" s="26"/>
    </row>
    <row r="1264" spans="1:10" outlineLevel="1">
      <c r="A1264" s="7"/>
      <c r="B1264" s="23">
        <v>42609</v>
      </c>
      <c r="C1264" s="22">
        <v>6.25E-2</v>
      </c>
      <c r="D1264" s="25">
        <v>0</v>
      </c>
      <c r="E1264" s="19">
        <f t="shared" si="60"/>
        <v>0</v>
      </c>
      <c r="F1264" s="24">
        <v>44.46</v>
      </c>
      <c r="G1264" s="19">
        <f t="shared" si="61"/>
        <v>44.882370000000002</v>
      </c>
      <c r="H1264" s="11">
        <f t="shared" si="59"/>
        <v>0</v>
      </c>
      <c r="J1264" s="26"/>
    </row>
    <row r="1265" spans="1:10" outlineLevel="1">
      <c r="A1265" s="7"/>
      <c r="B1265" s="23">
        <v>42609</v>
      </c>
      <c r="C1265" s="22">
        <v>8.3333333333333329E-2</v>
      </c>
      <c r="D1265" s="25">
        <v>0</v>
      </c>
      <c r="E1265" s="19">
        <f t="shared" si="60"/>
        <v>0</v>
      </c>
      <c r="F1265" s="24">
        <v>43.68</v>
      </c>
      <c r="G1265" s="19">
        <f t="shared" si="61"/>
        <v>44.09496</v>
      </c>
      <c r="H1265" s="11">
        <f t="shared" si="59"/>
        <v>0</v>
      </c>
      <c r="J1265" s="26"/>
    </row>
    <row r="1266" spans="1:10" outlineLevel="1">
      <c r="A1266" s="7"/>
      <c r="B1266" s="23">
        <v>42609</v>
      </c>
      <c r="C1266" s="22">
        <v>0.10416666666666667</v>
      </c>
      <c r="D1266" s="25">
        <v>0</v>
      </c>
      <c r="E1266" s="19">
        <f t="shared" si="60"/>
        <v>0</v>
      </c>
      <c r="F1266" s="24">
        <v>42.44</v>
      </c>
      <c r="G1266" s="19">
        <f t="shared" si="61"/>
        <v>42.843180000000004</v>
      </c>
      <c r="H1266" s="11">
        <f t="shared" si="59"/>
        <v>0</v>
      </c>
      <c r="J1266" s="26"/>
    </row>
    <row r="1267" spans="1:10" outlineLevel="1">
      <c r="A1267" s="7"/>
      <c r="B1267" s="23">
        <v>42609</v>
      </c>
      <c r="C1267" s="22">
        <v>0.125</v>
      </c>
      <c r="D1267" s="25">
        <v>0</v>
      </c>
      <c r="E1267" s="19">
        <f t="shared" si="60"/>
        <v>0</v>
      </c>
      <c r="F1267" s="24">
        <v>39.47</v>
      </c>
      <c r="G1267" s="19">
        <f t="shared" si="61"/>
        <v>39.844965000000002</v>
      </c>
      <c r="H1267" s="11">
        <f t="shared" si="59"/>
        <v>0</v>
      </c>
      <c r="J1267" s="26"/>
    </row>
    <row r="1268" spans="1:10" outlineLevel="1">
      <c r="A1268" s="7"/>
      <c r="B1268" s="23">
        <v>42609</v>
      </c>
      <c r="C1268" s="22">
        <v>0.14583333333333334</v>
      </c>
      <c r="D1268" s="25">
        <v>0</v>
      </c>
      <c r="E1268" s="19">
        <f t="shared" si="60"/>
        <v>0</v>
      </c>
      <c r="F1268" s="24">
        <v>39.22</v>
      </c>
      <c r="G1268" s="19">
        <f t="shared" si="61"/>
        <v>39.592590000000001</v>
      </c>
      <c r="H1268" s="11">
        <f t="shared" si="59"/>
        <v>0</v>
      </c>
      <c r="J1268" s="26"/>
    </row>
    <row r="1269" spans="1:10" outlineLevel="1">
      <c r="A1269" s="7"/>
      <c r="B1269" s="23">
        <v>42609</v>
      </c>
      <c r="C1269" s="22">
        <v>0.16666666666666666</v>
      </c>
      <c r="D1269" s="25">
        <v>0</v>
      </c>
      <c r="E1269" s="19">
        <f t="shared" si="60"/>
        <v>0</v>
      </c>
      <c r="F1269" s="24">
        <v>34.78</v>
      </c>
      <c r="G1269" s="19">
        <f t="shared" si="61"/>
        <v>35.110410000000002</v>
      </c>
      <c r="H1269" s="11">
        <f t="shared" si="59"/>
        <v>0</v>
      </c>
      <c r="J1269" s="26"/>
    </row>
    <row r="1270" spans="1:10" outlineLevel="1">
      <c r="A1270" s="7"/>
      <c r="B1270" s="23">
        <v>42609</v>
      </c>
      <c r="C1270" s="22">
        <v>0.1875</v>
      </c>
      <c r="D1270" s="25">
        <v>0</v>
      </c>
      <c r="E1270" s="19">
        <f t="shared" si="60"/>
        <v>0</v>
      </c>
      <c r="F1270" s="24">
        <v>33.909999999999997</v>
      </c>
      <c r="G1270" s="19">
        <f t="shared" si="61"/>
        <v>34.232144999999996</v>
      </c>
      <c r="H1270" s="11">
        <f t="shared" si="59"/>
        <v>0</v>
      </c>
      <c r="J1270" s="26"/>
    </row>
    <row r="1271" spans="1:10" outlineLevel="1">
      <c r="A1271" s="7"/>
      <c r="B1271" s="23">
        <v>42609</v>
      </c>
      <c r="C1271" s="22">
        <v>0.20833333333333334</v>
      </c>
      <c r="D1271" s="25">
        <v>0</v>
      </c>
      <c r="E1271" s="19">
        <f t="shared" si="60"/>
        <v>0</v>
      </c>
      <c r="F1271" s="24">
        <v>29.93</v>
      </c>
      <c r="G1271" s="19">
        <f t="shared" si="61"/>
        <v>30.214335000000002</v>
      </c>
      <c r="H1271" s="11">
        <f t="shared" si="59"/>
        <v>0</v>
      </c>
      <c r="J1271" s="26"/>
    </row>
    <row r="1272" spans="1:10" outlineLevel="1">
      <c r="A1272" s="7"/>
      <c r="B1272" s="23">
        <v>42609</v>
      </c>
      <c r="C1272" s="22">
        <v>0.22916666666666666</v>
      </c>
      <c r="D1272" s="25">
        <v>0</v>
      </c>
      <c r="E1272" s="19">
        <f t="shared" si="60"/>
        <v>0</v>
      </c>
      <c r="F1272" s="24">
        <v>34.14</v>
      </c>
      <c r="G1272" s="19">
        <f t="shared" si="61"/>
        <v>34.464330000000004</v>
      </c>
      <c r="H1272" s="11">
        <f t="shared" si="59"/>
        <v>0</v>
      </c>
      <c r="J1272" s="26"/>
    </row>
    <row r="1273" spans="1:10" outlineLevel="1">
      <c r="A1273" s="7"/>
      <c r="B1273" s="23">
        <v>42609</v>
      </c>
      <c r="C1273" s="22">
        <v>0.25</v>
      </c>
      <c r="D1273" s="25">
        <v>0</v>
      </c>
      <c r="E1273" s="19">
        <f t="shared" si="60"/>
        <v>0</v>
      </c>
      <c r="F1273" s="24">
        <v>31.92</v>
      </c>
      <c r="G1273" s="19">
        <f t="shared" si="61"/>
        <v>32.223240000000004</v>
      </c>
      <c r="H1273" s="11">
        <f t="shared" si="59"/>
        <v>0</v>
      </c>
      <c r="J1273" s="26"/>
    </row>
    <row r="1274" spans="1:10" outlineLevel="1">
      <c r="A1274" s="7"/>
      <c r="B1274" s="23">
        <v>42609</v>
      </c>
      <c r="C1274" s="22">
        <v>0.27083333333333331</v>
      </c>
      <c r="D1274" s="25">
        <v>0</v>
      </c>
      <c r="E1274" s="19">
        <f t="shared" si="60"/>
        <v>0</v>
      </c>
      <c r="F1274" s="24">
        <v>38.380000000000003</v>
      </c>
      <c r="G1274" s="19">
        <f t="shared" si="61"/>
        <v>38.744610000000002</v>
      </c>
      <c r="H1274" s="11">
        <f t="shared" si="59"/>
        <v>0</v>
      </c>
      <c r="J1274" s="26"/>
    </row>
    <row r="1275" spans="1:10" outlineLevel="1">
      <c r="A1275" s="7"/>
      <c r="B1275" s="23">
        <v>42609</v>
      </c>
      <c r="C1275" s="22">
        <v>0.29166666666666669</v>
      </c>
      <c r="D1275" s="25">
        <v>6.2509999999999996E-2</v>
      </c>
      <c r="E1275" s="19">
        <f t="shared" si="60"/>
        <v>6.2491247E-2</v>
      </c>
      <c r="F1275" s="24">
        <v>41.79</v>
      </c>
      <c r="G1275" s="19">
        <f t="shared" si="61"/>
        <v>42.187004999999999</v>
      </c>
      <c r="H1275" s="11">
        <f t="shared" si="59"/>
        <v>8.9870533923547651</v>
      </c>
      <c r="J1275" s="26"/>
    </row>
    <row r="1276" spans="1:10" outlineLevel="1">
      <c r="A1276" s="7"/>
      <c r="B1276" s="23">
        <v>42609</v>
      </c>
      <c r="C1276" s="22">
        <v>0.3125</v>
      </c>
      <c r="D1276" s="25">
        <v>0.34666399999999997</v>
      </c>
      <c r="E1276" s="19">
        <f t="shared" si="60"/>
        <v>0.34656000079999999</v>
      </c>
      <c r="F1276" s="24">
        <v>42.26</v>
      </c>
      <c r="G1276" s="19">
        <f t="shared" si="61"/>
        <v>42.661470000000001</v>
      </c>
      <c r="H1276" s="11">
        <f t="shared" si="59"/>
        <v>49.675401071470823</v>
      </c>
      <c r="J1276" s="26"/>
    </row>
    <row r="1277" spans="1:10" outlineLevel="1">
      <c r="A1277" s="7"/>
      <c r="B1277" s="23">
        <v>42609</v>
      </c>
      <c r="C1277" s="22">
        <v>0.33333333333333331</v>
      </c>
      <c r="D1277" s="25">
        <v>0.74999300000000002</v>
      </c>
      <c r="E1277" s="19">
        <f t="shared" si="60"/>
        <v>0.74976800210000005</v>
      </c>
      <c r="F1277" s="24">
        <v>44.87</v>
      </c>
      <c r="G1277" s="19">
        <f t="shared" si="61"/>
        <v>45.296264999999998</v>
      </c>
      <c r="H1277" s="11">
        <f t="shared" si="59"/>
        <v>105.49515827895785</v>
      </c>
      <c r="J1277" s="26"/>
    </row>
    <row r="1278" spans="1:10" outlineLevel="1">
      <c r="A1278" s="7"/>
      <c r="B1278" s="23">
        <v>42609</v>
      </c>
      <c r="C1278" s="22">
        <v>0.35416666666666669</v>
      </c>
      <c r="D1278" s="25">
        <v>1.426574</v>
      </c>
      <c r="E1278" s="19">
        <f t="shared" si="60"/>
        <v>1.4261460278</v>
      </c>
      <c r="F1278" s="24">
        <v>50.03</v>
      </c>
      <c r="G1278" s="19">
        <f t="shared" si="61"/>
        <v>50.505285000000008</v>
      </c>
      <c r="H1278" s="11">
        <f t="shared" ref="H1278:H1341" si="62">E1278*($B$6-G1278)</f>
        <v>193.23524958514307</v>
      </c>
      <c r="J1278" s="26"/>
    </row>
    <row r="1279" spans="1:10" outlineLevel="1">
      <c r="A1279" s="7"/>
      <c r="B1279" s="23">
        <v>42609</v>
      </c>
      <c r="C1279" s="22">
        <v>0.375</v>
      </c>
      <c r="D1279" s="25">
        <v>2.2841320000000001</v>
      </c>
      <c r="E1279" s="19">
        <f t="shared" si="60"/>
        <v>2.2834467603999999</v>
      </c>
      <c r="F1279" s="24">
        <v>42.08</v>
      </c>
      <c r="G1279" s="19">
        <f t="shared" si="61"/>
        <v>42.479759999999999</v>
      </c>
      <c r="H1279" s="11">
        <f t="shared" si="62"/>
        <v>327.72082707983049</v>
      </c>
      <c r="J1279" s="26"/>
    </row>
    <row r="1280" spans="1:10" outlineLevel="1">
      <c r="A1280" s="7"/>
      <c r="B1280" s="23">
        <v>42609</v>
      </c>
      <c r="C1280" s="22">
        <v>0.39583333333333331</v>
      </c>
      <c r="D1280" s="25">
        <v>5.0563629999999993</v>
      </c>
      <c r="E1280" s="19">
        <f t="shared" si="60"/>
        <v>5.0548460910999991</v>
      </c>
      <c r="F1280" s="24">
        <v>37.89</v>
      </c>
      <c r="G1280" s="19">
        <f t="shared" si="61"/>
        <v>38.249955</v>
      </c>
      <c r="H1280" s="11">
        <f t="shared" si="62"/>
        <v>746.85373742809895</v>
      </c>
      <c r="J1280" s="26"/>
    </row>
    <row r="1281" spans="1:10" outlineLevel="1">
      <c r="A1281" s="7"/>
      <c r="B1281" s="23">
        <v>42609</v>
      </c>
      <c r="C1281" s="22">
        <v>0.41666666666666669</v>
      </c>
      <c r="D1281" s="25">
        <v>6.8121220000000005</v>
      </c>
      <c r="E1281" s="19">
        <f t="shared" si="60"/>
        <v>6.8100783634000006</v>
      </c>
      <c r="F1281" s="24">
        <v>35.19</v>
      </c>
      <c r="G1281" s="19">
        <f t="shared" si="61"/>
        <v>35.524304999999998</v>
      </c>
      <c r="H1281" s="11">
        <f t="shared" si="62"/>
        <v>1024.7512747370777</v>
      </c>
      <c r="J1281" s="26"/>
    </row>
    <row r="1282" spans="1:10" outlineLevel="1">
      <c r="A1282" s="7"/>
      <c r="B1282" s="23">
        <v>42609</v>
      </c>
      <c r="C1282" s="22">
        <v>0.4375</v>
      </c>
      <c r="D1282" s="25">
        <v>9.3344120000000004</v>
      </c>
      <c r="E1282" s="19">
        <f t="shared" si="60"/>
        <v>9.3316116764000014</v>
      </c>
      <c r="F1282" s="24">
        <v>32.92</v>
      </c>
      <c r="G1282" s="19">
        <f t="shared" si="61"/>
        <v>33.232740000000007</v>
      </c>
      <c r="H1282" s="11">
        <f t="shared" si="62"/>
        <v>1425.5647471876348</v>
      </c>
      <c r="J1282" s="26"/>
    </row>
    <row r="1283" spans="1:10" outlineLevel="1">
      <c r="A1283" s="7"/>
      <c r="B1283" s="23">
        <v>42609</v>
      </c>
      <c r="C1283" s="22">
        <v>0.45833333333333331</v>
      </c>
      <c r="D1283" s="25">
        <v>9.8081449999999997</v>
      </c>
      <c r="E1283" s="19">
        <f t="shared" si="60"/>
        <v>9.8052025564999994</v>
      </c>
      <c r="F1283" s="24">
        <v>30.64</v>
      </c>
      <c r="G1283" s="19">
        <f t="shared" si="61"/>
        <v>30.931080000000001</v>
      </c>
      <c r="H1283" s="11">
        <f t="shared" si="62"/>
        <v>1520.4821708176937</v>
      </c>
      <c r="J1283" s="26"/>
    </row>
    <row r="1284" spans="1:10" outlineLevel="1">
      <c r="A1284" s="7"/>
      <c r="B1284" s="23">
        <v>42609</v>
      </c>
      <c r="C1284" s="22">
        <v>0.47916666666666669</v>
      </c>
      <c r="D1284" s="25">
        <v>9.9412540000000007</v>
      </c>
      <c r="E1284" s="19">
        <f t="shared" si="60"/>
        <v>9.9382716238000004</v>
      </c>
      <c r="F1284" s="24">
        <v>30.81</v>
      </c>
      <c r="G1284" s="19">
        <f t="shared" si="61"/>
        <v>31.102695000000001</v>
      </c>
      <c r="H1284" s="11">
        <f t="shared" si="62"/>
        <v>1539.4114908845938</v>
      </c>
      <c r="J1284" s="26"/>
    </row>
    <row r="1285" spans="1:10" outlineLevel="1">
      <c r="A1285" s="7"/>
      <c r="B1285" s="23">
        <v>42609</v>
      </c>
      <c r="C1285" s="22">
        <v>0.5</v>
      </c>
      <c r="D1285" s="25">
        <v>9.9356650000000002</v>
      </c>
      <c r="E1285" s="19">
        <f t="shared" si="60"/>
        <v>9.9326843005000001</v>
      </c>
      <c r="F1285" s="24">
        <v>30.25</v>
      </c>
      <c r="G1285" s="19">
        <f t="shared" si="61"/>
        <v>30.537375000000001</v>
      </c>
      <c r="H1285" s="11">
        <f t="shared" si="62"/>
        <v>1544.1611746520189</v>
      </c>
      <c r="J1285" s="26"/>
    </row>
    <row r="1286" spans="1:10" outlineLevel="1">
      <c r="A1286" s="7"/>
      <c r="B1286" s="23">
        <v>42609</v>
      </c>
      <c r="C1286" s="22">
        <v>0.52083333333333337</v>
      </c>
      <c r="D1286" s="25">
        <v>9.9396850000000008</v>
      </c>
      <c r="E1286" s="19">
        <f t="shared" si="60"/>
        <v>9.9367030945000003</v>
      </c>
      <c r="F1286" s="24">
        <v>28.3</v>
      </c>
      <c r="G1286" s="19">
        <f t="shared" si="61"/>
        <v>28.568850000000001</v>
      </c>
      <c r="H1286" s="11">
        <f t="shared" si="62"/>
        <v>1564.3465953756938</v>
      </c>
      <c r="J1286" s="26"/>
    </row>
    <row r="1287" spans="1:10" outlineLevel="1">
      <c r="A1287" s="7"/>
      <c r="B1287" s="23">
        <v>42609</v>
      </c>
      <c r="C1287" s="22">
        <v>0.54166666666666663</v>
      </c>
      <c r="D1287" s="25">
        <v>9.9323300000000003</v>
      </c>
      <c r="E1287" s="19">
        <f t="shared" si="60"/>
        <v>9.9293503010000013</v>
      </c>
      <c r="F1287" s="24">
        <v>28.1</v>
      </c>
      <c r="G1287" s="19">
        <f t="shared" si="61"/>
        <v>28.366950000000003</v>
      </c>
      <c r="H1287" s="11">
        <f t="shared" si="62"/>
        <v>1565.1937724650481</v>
      </c>
      <c r="J1287" s="26"/>
    </row>
    <row r="1288" spans="1:10" outlineLevel="1">
      <c r="A1288" s="7"/>
      <c r="B1288" s="23">
        <v>42609</v>
      </c>
      <c r="C1288" s="22">
        <v>0.5625</v>
      </c>
      <c r="D1288" s="25">
        <v>9.7035079999999994</v>
      </c>
      <c r="E1288" s="19">
        <f t="shared" si="60"/>
        <v>9.7005969475999994</v>
      </c>
      <c r="F1288" s="24">
        <v>26.93</v>
      </c>
      <c r="G1288" s="19">
        <f t="shared" si="61"/>
        <v>27.185835000000001</v>
      </c>
      <c r="H1288" s="11">
        <f t="shared" si="62"/>
        <v>1540.5922042346426</v>
      </c>
      <c r="J1288" s="26"/>
    </row>
    <row r="1289" spans="1:10" outlineLevel="1">
      <c r="A1289" s="7"/>
      <c r="B1289" s="23">
        <v>42609</v>
      </c>
      <c r="C1289" s="22">
        <v>0.58333333333333337</v>
      </c>
      <c r="D1289" s="25">
        <v>9.176721999999998</v>
      </c>
      <c r="E1289" s="19">
        <f t="shared" si="60"/>
        <v>9.1739689833999982</v>
      </c>
      <c r="F1289" s="24">
        <v>27.29</v>
      </c>
      <c r="G1289" s="19">
        <f t="shared" si="61"/>
        <v>27.549255000000002</v>
      </c>
      <c r="H1289" s="11">
        <f t="shared" si="62"/>
        <v>1453.6222200266222</v>
      </c>
      <c r="J1289" s="26"/>
    </row>
    <row r="1290" spans="1:10" outlineLevel="1">
      <c r="A1290" s="7"/>
      <c r="B1290" s="23">
        <v>42609</v>
      </c>
      <c r="C1290" s="22">
        <v>0.60416666666666663</v>
      </c>
      <c r="D1290" s="25">
        <v>8.5067449999999987</v>
      </c>
      <c r="E1290" s="19">
        <f t="shared" si="60"/>
        <v>8.5041929764999988</v>
      </c>
      <c r="F1290" s="24">
        <v>28.42</v>
      </c>
      <c r="G1290" s="19">
        <f t="shared" si="61"/>
        <v>28.689990000000005</v>
      </c>
      <c r="H1290" s="11">
        <f t="shared" si="62"/>
        <v>1337.7946821751445</v>
      </c>
      <c r="J1290" s="26"/>
    </row>
    <row r="1291" spans="1:10" outlineLevel="1">
      <c r="A1291" s="7"/>
      <c r="B1291" s="23">
        <v>42609</v>
      </c>
      <c r="C1291" s="22">
        <v>0.625</v>
      </c>
      <c r="D1291" s="25">
        <v>7.6669909999999994</v>
      </c>
      <c r="E1291" s="19">
        <f t="shared" si="60"/>
        <v>7.6646909026999994</v>
      </c>
      <c r="F1291" s="24">
        <v>29.46</v>
      </c>
      <c r="G1291" s="19">
        <f t="shared" si="61"/>
        <v>29.739870000000003</v>
      </c>
      <c r="H1291" s="11">
        <f t="shared" si="62"/>
        <v>1197.6855968657194</v>
      </c>
      <c r="J1291" s="26"/>
    </row>
    <row r="1292" spans="1:10" outlineLevel="1">
      <c r="A1292" s="7"/>
      <c r="B1292" s="23">
        <v>42609</v>
      </c>
      <c r="C1292" s="22">
        <v>0.64583333333333337</v>
      </c>
      <c r="D1292" s="25">
        <v>6.636175999999999</v>
      </c>
      <c r="E1292" s="19">
        <f t="shared" si="60"/>
        <v>6.6341851471999993</v>
      </c>
      <c r="F1292" s="24">
        <v>29.83</v>
      </c>
      <c r="G1292" s="19">
        <f t="shared" si="61"/>
        <v>30.113385000000001</v>
      </c>
      <c r="H1292" s="11">
        <f t="shared" si="62"/>
        <v>1034.1806658802846</v>
      </c>
      <c r="J1292" s="26"/>
    </row>
    <row r="1293" spans="1:10" outlineLevel="1">
      <c r="A1293" s="7"/>
      <c r="B1293" s="23">
        <v>42609</v>
      </c>
      <c r="C1293" s="22">
        <v>0.66666666666666663</v>
      </c>
      <c r="D1293" s="25">
        <v>5.2899399999999996</v>
      </c>
      <c r="E1293" s="19">
        <f t="shared" si="60"/>
        <v>5.2883530179999996</v>
      </c>
      <c r="F1293" s="24">
        <v>29.96</v>
      </c>
      <c r="G1293" s="19">
        <f t="shared" si="61"/>
        <v>30.244620000000001</v>
      </c>
      <c r="H1293" s="11">
        <f t="shared" si="62"/>
        <v>823.68943389273682</v>
      </c>
      <c r="J1293" s="26"/>
    </row>
    <row r="1294" spans="1:10" outlineLevel="1">
      <c r="A1294" s="7"/>
      <c r="B1294" s="23">
        <v>42609</v>
      </c>
      <c r="C1294" s="22">
        <v>0.6875</v>
      </c>
      <c r="D1294" s="25">
        <v>3.4167480000000001</v>
      </c>
      <c r="E1294" s="19">
        <f t="shared" ref="E1294:E1359" si="63">IF($B$11="Electricity",$D1294*$B$7,$D1294*$B$8)</f>
        <v>3.4157229756</v>
      </c>
      <c r="F1294" s="24">
        <v>30.64</v>
      </c>
      <c r="G1294" s="19">
        <f t="shared" si="61"/>
        <v>30.931080000000001</v>
      </c>
      <c r="H1294" s="11">
        <f t="shared" si="62"/>
        <v>529.6724728454783</v>
      </c>
      <c r="J1294" s="26"/>
    </row>
    <row r="1295" spans="1:10" outlineLevel="1">
      <c r="A1295" s="7"/>
      <c r="B1295" s="23">
        <v>42609</v>
      </c>
      <c r="C1295" s="22">
        <v>0.70833333333333337</v>
      </c>
      <c r="D1295" s="25">
        <v>1.2415310000000002</v>
      </c>
      <c r="E1295" s="19">
        <f t="shared" si="63"/>
        <v>1.2411585407000003</v>
      </c>
      <c r="F1295" s="24">
        <v>36.229999999999997</v>
      </c>
      <c r="G1295" s="19">
        <f t="shared" ref="G1295:G1358" si="64">$F1295*$B$8</f>
        <v>36.574185</v>
      </c>
      <c r="H1295" s="11">
        <f t="shared" si="62"/>
        <v>185.46112648830822</v>
      </c>
      <c r="J1295" s="26"/>
    </row>
    <row r="1296" spans="1:10" outlineLevel="1">
      <c r="A1296" s="7"/>
      <c r="B1296" s="23">
        <v>42609</v>
      </c>
      <c r="C1296" s="22">
        <v>0.72916666666666663</v>
      </c>
      <c r="D1296" s="25">
        <v>0.123172</v>
      </c>
      <c r="E1296" s="19">
        <f t="shared" si="63"/>
        <v>0.1231350484</v>
      </c>
      <c r="F1296" s="24">
        <v>36.49</v>
      </c>
      <c r="G1296" s="19">
        <f t="shared" si="64"/>
        <v>36.836655000000007</v>
      </c>
      <c r="H1296" s="11">
        <f t="shared" si="62"/>
        <v>18.367235706080898</v>
      </c>
      <c r="J1296" s="26"/>
    </row>
    <row r="1297" spans="1:10" outlineLevel="1">
      <c r="A1297" s="7"/>
      <c r="B1297" s="23">
        <v>42609</v>
      </c>
      <c r="C1297" s="22">
        <v>0.75</v>
      </c>
      <c r="D1297" s="25">
        <v>1.225E-3</v>
      </c>
      <c r="E1297" s="19">
        <f t="shared" si="63"/>
        <v>1.2246325E-3</v>
      </c>
      <c r="F1297" s="24">
        <v>67.8</v>
      </c>
      <c r="G1297" s="19">
        <f t="shared" si="64"/>
        <v>68.444100000000006</v>
      </c>
      <c r="H1297" s="11">
        <f t="shared" si="62"/>
        <v>0.14396277570674998</v>
      </c>
      <c r="J1297" s="26"/>
    </row>
    <row r="1298" spans="1:10" outlineLevel="1">
      <c r="A1298" s="7"/>
      <c r="B1298" s="23">
        <v>42609</v>
      </c>
      <c r="C1298" s="22">
        <v>0.77083333333333337</v>
      </c>
      <c r="D1298" s="25">
        <v>0</v>
      </c>
      <c r="E1298" s="19">
        <f t="shared" si="63"/>
        <v>0</v>
      </c>
      <c r="F1298" s="24">
        <v>88.79</v>
      </c>
      <c r="G1298" s="19">
        <f t="shared" si="64"/>
        <v>89.633505000000014</v>
      </c>
      <c r="H1298" s="11">
        <f t="shared" si="62"/>
        <v>0</v>
      </c>
      <c r="J1298" s="26"/>
    </row>
    <row r="1299" spans="1:10" outlineLevel="1">
      <c r="A1299" s="7"/>
      <c r="B1299" s="23">
        <v>42609</v>
      </c>
      <c r="C1299" s="22">
        <v>0.79166666666666663</v>
      </c>
      <c r="D1299" s="25">
        <v>0</v>
      </c>
      <c r="E1299" s="19">
        <f t="shared" si="63"/>
        <v>0</v>
      </c>
      <c r="F1299" s="24">
        <v>92.1</v>
      </c>
      <c r="G1299" s="19">
        <f t="shared" si="64"/>
        <v>92.974950000000007</v>
      </c>
      <c r="H1299" s="11">
        <f t="shared" si="62"/>
        <v>0</v>
      </c>
      <c r="J1299" s="26"/>
    </row>
    <row r="1300" spans="1:10" outlineLevel="1">
      <c r="A1300" s="7"/>
      <c r="B1300" s="23">
        <v>42609</v>
      </c>
      <c r="C1300" s="22">
        <v>0.8125</v>
      </c>
      <c r="D1300" s="25">
        <v>0</v>
      </c>
      <c r="E1300" s="19">
        <f t="shared" si="63"/>
        <v>0</v>
      </c>
      <c r="F1300" s="24">
        <v>59.95</v>
      </c>
      <c r="G1300" s="19">
        <f t="shared" si="64"/>
        <v>60.519525000000009</v>
      </c>
      <c r="H1300" s="11">
        <f t="shared" si="62"/>
        <v>0</v>
      </c>
      <c r="J1300" s="26"/>
    </row>
    <row r="1301" spans="1:10" outlineLevel="1">
      <c r="A1301" s="7"/>
      <c r="B1301" s="23">
        <v>42609</v>
      </c>
      <c r="C1301" s="22">
        <v>0.83333333333333337</v>
      </c>
      <c r="D1301" s="25">
        <v>0</v>
      </c>
      <c r="E1301" s="19">
        <f t="shared" si="63"/>
        <v>0</v>
      </c>
      <c r="F1301" s="24">
        <v>48.92</v>
      </c>
      <c r="G1301" s="19">
        <f t="shared" si="64"/>
        <v>49.384740000000008</v>
      </c>
      <c r="H1301" s="11">
        <f t="shared" si="62"/>
        <v>0</v>
      </c>
      <c r="J1301" s="26"/>
    </row>
    <row r="1302" spans="1:10" outlineLevel="1">
      <c r="A1302" s="7"/>
      <c r="B1302" s="23">
        <v>42609</v>
      </c>
      <c r="C1302" s="22">
        <v>0.85416666666666663</v>
      </c>
      <c r="D1302" s="25">
        <v>0</v>
      </c>
      <c r="E1302" s="19">
        <f t="shared" si="63"/>
        <v>0</v>
      </c>
      <c r="F1302" s="24">
        <v>48.22</v>
      </c>
      <c r="G1302" s="19">
        <f t="shared" si="64"/>
        <v>48.678090000000005</v>
      </c>
      <c r="H1302" s="11">
        <f t="shared" si="62"/>
        <v>0</v>
      </c>
      <c r="J1302" s="26"/>
    </row>
    <row r="1303" spans="1:10" outlineLevel="1">
      <c r="A1303" s="7"/>
      <c r="B1303" s="23">
        <v>42609</v>
      </c>
      <c r="C1303" s="22">
        <v>0.875</v>
      </c>
      <c r="D1303" s="25">
        <v>0</v>
      </c>
      <c r="E1303" s="19">
        <f t="shared" si="63"/>
        <v>0</v>
      </c>
      <c r="F1303" s="24">
        <v>42.79</v>
      </c>
      <c r="G1303" s="19">
        <f t="shared" si="64"/>
        <v>43.196505000000002</v>
      </c>
      <c r="H1303" s="11">
        <f t="shared" si="62"/>
        <v>0</v>
      </c>
      <c r="J1303" s="26"/>
    </row>
    <row r="1304" spans="1:10" outlineLevel="1">
      <c r="A1304" s="7"/>
      <c r="B1304" s="23">
        <v>42609</v>
      </c>
      <c r="C1304" s="22">
        <v>0.89583333333333337</v>
      </c>
      <c r="D1304" s="25">
        <v>0</v>
      </c>
      <c r="E1304" s="19">
        <f t="shared" si="63"/>
        <v>0</v>
      </c>
      <c r="F1304" s="24">
        <v>38.1</v>
      </c>
      <c r="G1304" s="19">
        <f t="shared" si="64"/>
        <v>38.461950000000002</v>
      </c>
      <c r="H1304" s="11">
        <f t="shared" si="62"/>
        <v>0</v>
      </c>
      <c r="J1304" s="26"/>
    </row>
    <row r="1305" spans="1:10" outlineLevel="1">
      <c r="A1305" s="7"/>
      <c r="B1305" s="23">
        <v>42609</v>
      </c>
      <c r="C1305" s="22">
        <v>0.91666666666666663</v>
      </c>
      <c r="D1305" s="25">
        <v>0</v>
      </c>
      <c r="E1305" s="19">
        <f t="shared" si="63"/>
        <v>0</v>
      </c>
      <c r="F1305" s="24">
        <v>36.369999999999997</v>
      </c>
      <c r="G1305" s="19">
        <f t="shared" si="64"/>
        <v>36.715514999999996</v>
      </c>
      <c r="H1305" s="11">
        <f t="shared" si="62"/>
        <v>0</v>
      </c>
      <c r="J1305" s="26"/>
    </row>
    <row r="1306" spans="1:10" outlineLevel="1">
      <c r="A1306" s="7"/>
      <c r="B1306" s="23">
        <v>42609</v>
      </c>
      <c r="C1306" s="22">
        <v>0.9375</v>
      </c>
      <c r="D1306" s="25">
        <v>0</v>
      </c>
      <c r="E1306" s="19">
        <f t="shared" si="63"/>
        <v>0</v>
      </c>
      <c r="F1306" s="24">
        <v>37.58</v>
      </c>
      <c r="G1306" s="19">
        <f t="shared" si="64"/>
        <v>37.937010000000001</v>
      </c>
      <c r="H1306" s="11">
        <f t="shared" si="62"/>
        <v>0</v>
      </c>
      <c r="J1306" s="26"/>
    </row>
    <row r="1307" spans="1:10" outlineLevel="1">
      <c r="A1307" s="7"/>
      <c r="B1307" s="23">
        <v>42609</v>
      </c>
      <c r="C1307" s="22">
        <v>0.95833333333333337</v>
      </c>
      <c r="D1307" s="25">
        <v>0</v>
      </c>
      <c r="E1307" s="19">
        <f t="shared" si="63"/>
        <v>0</v>
      </c>
      <c r="F1307" s="24">
        <v>32.880000000000003</v>
      </c>
      <c r="G1307" s="19">
        <f t="shared" si="64"/>
        <v>33.192360000000008</v>
      </c>
      <c r="H1307" s="11">
        <f t="shared" si="62"/>
        <v>0</v>
      </c>
      <c r="J1307" s="26"/>
    </row>
    <row r="1308" spans="1:10" outlineLevel="1">
      <c r="A1308" s="7"/>
      <c r="B1308" s="23">
        <v>42609</v>
      </c>
      <c r="C1308" s="22">
        <v>0.97916666666666663</v>
      </c>
      <c r="D1308" s="25">
        <v>0</v>
      </c>
      <c r="E1308" s="19">
        <f t="shared" si="63"/>
        <v>0</v>
      </c>
      <c r="F1308" s="24">
        <v>31.53</v>
      </c>
      <c r="G1308" s="19">
        <f t="shared" si="64"/>
        <v>31.829535000000003</v>
      </c>
      <c r="H1308" s="11">
        <f t="shared" si="62"/>
        <v>0</v>
      </c>
      <c r="J1308" s="26"/>
    </row>
    <row r="1309" spans="1:10" outlineLevel="1">
      <c r="A1309" s="7"/>
      <c r="B1309" s="23">
        <v>42609</v>
      </c>
      <c r="C1309" s="22">
        <v>0.99998842592592585</v>
      </c>
      <c r="D1309" s="25">
        <v>0</v>
      </c>
      <c r="E1309" s="19">
        <f t="shared" si="63"/>
        <v>0</v>
      </c>
      <c r="F1309" s="24">
        <v>30.18</v>
      </c>
      <c r="G1309" s="19">
        <f t="shared" si="64"/>
        <v>30.466710000000003</v>
      </c>
      <c r="H1309" s="11">
        <f t="shared" si="62"/>
        <v>0</v>
      </c>
      <c r="J1309" s="26"/>
    </row>
    <row r="1310" spans="1:10" outlineLevel="1">
      <c r="A1310" s="7"/>
      <c r="B1310" s="23">
        <v>42610</v>
      </c>
      <c r="C1310" s="22">
        <v>2.0833333333333332E-2</v>
      </c>
      <c r="D1310" s="25">
        <v>0</v>
      </c>
      <c r="E1310" s="19">
        <f t="shared" si="63"/>
        <v>0</v>
      </c>
      <c r="F1310" s="24">
        <v>32.33</v>
      </c>
      <c r="G1310" s="19">
        <f t="shared" si="64"/>
        <v>32.637135000000001</v>
      </c>
      <c r="H1310" s="11">
        <f t="shared" si="62"/>
        <v>0</v>
      </c>
      <c r="J1310" s="26"/>
    </row>
    <row r="1311" spans="1:10" outlineLevel="1">
      <c r="A1311" s="7"/>
      <c r="B1311" s="23">
        <v>42610</v>
      </c>
      <c r="C1311" s="22">
        <v>4.1666666666666664E-2</v>
      </c>
      <c r="D1311" s="25">
        <v>0</v>
      </c>
      <c r="E1311" s="19">
        <f t="shared" si="63"/>
        <v>0</v>
      </c>
      <c r="F1311" s="24">
        <v>29.56</v>
      </c>
      <c r="G1311" s="19">
        <f t="shared" si="64"/>
        <v>29.840820000000001</v>
      </c>
      <c r="H1311" s="11">
        <f t="shared" si="62"/>
        <v>0</v>
      </c>
      <c r="J1311" s="26"/>
    </row>
    <row r="1312" spans="1:10" outlineLevel="1">
      <c r="A1312" s="7"/>
      <c r="B1312" s="23">
        <v>42610</v>
      </c>
      <c r="C1312" s="22">
        <v>6.25E-2</v>
      </c>
      <c r="D1312" s="25">
        <v>0</v>
      </c>
      <c r="E1312" s="19">
        <f t="shared" si="63"/>
        <v>0</v>
      </c>
      <c r="F1312" s="24">
        <v>28.93</v>
      </c>
      <c r="G1312" s="19">
        <f t="shared" si="64"/>
        <v>29.204835000000003</v>
      </c>
      <c r="H1312" s="11">
        <f t="shared" si="62"/>
        <v>0</v>
      </c>
      <c r="J1312" s="26"/>
    </row>
    <row r="1313" spans="1:10" outlineLevel="1">
      <c r="A1313" s="7"/>
      <c r="B1313" s="23">
        <v>42610</v>
      </c>
      <c r="C1313" s="22">
        <v>8.3333333333333329E-2</v>
      </c>
      <c r="D1313" s="25">
        <v>0</v>
      </c>
      <c r="E1313" s="19">
        <f t="shared" si="63"/>
        <v>0</v>
      </c>
      <c r="F1313" s="24">
        <v>26.73</v>
      </c>
      <c r="G1313" s="19">
        <f t="shared" si="64"/>
        <v>26.983935000000002</v>
      </c>
      <c r="H1313" s="11">
        <f t="shared" si="62"/>
        <v>0</v>
      </c>
      <c r="J1313" s="26"/>
    </row>
    <row r="1314" spans="1:10" outlineLevel="1">
      <c r="A1314" s="7"/>
      <c r="B1314" s="23">
        <v>42610</v>
      </c>
      <c r="C1314" s="22">
        <v>0.10416666666666667</v>
      </c>
      <c r="D1314" s="25">
        <v>0</v>
      </c>
      <c r="E1314" s="19">
        <f t="shared" si="63"/>
        <v>0</v>
      </c>
      <c r="F1314" s="24">
        <v>27.28</v>
      </c>
      <c r="G1314" s="19">
        <f t="shared" si="64"/>
        <v>27.539160000000003</v>
      </c>
      <c r="H1314" s="11">
        <f t="shared" si="62"/>
        <v>0</v>
      </c>
      <c r="J1314" s="26"/>
    </row>
    <row r="1315" spans="1:10" outlineLevel="1">
      <c r="A1315" s="7"/>
      <c r="B1315" s="23">
        <v>42610</v>
      </c>
      <c r="C1315" s="22">
        <v>0.125</v>
      </c>
      <c r="D1315" s="25">
        <v>0</v>
      </c>
      <c r="E1315" s="19">
        <f t="shared" si="63"/>
        <v>0</v>
      </c>
      <c r="F1315" s="24">
        <v>26.47</v>
      </c>
      <c r="G1315" s="19">
        <f t="shared" si="64"/>
        <v>26.721465000000002</v>
      </c>
      <c r="H1315" s="11">
        <f t="shared" si="62"/>
        <v>0</v>
      </c>
      <c r="J1315" s="26"/>
    </row>
    <row r="1316" spans="1:10" outlineLevel="1">
      <c r="A1316" s="7"/>
      <c r="B1316" s="23">
        <v>42610</v>
      </c>
      <c r="C1316" s="22">
        <v>0.14583333333333334</v>
      </c>
      <c r="D1316" s="25">
        <v>0</v>
      </c>
      <c r="E1316" s="19">
        <f t="shared" si="63"/>
        <v>0</v>
      </c>
      <c r="F1316" s="24">
        <v>26.79</v>
      </c>
      <c r="G1316" s="19">
        <f t="shared" si="64"/>
        <v>27.044505000000001</v>
      </c>
      <c r="H1316" s="11">
        <f t="shared" si="62"/>
        <v>0</v>
      </c>
      <c r="J1316" s="26"/>
    </row>
    <row r="1317" spans="1:10" outlineLevel="1">
      <c r="A1317" s="7"/>
      <c r="B1317" s="23">
        <v>42610</v>
      </c>
      <c r="C1317" s="22">
        <v>0.16666666666666666</v>
      </c>
      <c r="D1317" s="25">
        <v>0</v>
      </c>
      <c r="E1317" s="19">
        <f t="shared" si="63"/>
        <v>0</v>
      </c>
      <c r="F1317" s="24">
        <v>27.08</v>
      </c>
      <c r="G1317" s="19">
        <f t="shared" si="64"/>
        <v>27.337260000000001</v>
      </c>
      <c r="H1317" s="11">
        <f t="shared" si="62"/>
        <v>0</v>
      </c>
      <c r="J1317" s="26"/>
    </row>
    <row r="1318" spans="1:10" outlineLevel="1">
      <c r="A1318" s="7"/>
      <c r="B1318" s="23">
        <v>42610</v>
      </c>
      <c r="C1318" s="22">
        <v>0.1875</v>
      </c>
      <c r="D1318" s="25">
        <v>0</v>
      </c>
      <c r="E1318" s="19">
        <f t="shared" si="63"/>
        <v>0</v>
      </c>
      <c r="F1318" s="24">
        <v>26.63</v>
      </c>
      <c r="G1318" s="19">
        <f t="shared" si="64"/>
        <v>26.882985000000001</v>
      </c>
      <c r="H1318" s="11">
        <f t="shared" si="62"/>
        <v>0</v>
      </c>
      <c r="J1318" s="26"/>
    </row>
    <row r="1319" spans="1:10" outlineLevel="1">
      <c r="A1319" s="7"/>
      <c r="B1319" s="23">
        <v>42610</v>
      </c>
      <c r="C1319" s="22">
        <v>0.20833333333333334</v>
      </c>
      <c r="D1319" s="25">
        <v>0</v>
      </c>
      <c r="E1319" s="19">
        <f t="shared" si="63"/>
        <v>0</v>
      </c>
      <c r="F1319" s="24">
        <v>27.37</v>
      </c>
      <c r="G1319" s="19">
        <f t="shared" si="64"/>
        <v>27.630015000000004</v>
      </c>
      <c r="H1319" s="11">
        <f t="shared" si="62"/>
        <v>0</v>
      </c>
      <c r="J1319" s="26"/>
    </row>
    <row r="1320" spans="1:10" outlineLevel="1">
      <c r="A1320" s="7"/>
      <c r="B1320" s="23">
        <v>42610</v>
      </c>
      <c r="C1320" s="22">
        <v>0.22916666666666666</v>
      </c>
      <c r="D1320" s="25">
        <v>0</v>
      </c>
      <c r="E1320" s="19">
        <f t="shared" si="63"/>
        <v>0</v>
      </c>
      <c r="F1320" s="24">
        <v>28.43</v>
      </c>
      <c r="G1320" s="19">
        <f t="shared" si="64"/>
        <v>28.700085000000001</v>
      </c>
      <c r="H1320" s="11">
        <f t="shared" si="62"/>
        <v>0</v>
      </c>
      <c r="J1320" s="26"/>
    </row>
    <row r="1321" spans="1:10" outlineLevel="1">
      <c r="A1321" s="7"/>
      <c r="B1321" s="23">
        <v>42610</v>
      </c>
      <c r="C1321" s="22">
        <v>0.25</v>
      </c>
      <c r="D1321" s="25">
        <v>0</v>
      </c>
      <c r="E1321" s="19">
        <f t="shared" si="63"/>
        <v>0</v>
      </c>
      <c r="F1321" s="24">
        <v>29.83</v>
      </c>
      <c r="G1321" s="19">
        <f t="shared" si="64"/>
        <v>30.113385000000001</v>
      </c>
      <c r="H1321" s="11">
        <f t="shared" si="62"/>
        <v>0</v>
      </c>
      <c r="J1321" s="26"/>
    </row>
    <row r="1322" spans="1:10" outlineLevel="1">
      <c r="A1322" s="7"/>
      <c r="B1322" s="23">
        <v>42610</v>
      </c>
      <c r="C1322" s="22">
        <v>0.27083333333333331</v>
      </c>
      <c r="D1322" s="25">
        <v>0</v>
      </c>
      <c r="E1322" s="19">
        <f t="shared" si="63"/>
        <v>0</v>
      </c>
      <c r="F1322" s="24">
        <v>28.67</v>
      </c>
      <c r="G1322" s="19">
        <f t="shared" si="64"/>
        <v>28.942365000000002</v>
      </c>
      <c r="H1322" s="11">
        <f t="shared" si="62"/>
        <v>0</v>
      </c>
      <c r="J1322" s="26"/>
    </row>
    <row r="1323" spans="1:10" outlineLevel="1">
      <c r="A1323" s="7"/>
      <c r="B1323" s="23">
        <v>42610</v>
      </c>
      <c r="C1323" s="22">
        <v>0.29166666666666669</v>
      </c>
      <c r="D1323" s="25">
        <v>4.0877999999999998E-2</v>
      </c>
      <c r="E1323" s="19">
        <f t="shared" si="63"/>
        <v>4.0865736600000001E-2</v>
      </c>
      <c r="F1323" s="24">
        <v>33.31</v>
      </c>
      <c r="G1323" s="19">
        <f t="shared" si="64"/>
        <v>33.626445000000004</v>
      </c>
      <c r="H1323" s="11">
        <f t="shared" si="62"/>
        <v>6.2268575634356136</v>
      </c>
      <c r="J1323" s="26"/>
    </row>
    <row r="1324" spans="1:10" outlineLevel="1">
      <c r="A1324" s="7"/>
      <c r="B1324" s="23">
        <v>42610</v>
      </c>
      <c r="C1324" s="22">
        <v>0.3125</v>
      </c>
      <c r="D1324" s="25">
        <v>0.13818200000000003</v>
      </c>
      <c r="E1324" s="19">
        <f t="shared" si="63"/>
        <v>0.13814054540000004</v>
      </c>
      <c r="F1324" s="24">
        <v>35</v>
      </c>
      <c r="G1324" s="19">
        <f t="shared" si="64"/>
        <v>35.332500000000003</v>
      </c>
      <c r="H1324" s="11">
        <f t="shared" si="62"/>
        <v>20.813290624054503</v>
      </c>
      <c r="J1324" s="26"/>
    </row>
    <row r="1325" spans="1:10" outlineLevel="1">
      <c r="A1325" s="7"/>
      <c r="B1325" s="23">
        <v>42610</v>
      </c>
      <c r="C1325" s="22">
        <v>0.33333333333333331</v>
      </c>
      <c r="D1325" s="25">
        <v>0.35436299999999998</v>
      </c>
      <c r="E1325" s="19">
        <f t="shared" si="63"/>
        <v>0.35425669110000002</v>
      </c>
      <c r="F1325" s="24">
        <v>36.07</v>
      </c>
      <c r="G1325" s="19">
        <f t="shared" si="64"/>
        <v>36.412665000000004</v>
      </c>
      <c r="H1325" s="11">
        <f t="shared" si="62"/>
        <v>52.992314327567222</v>
      </c>
      <c r="J1325" s="26"/>
    </row>
    <row r="1326" spans="1:10" outlineLevel="1">
      <c r="A1326" s="7"/>
      <c r="B1326" s="23">
        <v>42610</v>
      </c>
      <c r="C1326" s="22">
        <v>0.35416666666666669</v>
      </c>
      <c r="D1326" s="25">
        <v>0.72079000000000004</v>
      </c>
      <c r="E1326" s="19">
        <f t="shared" si="63"/>
        <v>0.72057376300000009</v>
      </c>
      <c r="F1326" s="24">
        <v>36.409999999999997</v>
      </c>
      <c r="G1326" s="19">
        <f t="shared" si="64"/>
        <v>36.755895000000002</v>
      </c>
      <c r="H1326" s="11">
        <f t="shared" si="62"/>
        <v>107.54138634541712</v>
      </c>
      <c r="J1326" s="26"/>
    </row>
    <row r="1327" spans="1:10" outlineLevel="1">
      <c r="A1327" s="7"/>
      <c r="B1327" s="23">
        <v>42610</v>
      </c>
      <c r="C1327" s="22">
        <v>0.375</v>
      </c>
      <c r="D1327" s="25">
        <v>0.97911899999999985</v>
      </c>
      <c r="E1327" s="19">
        <f t="shared" si="63"/>
        <v>0.97882526429999983</v>
      </c>
      <c r="F1327" s="24">
        <v>36.299999999999997</v>
      </c>
      <c r="G1327" s="19">
        <f t="shared" si="64"/>
        <v>36.644849999999998</v>
      </c>
      <c r="H1327" s="11">
        <f t="shared" si="62"/>
        <v>146.19259417331614</v>
      </c>
      <c r="J1327" s="26"/>
    </row>
    <row r="1328" spans="1:10" outlineLevel="1">
      <c r="A1328" s="7"/>
      <c r="B1328" s="23">
        <v>42610</v>
      </c>
      <c r="C1328" s="22">
        <v>0.39583333333333331</v>
      </c>
      <c r="D1328" s="25">
        <v>1.35161</v>
      </c>
      <c r="E1328" s="19">
        <f t="shared" si="63"/>
        <v>1.351204517</v>
      </c>
      <c r="F1328" s="24">
        <v>36.33</v>
      </c>
      <c r="G1328" s="19">
        <f t="shared" si="64"/>
        <v>36.675134999999997</v>
      </c>
      <c r="H1328" s="11">
        <f t="shared" si="62"/>
        <v>201.76843208841518</v>
      </c>
      <c r="J1328" s="26"/>
    </row>
    <row r="1329" spans="1:10" outlineLevel="1">
      <c r="A1329" s="7"/>
      <c r="B1329" s="23">
        <v>42610</v>
      </c>
      <c r="C1329" s="22">
        <v>0.41666666666666669</v>
      </c>
      <c r="D1329" s="25">
        <v>2.17902</v>
      </c>
      <c r="E1329" s="19">
        <f t="shared" si="63"/>
        <v>2.1783662939999999</v>
      </c>
      <c r="F1329" s="24">
        <v>35.03</v>
      </c>
      <c r="G1329" s="19">
        <f t="shared" si="64"/>
        <v>35.362785000000002</v>
      </c>
      <c r="H1329" s="11">
        <f t="shared" si="62"/>
        <v>328.14303177803117</v>
      </c>
      <c r="J1329" s="26"/>
    </row>
    <row r="1330" spans="1:10" outlineLevel="1">
      <c r="A1330" s="7"/>
      <c r="B1330" s="23">
        <v>42610</v>
      </c>
      <c r="C1330" s="22">
        <v>0.4375</v>
      </c>
      <c r="D1330" s="25">
        <v>3.5851660000000001</v>
      </c>
      <c r="E1330" s="19">
        <f t="shared" si="63"/>
        <v>3.5840904502000002</v>
      </c>
      <c r="F1330" s="24">
        <v>31.56</v>
      </c>
      <c r="G1330" s="19">
        <f t="shared" si="64"/>
        <v>31.859819999999999</v>
      </c>
      <c r="H1330" s="11">
        <f t="shared" si="62"/>
        <v>552.45234713010905</v>
      </c>
      <c r="J1330" s="26"/>
    </row>
    <row r="1331" spans="1:10" outlineLevel="1">
      <c r="A1331" s="7"/>
      <c r="B1331" s="23">
        <v>42610</v>
      </c>
      <c r="C1331" s="22">
        <v>0.45833333333333331</v>
      </c>
      <c r="D1331" s="25">
        <v>7.3423670000000003</v>
      </c>
      <c r="E1331" s="19">
        <f t="shared" si="63"/>
        <v>7.3401642899000006</v>
      </c>
      <c r="F1331" s="24">
        <v>30.51</v>
      </c>
      <c r="G1331" s="19">
        <f t="shared" si="64"/>
        <v>30.799845000000005</v>
      </c>
      <c r="H1331" s="11">
        <f t="shared" si="62"/>
        <v>1139.194635517945</v>
      </c>
      <c r="J1331" s="26"/>
    </row>
    <row r="1332" spans="1:10" outlineLevel="1">
      <c r="A1332" s="7"/>
      <c r="B1332" s="23">
        <v>42610</v>
      </c>
      <c r="C1332" s="22">
        <v>0.47916666666666669</v>
      </c>
      <c r="D1332" s="25">
        <v>7.621855</v>
      </c>
      <c r="E1332" s="19">
        <f t="shared" si="63"/>
        <v>7.6195684435000004</v>
      </c>
      <c r="F1332" s="24">
        <v>29.61</v>
      </c>
      <c r="G1332" s="19">
        <f t="shared" si="64"/>
        <v>29.891295000000003</v>
      </c>
      <c r="H1332" s="11">
        <f t="shared" si="62"/>
        <v>1189.4809623736505</v>
      </c>
      <c r="J1332" s="26"/>
    </row>
    <row r="1333" spans="1:10" outlineLevel="1">
      <c r="A1333" s="7"/>
      <c r="B1333" s="23">
        <v>42610</v>
      </c>
      <c r="C1333" s="22">
        <v>0.5</v>
      </c>
      <c r="D1333" s="25">
        <v>6.1964190000000006</v>
      </c>
      <c r="E1333" s="19">
        <f t="shared" si="63"/>
        <v>6.1945600743000009</v>
      </c>
      <c r="F1333" s="24">
        <v>27.27</v>
      </c>
      <c r="G1333" s="19">
        <f t="shared" si="64"/>
        <v>27.529065000000003</v>
      </c>
      <c r="H1333" s="11">
        <f t="shared" si="62"/>
        <v>981.65772688799063</v>
      </c>
      <c r="J1333" s="26"/>
    </row>
    <row r="1334" spans="1:10" outlineLevel="1">
      <c r="A1334" s="7"/>
      <c r="B1334" s="23">
        <v>42610</v>
      </c>
      <c r="C1334" s="22">
        <v>0.52083333333333337</v>
      </c>
      <c r="D1334" s="25">
        <v>5.213794</v>
      </c>
      <c r="E1334" s="19">
        <f t="shared" si="63"/>
        <v>5.2122298618</v>
      </c>
      <c r="F1334" s="24">
        <v>27.12</v>
      </c>
      <c r="G1334" s="19">
        <f t="shared" si="64"/>
        <v>27.377640000000003</v>
      </c>
      <c r="H1334" s="11">
        <f t="shared" si="62"/>
        <v>826.77620154118983</v>
      </c>
      <c r="J1334" s="26"/>
    </row>
    <row r="1335" spans="1:10" outlineLevel="1">
      <c r="A1335" s="7"/>
      <c r="B1335" s="23">
        <v>42610</v>
      </c>
      <c r="C1335" s="22">
        <v>0.54166666666666663</v>
      </c>
      <c r="D1335" s="25">
        <v>4.2474240000000005</v>
      </c>
      <c r="E1335" s="19">
        <f t="shared" si="63"/>
        <v>4.2461497728000008</v>
      </c>
      <c r="F1335" s="24">
        <v>26.47</v>
      </c>
      <c r="G1335" s="19">
        <f t="shared" si="64"/>
        <v>26.721465000000002</v>
      </c>
      <c r="H1335" s="11">
        <f t="shared" si="62"/>
        <v>676.32051520216703</v>
      </c>
      <c r="J1335" s="26"/>
    </row>
    <row r="1336" spans="1:10" outlineLevel="1">
      <c r="A1336" s="7"/>
      <c r="B1336" s="23">
        <v>42610</v>
      </c>
      <c r="C1336" s="22">
        <v>0.5625</v>
      </c>
      <c r="D1336" s="25">
        <v>2.9725599999999996</v>
      </c>
      <c r="E1336" s="19">
        <f t="shared" si="63"/>
        <v>2.9716682319999999</v>
      </c>
      <c r="F1336" s="24">
        <v>26.23</v>
      </c>
      <c r="G1336" s="19">
        <f t="shared" si="64"/>
        <v>26.479185000000001</v>
      </c>
      <c r="H1336" s="11">
        <f t="shared" si="62"/>
        <v>474.04293827824904</v>
      </c>
      <c r="J1336" s="26"/>
    </row>
    <row r="1337" spans="1:10" outlineLevel="1">
      <c r="A1337" s="7"/>
      <c r="B1337" s="23">
        <v>42610</v>
      </c>
      <c r="C1337" s="22">
        <v>0.58333333333333337</v>
      </c>
      <c r="D1337" s="25">
        <v>2.5204819999999999</v>
      </c>
      <c r="E1337" s="19">
        <f t="shared" si="63"/>
        <v>2.5197258553999999</v>
      </c>
      <c r="F1337" s="24">
        <v>24.95</v>
      </c>
      <c r="G1337" s="19">
        <f t="shared" si="64"/>
        <v>25.187025000000002</v>
      </c>
      <c r="H1337" s="11">
        <f t="shared" si="62"/>
        <v>405.20461099129381</v>
      </c>
      <c r="J1337" s="26"/>
    </row>
    <row r="1338" spans="1:10" outlineLevel="1">
      <c r="A1338" s="7"/>
      <c r="B1338" s="23">
        <v>42610</v>
      </c>
      <c r="C1338" s="22">
        <v>0.60416666666666663</v>
      </c>
      <c r="D1338" s="25">
        <v>4.4943980000000003</v>
      </c>
      <c r="E1338" s="19">
        <f t="shared" si="63"/>
        <v>4.4930496806000004</v>
      </c>
      <c r="F1338" s="24">
        <v>26.33</v>
      </c>
      <c r="G1338" s="19">
        <f t="shared" si="64"/>
        <v>26.580134999999999</v>
      </c>
      <c r="H1338" s="11">
        <f t="shared" si="62"/>
        <v>716.28137351954524</v>
      </c>
      <c r="J1338" s="26"/>
    </row>
    <row r="1339" spans="1:10" outlineLevel="1">
      <c r="A1339" s="7"/>
      <c r="B1339" s="23">
        <v>42610</v>
      </c>
      <c r="C1339" s="22">
        <v>0.625</v>
      </c>
      <c r="D1339" s="25">
        <v>6.7332239999999999</v>
      </c>
      <c r="E1339" s="19">
        <f t="shared" si="63"/>
        <v>6.7312040328</v>
      </c>
      <c r="F1339" s="24">
        <v>28.38</v>
      </c>
      <c r="G1339" s="19">
        <f t="shared" si="64"/>
        <v>28.649609999999999</v>
      </c>
      <c r="H1339" s="11">
        <f t="shared" si="62"/>
        <v>1059.1575797306527</v>
      </c>
      <c r="J1339" s="26"/>
    </row>
    <row r="1340" spans="1:10" outlineLevel="1">
      <c r="A1340" s="7"/>
      <c r="B1340" s="23">
        <v>42610</v>
      </c>
      <c r="C1340" s="22">
        <v>0.64583333333333337</v>
      </c>
      <c r="D1340" s="25">
        <v>6.6915480000000009</v>
      </c>
      <c r="E1340" s="19">
        <f t="shared" si="63"/>
        <v>6.6895405356000008</v>
      </c>
      <c r="F1340" s="24">
        <v>29.47</v>
      </c>
      <c r="G1340" s="19">
        <f t="shared" si="64"/>
        <v>29.749965</v>
      </c>
      <c r="H1340" s="11">
        <f t="shared" si="62"/>
        <v>1045.2409428214189</v>
      </c>
      <c r="J1340" s="26"/>
    </row>
    <row r="1341" spans="1:10" outlineLevel="1">
      <c r="A1341" s="7"/>
      <c r="B1341" s="23">
        <v>42610</v>
      </c>
      <c r="C1341" s="22">
        <v>0.66666666666666663</v>
      </c>
      <c r="D1341" s="25">
        <v>5.4921410000000002</v>
      </c>
      <c r="E1341" s="19">
        <f t="shared" si="63"/>
        <v>5.4904933577000001</v>
      </c>
      <c r="F1341" s="24">
        <v>30.17</v>
      </c>
      <c r="G1341" s="19">
        <f t="shared" si="64"/>
        <v>30.456615000000003</v>
      </c>
      <c r="H1341" s="11">
        <f t="shared" si="62"/>
        <v>854.00992217667385</v>
      </c>
      <c r="J1341" s="26"/>
    </row>
    <row r="1342" spans="1:10" outlineLevel="1">
      <c r="A1342" s="7"/>
      <c r="B1342" s="23">
        <v>42610</v>
      </c>
      <c r="C1342" s="22">
        <v>0.6875</v>
      </c>
      <c r="D1342" s="25">
        <v>3.6104120000000002</v>
      </c>
      <c r="E1342" s="19">
        <f t="shared" si="63"/>
        <v>3.6093288764000002</v>
      </c>
      <c r="F1342" s="24">
        <v>32.28</v>
      </c>
      <c r="G1342" s="19">
        <f t="shared" si="64"/>
        <v>32.586660000000002</v>
      </c>
      <c r="H1342" s="11">
        <f t="shared" ref="H1342:H1356" si="65">E1342*($B$6-G1342)</f>
        <v>553.71919808697123</v>
      </c>
      <c r="J1342" s="26"/>
    </row>
    <row r="1343" spans="1:10" outlineLevel="1">
      <c r="A1343" s="7"/>
      <c r="B1343" s="23">
        <v>42610</v>
      </c>
      <c r="C1343" s="22">
        <v>0.70833333333333337</v>
      </c>
      <c r="D1343" s="25">
        <v>1.3313760000000001</v>
      </c>
      <c r="E1343" s="19">
        <f t="shared" si="63"/>
        <v>1.3309765872000001</v>
      </c>
      <c r="F1343" s="24">
        <v>34.979999999999997</v>
      </c>
      <c r="G1343" s="19">
        <f t="shared" si="64"/>
        <v>35.312309999999997</v>
      </c>
      <c r="H1343" s="11">
        <f t="shared" si="65"/>
        <v>200.56178736925159</v>
      </c>
      <c r="J1343" s="26"/>
    </row>
    <row r="1344" spans="1:10" outlineLevel="1">
      <c r="A1344" s="7"/>
      <c r="B1344" s="23">
        <v>42610</v>
      </c>
      <c r="C1344" s="22">
        <v>0.72916666666666663</v>
      </c>
      <c r="D1344" s="25">
        <v>0.10310999999999999</v>
      </c>
      <c r="E1344" s="19">
        <f t="shared" si="63"/>
        <v>0.103079067</v>
      </c>
      <c r="F1344" s="24">
        <v>37.46</v>
      </c>
      <c r="G1344" s="19">
        <f t="shared" si="64"/>
        <v>37.815870000000004</v>
      </c>
      <c r="H1344" s="11">
        <f t="shared" si="65"/>
        <v>15.274681864606707</v>
      </c>
      <c r="J1344" s="26"/>
    </row>
    <row r="1345" spans="1:10" outlineLevel="1">
      <c r="A1345" s="7"/>
      <c r="B1345" s="23">
        <v>42610</v>
      </c>
      <c r="C1345" s="22">
        <v>0.75</v>
      </c>
      <c r="D1345" s="25">
        <v>3.1819999999999999E-3</v>
      </c>
      <c r="E1345" s="19">
        <f t="shared" si="63"/>
        <v>3.1810454000000001E-3</v>
      </c>
      <c r="F1345" s="24">
        <v>70.33</v>
      </c>
      <c r="G1345" s="19">
        <f t="shared" si="64"/>
        <v>70.998135000000005</v>
      </c>
      <c r="H1345" s="11">
        <f t="shared" si="65"/>
        <v>0.36582615364967097</v>
      </c>
      <c r="J1345" s="26"/>
    </row>
    <row r="1346" spans="1:10" outlineLevel="1">
      <c r="A1346" s="7"/>
      <c r="B1346" s="23">
        <v>42610</v>
      </c>
      <c r="C1346" s="22">
        <v>0.77083333333333337</v>
      </c>
      <c r="D1346" s="25">
        <v>0</v>
      </c>
      <c r="E1346" s="19">
        <f t="shared" si="63"/>
        <v>0</v>
      </c>
      <c r="F1346" s="24">
        <v>97.33</v>
      </c>
      <c r="G1346" s="19">
        <f t="shared" si="64"/>
        <v>98.254635000000007</v>
      </c>
      <c r="H1346" s="11">
        <f t="shared" si="65"/>
        <v>0</v>
      </c>
      <c r="J1346" s="26"/>
    </row>
    <row r="1347" spans="1:10" outlineLevel="1">
      <c r="A1347" s="7"/>
      <c r="B1347" s="23">
        <v>42610</v>
      </c>
      <c r="C1347" s="22">
        <v>0.79166666666666663</v>
      </c>
      <c r="D1347" s="25">
        <v>0</v>
      </c>
      <c r="E1347" s="19">
        <f t="shared" si="63"/>
        <v>0</v>
      </c>
      <c r="F1347" s="24">
        <v>104.72</v>
      </c>
      <c r="G1347" s="19">
        <f t="shared" si="64"/>
        <v>105.71484000000001</v>
      </c>
      <c r="H1347" s="11">
        <f t="shared" si="65"/>
        <v>0</v>
      </c>
      <c r="J1347" s="26"/>
    </row>
    <row r="1348" spans="1:10" outlineLevel="1">
      <c r="A1348" s="7"/>
      <c r="B1348" s="23">
        <v>42610</v>
      </c>
      <c r="C1348" s="22">
        <v>0.8125</v>
      </c>
      <c r="D1348" s="25">
        <v>0</v>
      </c>
      <c r="E1348" s="19">
        <f t="shared" si="63"/>
        <v>0</v>
      </c>
      <c r="F1348" s="24">
        <v>84.4</v>
      </c>
      <c r="G1348" s="19">
        <f t="shared" si="64"/>
        <v>85.201800000000006</v>
      </c>
      <c r="H1348" s="11">
        <f t="shared" si="65"/>
        <v>0</v>
      </c>
      <c r="J1348" s="26"/>
    </row>
    <row r="1349" spans="1:10" outlineLevel="1">
      <c r="A1349" s="7"/>
      <c r="B1349" s="23">
        <v>42610</v>
      </c>
      <c r="C1349" s="22">
        <v>0.83333333333333337</v>
      </c>
      <c r="D1349" s="25">
        <v>0</v>
      </c>
      <c r="E1349" s="19">
        <f t="shared" si="63"/>
        <v>0</v>
      </c>
      <c r="F1349" s="24">
        <v>59.36</v>
      </c>
      <c r="G1349" s="19">
        <f t="shared" si="64"/>
        <v>59.923920000000003</v>
      </c>
      <c r="H1349" s="11">
        <f t="shared" si="65"/>
        <v>0</v>
      </c>
      <c r="J1349" s="26"/>
    </row>
    <row r="1350" spans="1:10" outlineLevel="1">
      <c r="A1350" s="7"/>
      <c r="B1350" s="23">
        <v>42610</v>
      </c>
      <c r="C1350" s="22">
        <v>0.85416666666666663</v>
      </c>
      <c r="D1350" s="25">
        <v>0</v>
      </c>
      <c r="E1350" s="19">
        <f t="shared" si="63"/>
        <v>0</v>
      </c>
      <c r="F1350" s="24">
        <v>51.17</v>
      </c>
      <c r="G1350" s="19">
        <f t="shared" si="64"/>
        <v>51.656115000000007</v>
      </c>
      <c r="H1350" s="11">
        <f t="shared" si="65"/>
        <v>0</v>
      </c>
      <c r="J1350" s="26"/>
    </row>
    <row r="1351" spans="1:10" outlineLevel="1">
      <c r="A1351" s="7"/>
      <c r="B1351" s="23">
        <v>42610</v>
      </c>
      <c r="C1351" s="22">
        <v>0.875</v>
      </c>
      <c r="D1351" s="25">
        <v>0</v>
      </c>
      <c r="E1351" s="19">
        <f t="shared" si="63"/>
        <v>0</v>
      </c>
      <c r="F1351" s="24">
        <v>47.43</v>
      </c>
      <c r="G1351" s="19">
        <f t="shared" si="64"/>
        <v>47.880585000000004</v>
      </c>
      <c r="H1351" s="11">
        <f t="shared" si="65"/>
        <v>0</v>
      </c>
      <c r="J1351" s="26"/>
    </row>
    <row r="1352" spans="1:10" outlineLevel="1">
      <c r="A1352" s="7"/>
      <c r="B1352" s="23">
        <v>42610</v>
      </c>
      <c r="C1352" s="22">
        <v>0.89583333333333337</v>
      </c>
      <c r="D1352" s="25">
        <v>0</v>
      </c>
      <c r="E1352" s="19">
        <f t="shared" si="63"/>
        <v>0</v>
      </c>
      <c r="F1352" s="24">
        <v>42.38</v>
      </c>
      <c r="G1352" s="19">
        <f t="shared" si="64"/>
        <v>42.782610000000005</v>
      </c>
      <c r="H1352" s="11">
        <f t="shared" si="65"/>
        <v>0</v>
      </c>
      <c r="J1352" s="26"/>
    </row>
    <row r="1353" spans="1:10" outlineLevel="1">
      <c r="A1353" s="7"/>
      <c r="B1353" s="23">
        <v>42610</v>
      </c>
      <c r="C1353" s="22">
        <v>0.91666666666666663</v>
      </c>
      <c r="D1353" s="25">
        <v>0</v>
      </c>
      <c r="E1353" s="19">
        <f t="shared" si="63"/>
        <v>0</v>
      </c>
      <c r="F1353" s="24">
        <v>36.17</v>
      </c>
      <c r="G1353" s="19">
        <f t="shared" si="64"/>
        <v>36.513615000000001</v>
      </c>
      <c r="H1353" s="11">
        <f t="shared" si="65"/>
        <v>0</v>
      </c>
      <c r="J1353" s="26"/>
    </row>
    <row r="1354" spans="1:10" outlineLevel="1">
      <c r="A1354" s="7"/>
      <c r="B1354" s="23">
        <v>42610</v>
      </c>
      <c r="C1354" s="22">
        <v>0.9375</v>
      </c>
      <c r="D1354" s="25">
        <v>0</v>
      </c>
      <c r="E1354" s="19">
        <f t="shared" si="63"/>
        <v>0</v>
      </c>
      <c r="F1354" s="24">
        <v>39.29</v>
      </c>
      <c r="G1354" s="19">
        <f t="shared" si="64"/>
        <v>39.663254999999999</v>
      </c>
      <c r="H1354" s="11">
        <f t="shared" si="65"/>
        <v>0</v>
      </c>
      <c r="J1354" s="26"/>
    </row>
    <row r="1355" spans="1:10" outlineLevel="1">
      <c r="A1355" s="7"/>
      <c r="B1355" s="23">
        <v>42610</v>
      </c>
      <c r="C1355" s="22">
        <v>0.95833333333333337</v>
      </c>
      <c r="D1355" s="25">
        <v>0</v>
      </c>
      <c r="E1355" s="19">
        <f t="shared" si="63"/>
        <v>0</v>
      </c>
      <c r="F1355" s="24">
        <v>36.71</v>
      </c>
      <c r="G1355" s="19">
        <f t="shared" si="64"/>
        <v>37.058745000000002</v>
      </c>
      <c r="H1355" s="11">
        <f t="shared" si="65"/>
        <v>0</v>
      </c>
      <c r="J1355" s="26"/>
    </row>
    <row r="1356" spans="1:10" outlineLevel="1">
      <c r="A1356" s="7"/>
      <c r="B1356" s="23">
        <v>42610</v>
      </c>
      <c r="C1356" s="22">
        <v>0.97916666666666663</v>
      </c>
      <c r="D1356" s="25">
        <v>0</v>
      </c>
      <c r="E1356" s="19">
        <f t="shared" si="63"/>
        <v>0</v>
      </c>
      <c r="F1356" s="24">
        <v>37.340000000000003</v>
      </c>
      <c r="G1356" s="19">
        <f t="shared" si="64"/>
        <v>37.694730000000007</v>
      </c>
      <c r="H1356" s="11">
        <f t="shared" si="65"/>
        <v>0</v>
      </c>
      <c r="J1356" s="26"/>
    </row>
    <row r="1357" spans="1:10" outlineLevel="1">
      <c r="A1357" s="7"/>
      <c r="B1357" s="23">
        <v>42610</v>
      </c>
      <c r="C1357" s="22">
        <v>0.99998842592592585</v>
      </c>
      <c r="D1357" s="25">
        <v>0</v>
      </c>
      <c r="E1357" s="19">
        <f t="shared" si="63"/>
        <v>0</v>
      </c>
      <c r="F1357" s="24">
        <v>34.630000000000003</v>
      </c>
      <c r="G1357" s="19">
        <f t="shared" si="64"/>
        <v>34.958985000000006</v>
      </c>
      <c r="H1357" s="11">
        <f>E1357*($B$6-G1357)</f>
        <v>0</v>
      </c>
      <c r="J1357" s="26"/>
    </row>
    <row r="1358" spans="1:10">
      <c r="A1358" s="7"/>
      <c r="B1358" s="23">
        <v>42611</v>
      </c>
      <c r="C1358" s="22">
        <v>2.0833333333333332E-2</v>
      </c>
      <c r="D1358" s="25">
        <v>0</v>
      </c>
      <c r="E1358" s="19">
        <f t="shared" si="63"/>
        <v>0</v>
      </c>
      <c r="F1358" s="24">
        <v>30.18</v>
      </c>
      <c r="G1358" s="19">
        <f t="shared" si="64"/>
        <v>30.466710000000003</v>
      </c>
      <c r="H1358" s="11">
        <f>E1358*($B$6-G1358)</f>
        <v>0</v>
      </c>
      <c r="I1358" s="19"/>
    </row>
    <row r="1359" spans="1:10">
      <c r="A1359" s="7"/>
      <c r="B1359" s="23">
        <v>42611</v>
      </c>
      <c r="C1359" s="22">
        <v>4.1666666666666664E-2</v>
      </c>
      <c r="D1359" s="25">
        <v>0</v>
      </c>
      <c r="E1359" s="19">
        <f t="shared" si="63"/>
        <v>0</v>
      </c>
      <c r="F1359" s="24">
        <v>29.45</v>
      </c>
      <c r="G1359" s="19">
        <f t="shared" ref="G1359:G1422" si="66">$F1359*$B$8</f>
        <v>29.729775</v>
      </c>
      <c r="H1359" s="11">
        <f t="shared" ref="H1359:H1422" si="67">E1359*($B$6-G1359)</f>
        <v>0</v>
      </c>
    </row>
    <row r="1360" spans="1:10">
      <c r="A1360" s="7"/>
      <c r="B1360" s="23">
        <v>42611</v>
      </c>
      <c r="C1360" s="22">
        <v>6.25E-2</v>
      </c>
      <c r="D1360" s="25">
        <v>0</v>
      </c>
      <c r="E1360" s="19">
        <f t="shared" ref="E1360:E1423" si="68">IF($B$11="Electricity",$D1360*$B$7,$D1360*$B$8)</f>
        <v>0</v>
      </c>
      <c r="F1360" s="24">
        <v>27.97</v>
      </c>
      <c r="G1360" s="19">
        <f t="shared" si="66"/>
        <v>28.235714999999999</v>
      </c>
      <c r="H1360" s="11">
        <f t="shared" si="67"/>
        <v>0</v>
      </c>
    </row>
    <row r="1361" spans="1:8">
      <c r="A1361" s="7"/>
      <c r="B1361" s="23">
        <v>42611</v>
      </c>
      <c r="C1361" s="22">
        <v>8.3333333333333329E-2</v>
      </c>
      <c r="D1361" s="25">
        <v>0</v>
      </c>
      <c r="E1361" s="19">
        <f t="shared" si="68"/>
        <v>0</v>
      </c>
      <c r="F1361" s="24">
        <v>27.14</v>
      </c>
      <c r="G1361" s="19">
        <f t="shared" si="66"/>
        <v>27.397830000000003</v>
      </c>
      <c r="H1361" s="11">
        <f t="shared" si="67"/>
        <v>0</v>
      </c>
    </row>
    <row r="1362" spans="1:8">
      <c r="A1362" s="7"/>
      <c r="B1362" s="23">
        <v>42611</v>
      </c>
      <c r="C1362" s="22">
        <v>0.10416666666666667</v>
      </c>
      <c r="D1362" s="25">
        <v>0</v>
      </c>
      <c r="E1362" s="19">
        <f t="shared" si="68"/>
        <v>0</v>
      </c>
      <c r="F1362" s="24">
        <v>26.63</v>
      </c>
      <c r="G1362" s="19">
        <f t="shared" si="66"/>
        <v>26.882985000000001</v>
      </c>
      <c r="H1362" s="11">
        <f t="shared" si="67"/>
        <v>0</v>
      </c>
    </row>
    <row r="1363" spans="1:8">
      <c r="A1363" s="7"/>
      <c r="B1363" s="23">
        <v>42611</v>
      </c>
      <c r="C1363" s="22">
        <v>0.125</v>
      </c>
      <c r="D1363" s="25">
        <v>0</v>
      </c>
      <c r="E1363" s="19">
        <f t="shared" si="68"/>
        <v>0</v>
      </c>
      <c r="F1363" s="24">
        <v>26.41</v>
      </c>
      <c r="G1363" s="19">
        <f t="shared" si="66"/>
        <v>26.660895000000004</v>
      </c>
      <c r="H1363" s="11">
        <f t="shared" si="67"/>
        <v>0</v>
      </c>
    </row>
    <row r="1364" spans="1:8">
      <c r="A1364" s="7"/>
      <c r="B1364" s="23">
        <v>42611</v>
      </c>
      <c r="C1364" s="22">
        <v>0.14583333333333334</v>
      </c>
      <c r="D1364" s="25">
        <v>0</v>
      </c>
      <c r="E1364" s="19">
        <f t="shared" si="68"/>
        <v>0</v>
      </c>
      <c r="F1364" s="24">
        <v>25.18</v>
      </c>
      <c r="G1364" s="19">
        <f t="shared" si="66"/>
        <v>25.41921</v>
      </c>
      <c r="H1364" s="11">
        <f t="shared" si="67"/>
        <v>0</v>
      </c>
    </row>
    <row r="1365" spans="1:8">
      <c r="A1365" s="7"/>
      <c r="B1365" s="23">
        <v>42611</v>
      </c>
      <c r="C1365" s="22">
        <v>0.16666666666666666</v>
      </c>
      <c r="D1365" s="25">
        <v>0</v>
      </c>
      <c r="E1365" s="19">
        <f t="shared" si="68"/>
        <v>0</v>
      </c>
      <c r="F1365" s="24">
        <v>26.94</v>
      </c>
      <c r="G1365" s="19">
        <f t="shared" si="66"/>
        <v>27.195930000000004</v>
      </c>
      <c r="H1365" s="11">
        <f t="shared" si="67"/>
        <v>0</v>
      </c>
    </row>
    <row r="1366" spans="1:8">
      <c r="A1366" s="7"/>
      <c r="B1366" s="23">
        <v>42611</v>
      </c>
      <c r="C1366" s="22">
        <v>0.1875</v>
      </c>
      <c r="D1366" s="25">
        <v>0</v>
      </c>
      <c r="E1366" s="19">
        <f t="shared" si="68"/>
        <v>0</v>
      </c>
      <c r="F1366" s="24">
        <v>26.97</v>
      </c>
      <c r="G1366" s="19">
        <f t="shared" si="66"/>
        <v>27.226215</v>
      </c>
      <c r="H1366" s="11">
        <f t="shared" si="67"/>
        <v>0</v>
      </c>
    </row>
    <row r="1367" spans="1:8">
      <c r="A1367" s="7"/>
      <c r="B1367" s="23">
        <v>42611</v>
      </c>
      <c r="C1367" s="22">
        <v>0.20833333333333334</v>
      </c>
      <c r="D1367" s="25">
        <v>0</v>
      </c>
      <c r="E1367" s="19">
        <f t="shared" si="68"/>
        <v>0</v>
      </c>
      <c r="F1367" s="24">
        <v>29.49</v>
      </c>
      <c r="G1367" s="19">
        <f t="shared" si="66"/>
        <v>29.770154999999999</v>
      </c>
      <c r="H1367" s="11">
        <f t="shared" si="67"/>
        <v>0</v>
      </c>
    </row>
    <row r="1368" spans="1:8">
      <c r="A1368" s="7"/>
      <c r="B1368" s="23">
        <v>42611</v>
      </c>
      <c r="C1368" s="22">
        <v>0.22916666666666666</v>
      </c>
      <c r="D1368" s="25">
        <v>0</v>
      </c>
      <c r="E1368" s="19">
        <f t="shared" si="68"/>
        <v>0</v>
      </c>
      <c r="F1368" s="24">
        <v>29.57</v>
      </c>
      <c r="G1368" s="19">
        <f t="shared" si="66"/>
        <v>29.850915000000001</v>
      </c>
      <c r="H1368" s="11">
        <f t="shared" si="67"/>
        <v>0</v>
      </c>
    </row>
    <row r="1369" spans="1:8">
      <c r="A1369" s="7"/>
      <c r="B1369" s="23">
        <v>42611</v>
      </c>
      <c r="C1369" s="22">
        <v>0.25</v>
      </c>
      <c r="D1369" s="25">
        <v>0</v>
      </c>
      <c r="E1369" s="19">
        <f t="shared" si="68"/>
        <v>0</v>
      </c>
      <c r="F1369" s="24">
        <v>35.01</v>
      </c>
      <c r="G1369" s="19">
        <f t="shared" si="66"/>
        <v>35.342595000000003</v>
      </c>
      <c r="H1369" s="11">
        <f t="shared" si="67"/>
        <v>0</v>
      </c>
    </row>
    <row r="1370" spans="1:8">
      <c r="A1370" s="7"/>
      <c r="B1370" s="23">
        <v>42611</v>
      </c>
      <c r="C1370" s="22">
        <v>0.27083333333333331</v>
      </c>
      <c r="D1370" s="25">
        <v>0</v>
      </c>
      <c r="E1370" s="19">
        <f t="shared" si="68"/>
        <v>0</v>
      </c>
      <c r="F1370" s="24">
        <v>53.94</v>
      </c>
      <c r="G1370" s="19">
        <f t="shared" si="66"/>
        <v>54.45243</v>
      </c>
      <c r="H1370" s="11">
        <f t="shared" si="67"/>
        <v>0</v>
      </c>
    </row>
    <row r="1371" spans="1:8">
      <c r="A1371" s="7"/>
      <c r="B1371" s="23">
        <v>42611</v>
      </c>
      <c r="C1371" s="22">
        <v>0.29166666666666669</v>
      </c>
      <c r="D1371" s="25">
        <v>0.67726599999999992</v>
      </c>
      <c r="E1371" s="19">
        <f t="shared" si="68"/>
        <v>0.67706282019999997</v>
      </c>
      <c r="F1371" s="24">
        <v>160.08000000000001</v>
      </c>
      <c r="G1371" s="19">
        <f t="shared" si="66"/>
        <v>161.60076000000004</v>
      </c>
      <c r="H1371" s="11">
        <f t="shared" si="67"/>
        <v>16.519818245136623</v>
      </c>
    </row>
    <row r="1372" spans="1:8">
      <c r="A1372" s="7"/>
      <c r="B1372" s="23">
        <v>42611</v>
      </c>
      <c r="C1372" s="22">
        <v>0.3125</v>
      </c>
      <c r="D1372" s="25">
        <v>2.3192250000000003</v>
      </c>
      <c r="E1372" s="19">
        <f t="shared" si="68"/>
        <v>2.3185292325000004</v>
      </c>
      <c r="F1372" s="24">
        <v>91.4</v>
      </c>
      <c r="G1372" s="19">
        <f t="shared" si="66"/>
        <v>92.268300000000011</v>
      </c>
      <c r="H1372" s="11">
        <f t="shared" si="67"/>
        <v>217.31968646192027</v>
      </c>
    </row>
    <row r="1373" spans="1:8">
      <c r="A1373" s="7"/>
      <c r="B1373" s="23">
        <v>42611</v>
      </c>
      <c r="C1373" s="22">
        <v>0.33333333333333331</v>
      </c>
      <c r="D1373" s="25">
        <v>2.6264970000000001</v>
      </c>
      <c r="E1373" s="19">
        <f t="shared" si="68"/>
        <v>2.6257090509000003</v>
      </c>
      <c r="F1373" s="24">
        <v>99.6</v>
      </c>
      <c r="G1373" s="19">
        <f t="shared" si="66"/>
        <v>100.5462</v>
      </c>
      <c r="H1373" s="11">
        <f t="shared" si="67"/>
        <v>224.37681609379845</v>
      </c>
    </row>
    <row r="1374" spans="1:8">
      <c r="A1374" s="7"/>
      <c r="B1374" s="23">
        <v>42611</v>
      </c>
      <c r="C1374" s="22">
        <v>0.35416666666666669</v>
      </c>
      <c r="D1374" s="25">
        <v>5.2313400000000003</v>
      </c>
      <c r="E1374" s="19">
        <f t="shared" si="68"/>
        <v>5.2297705980000009</v>
      </c>
      <c r="F1374" s="24">
        <v>86.72</v>
      </c>
      <c r="G1374" s="19">
        <f t="shared" si="66"/>
        <v>87.543840000000003</v>
      </c>
      <c r="H1374" s="11">
        <f t="shared" si="67"/>
        <v>514.9031307599837</v>
      </c>
    </row>
    <row r="1375" spans="1:8">
      <c r="A1375" s="7"/>
      <c r="B1375" s="23">
        <v>42611</v>
      </c>
      <c r="C1375" s="22">
        <v>0.375</v>
      </c>
      <c r="D1375" s="25">
        <v>6.6971190000000007</v>
      </c>
      <c r="E1375" s="19">
        <f t="shared" si="68"/>
        <v>6.6951098643000009</v>
      </c>
      <c r="F1375" s="24">
        <v>51.26</v>
      </c>
      <c r="G1375" s="19">
        <f t="shared" si="66"/>
        <v>51.746970000000005</v>
      </c>
      <c r="H1375" s="11">
        <f t="shared" si="67"/>
        <v>898.83878546516394</v>
      </c>
    </row>
    <row r="1376" spans="1:8">
      <c r="A1376" s="7"/>
      <c r="B1376" s="23">
        <v>42611</v>
      </c>
      <c r="C1376" s="22">
        <v>0.39583333333333331</v>
      </c>
      <c r="D1376" s="25">
        <v>5.8433030000000006</v>
      </c>
      <c r="E1376" s="19">
        <f t="shared" si="68"/>
        <v>5.8415500091000006</v>
      </c>
      <c r="F1376" s="24">
        <v>51.08</v>
      </c>
      <c r="G1376" s="19">
        <f t="shared" si="66"/>
        <v>51.565260000000002</v>
      </c>
      <c r="H1376" s="11">
        <f t="shared" si="67"/>
        <v>785.3072566703562</v>
      </c>
    </row>
    <row r="1377" spans="1:8">
      <c r="A1377" s="7"/>
      <c r="B1377" s="23">
        <v>42611</v>
      </c>
      <c r="C1377" s="22">
        <v>0.41666666666666669</v>
      </c>
      <c r="D1377" s="25">
        <v>8.5594709999999985</v>
      </c>
      <c r="E1377" s="19">
        <f t="shared" si="68"/>
        <v>8.5569031586999991</v>
      </c>
      <c r="F1377" s="24">
        <v>50.11</v>
      </c>
      <c r="G1377" s="19">
        <f t="shared" si="66"/>
        <v>50.586045000000006</v>
      </c>
      <c r="H1377" s="11">
        <f t="shared" si="67"/>
        <v>1158.7240992715595</v>
      </c>
    </row>
    <row r="1378" spans="1:8">
      <c r="A1378" s="7"/>
      <c r="B1378" s="23">
        <v>42611</v>
      </c>
      <c r="C1378" s="22">
        <v>0.4375</v>
      </c>
      <c r="D1378" s="25">
        <v>8.9154920000000004</v>
      </c>
      <c r="E1378" s="19">
        <f t="shared" si="68"/>
        <v>8.9128173524000012</v>
      </c>
      <c r="F1378" s="24">
        <v>43.78</v>
      </c>
      <c r="G1378" s="19">
        <f t="shared" si="66"/>
        <v>44.195910000000005</v>
      </c>
      <c r="H1378" s="11">
        <f t="shared" si="67"/>
        <v>1263.8739539932915</v>
      </c>
    </row>
    <row r="1379" spans="1:8">
      <c r="A1379" s="7"/>
      <c r="B1379" s="23">
        <v>42611</v>
      </c>
      <c r="C1379" s="22">
        <v>0.45833333333333331</v>
      </c>
      <c r="D1379" s="25">
        <v>8.5313879999999997</v>
      </c>
      <c r="E1379" s="19">
        <f t="shared" si="68"/>
        <v>8.5288285835999993</v>
      </c>
      <c r="F1379" s="24">
        <v>38.57</v>
      </c>
      <c r="G1379" s="19">
        <f t="shared" si="66"/>
        <v>38.936415000000004</v>
      </c>
      <c r="H1379" s="11">
        <f t="shared" si="67"/>
        <v>1254.280107354688</v>
      </c>
    </row>
    <row r="1380" spans="1:8">
      <c r="A1380" s="7"/>
      <c r="B1380" s="23">
        <v>42611</v>
      </c>
      <c r="C1380" s="22">
        <v>0.47916666666666669</v>
      </c>
      <c r="D1380" s="25">
        <v>9.6675310000000003</v>
      </c>
      <c r="E1380" s="19">
        <f t="shared" si="68"/>
        <v>9.6646307406999998</v>
      </c>
      <c r="F1380" s="24">
        <v>36.75</v>
      </c>
      <c r="G1380" s="19">
        <f t="shared" si="66"/>
        <v>37.099125000000001</v>
      </c>
      <c r="H1380" s="11">
        <f t="shared" si="67"/>
        <v>1439.071973842128</v>
      </c>
    </row>
    <row r="1381" spans="1:8">
      <c r="A1381" s="7"/>
      <c r="B1381" s="23">
        <v>42611</v>
      </c>
      <c r="C1381" s="22">
        <v>0.5</v>
      </c>
      <c r="D1381" s="25">
        <v>8.9709939999999992</v>
      </c>
      <c r="E1381" s="19">
        <f t="shared" si="68"/>
        <v>8.968302701799999</v>
      </c>
      <c r="F1381" s="24">
        <v>35.44</v>
      </c>
      <c r="G1381" s="19">
        <f t="shared" si="66"/>
        <v>35.776679999999999</v>
      </c>
      <c r="H1381" s="11">
        <f t="shared" si="67"/>
        <v>1347.2482066293658</v>
      </c>
    </row>
    <row r="1382" spans="1:8">
      <c r="A1382" s="7"/>
      <c r="B1382" s="23">
        <v>42611</v>
      </c>
      <c r="C1382" s="22">
        <v>0.52083333333333337</v>
      </c>
      <c r="D1382" s="25">
        <v>6.4887859999999993</v>
      </c>
      <c r="E1382" s="19">
        <f t="shared" si="68"/>
        <v>6.4868393641999997</v>
      </c>
      <c r="F1382" s="24">
        <v>34.28</v>
      </c>
      <c r="G1382" s="19">
        <f t="shared" si="66"/>
        <v>34.60566</v>
      </c>
      <c r="H1382" s="11">
        <f t="shared" si="67"/>
        <v>982.07076422907858</v>
      </c>
    </row>
    <row r="1383" spans="1:8">
      <c r="A1383" s="7"/>
      <c r="B1383" s="23">
        <v>42611</v>
      </c>
      <c r="C1383" s="22">
        <v>0.54166666666666663</v>
      </c>
      <c r="D1383" s="25">
        <v>6.9198789999999999</v>
      </c>
      <c r="E1383" s="19">
        <f t="shared" si="68"/>
        <v>6.9178030363000005</v>
      </c>
      <c r="F1383" s="24">
        <v>32.03</v>
      </c>
      <c r="G1383" s="19">
        <f t="shared" si="66"/>
        <v>32.334285000000001</v>
      </c>
      <c r="H1383" s="11">
        <f t="shared" si="67"/>
        <v>1063.0291498022107</v>
      </c>
    </row>
    <row r="1384" spans="1:8">
      <c r="A1384" s="7"/>
      <c r="B1384" s="23">
        <v>42611</v>
      </c>
      <c r="C1384" s="22">
        <v>0.5625</v>
      </c>
      <c r="D1384" s="25">
        <v>5.8849339999999994</v>
      </c>
      <c r="E1384" s="19">
        <f t="shared" si="68"/>
        <v>5.8831685197999999</v>
      </c>
      <c r="F1384" s="24">
        <v>33.04</v>
      </c>
      <c r="G1384" s="19">
        <f t="shared" si="66"/>
        <v>33.353880000000004</v>
      </c>
      <c r="H1384" s="11">
        <f t="shared" si="67"/>
        <v>898.04284785361313</v>
      </c>
    </row>
    <row r="1385" spans="1:8">
      <c r="A1385" s="7"/>
      <c r="B1385" s="23">
        <v>42611</v>
      </c>
      <c r="C1385" s="22">
        <v>0.58333333333333337</v>
      </c>
      <c r="D1385" s="25">
        <v>7.3212709999999994</v>
      </c>
      <c r="E1385" s="19">
        <f t="shared" si="68"/>
        <v>7.3190746186999993</v>
      </c>
      <c r="F1385" s="24">
        <v>35.979999999999997</v>
      </c>
      <c r="G1385" s="19">
        <f t="shared" si="66"/>
        <v>36.321809999999999</v>
      </c>
      <c r="H1385" s="11">
        <f t="shared" si="67"/>
        <v>1095.5058414019561</v>
      </c>
    </row>
    <row r="1386" spans="1:8">
      <c r="A1386" s="7"/>
      <c r="B1386" s="23">
        <v>42611</v>
      </c>
      <c r="C1386" s="22">
        <v>0.60416666666666663</v>
      </c>
      <c r="D1386" s="25">
        <v>3.7680159999999998</v>
      </c>
      <c r="E1386" s="19">
        <f t="shared" si="68"/>
        <v>3.7668855951999998</v>
      </c>
      <c r="F1386" s="24">
        <v>36.6</v>
      </c>
      <c r="G1386" s="19">
        <f t="shared" si="66"/>
        <v>36.947700000000005</v>
      </c>
      <c r="H1386" s="11">
        <f t="shared" si="67"/>
        <v>561.46296180142895</v>
      </c>
    </row>
    <row r="1387" spans="1:8">
      <c r="A1387" s="7"/>
      <c r="B1387" s="23">
        <v>42611</v>
      </c>
      <c r="C1387" s="22">
        <v>0.625</v>
      </c>
      <c r="D1387" s="25">
        <v>1.8145259999999999</v>
      </c>
      <c r="E1387" s="19">
        <f t="shared" si="68"/>
        <v>1.8139816421999999</v>
      </c>
      <c r="F1387" s="24">
        <v>36.96</v>
      </c>
      <c r="G1387" s="19">
        <f t="shared" si="66"/>
        <v>37.311120000000003</v>
      </c>
      <c r="H1387" s="11">
        <f t="shared" si="67"/>
        <v>269.71889871927868</v>
      </c>
    </row>
    <row r="1388" spans="1:8">
      <c r="A1388" s="7"/>
      <c r="B1388" s="23">
        <v>42611</v>
      </c>
      <c r="C1388" s="22">
        <v>0.64583333333333337</v>
      </c>
      <c r="D1388" s="25">
        <v>2.61138</v>
      </c>
      <c r="E1388" s="19">
        <f t="shared" si="68"/>
        <v>2.6105965860000002</v>
      </c>
      <c r="F1388" s="24">
        <v>36.96</v>
      </c>
      <c r="G1388" s="19">
        <f t="shared" si="66"/>
        <v>37.311120000000003</v>
      </c>
      <c r="H1388" s="11">
        <f t="shared" si="67"/>
        <v>388.16668250416365</v>
      </c>
    </row>
    <row r="1389" spans="1:8">
      <c r="A1389" s="7"/>
      <c r="B1389" s="23">
        <v>42611</v>
      </c>
      <c r="C1389" s="22">
        <v>0.66666666666666663</v>
      </c>
      <c r="D1389" s="25">
        <v>1.9953749999999997</v>
      </c>
      <c r="E1389" s="19">
        <f t="shared" si="68"/>
        <v>1.9947763874999997</v>
      </c>
      <c r="F1389" s="24">
        <v>38.82</v>
      </c>
      <c r="G1389" s="19">
        <f t="shared" si="66"/>
        <v>39.188790000000004</v>
      </c>
      <c r="H1389" s="11">
        <f t="shared" si="67"/>
        <v>292.85553512830381</v>
      </c>
    </row>
    <row r="1390" spans="1:8">
      <c r="A1390" s="7"/>
      <c r="B1390" s="23">
        <v>42611</v>
      </c>
      <c r="C1390" s="22">
        <v>0.6875</v>
      </c>
      <c r="D1390" s="25">
        <v>1.230694</v>
      </c>
      <c r="E1390" s="19">
        <f t="shared" si="68"/>
        <v>1.2303247918</v>
      </c>
      <c r="F1390" s="24">
        <v>36.5</v>
      </c>
      <c r="G1390" s="19">
        <f t="shared" si="66"/>
        <v>36.84675</v>
      </c>
      <c r="H1390" s="11">
        <f t="shared" si="67"/>
        <v>183.50694125254336</v>
      </c>
    </row>
    <row r="1391" spans="1:8">
      <c r="A1391" s="7"/>
      <c r="B1391" s="23">
        <v>42611</v>
      </c>
      <c r="C1391" s="22">
        <v>0.70833333333333337</v>
      </c>
      <c r="D1391" s="25">
        <v>0.64281699999999997</v>
      </c>
      <c r="E1391" s="19">
        <f t="shared" si="68"/>
        <v>0.64262415490000002</v>
      </c>
      <c r="F1391" s="24">
        <v>36.96</v>
      </c>
      <c r="G1391" s="19">
        <f t="shared" si="66"/>
        <v>37.311120000000003</v>
      </c>
      <c r="H1391" s="11">
        <f t="shared" si="67"/>
        <v>95.551065853027509</v>
      </c>
    </row>
    <row r="1392" spans="1:8">
      <c r="A1392" s="7"/>
      <c r="B1392" s="23">
        <v>42611</v>
      </c>
      <c r="C1392" s="22">
        <v>0.72916666666666663</v>
      </c>
      <c r="D1392" s="25">
        <v>0.26383000000000001</v>
      </c>
      <c r="E1392" s="19">
        <f t="shared" si="68"/>
        <v>0.26375085100000001</v>
      </c>
      <c r="F1392" s="24">
        <v>44.62</v>
      </c>
      <c r="G1392" s="19">
        <f t="shared" si="66"/>
        <v>45.043889999999998</v>
      </c>
      <c r="H1392" s="11">
        <f t="shared" si="67"/>
        <v>37.177293966149612</v>
      </c>
    </row>
    <row r="1393" spans="1:8">
      <c r="A1393" s="7"/>
      <c r="B1393" s="23">
        <v>42611</v>
      </c>
      <c r="C1393" s="22">
        <v>0.75</v>
      </c>
      <c r="D1393" s="25">
        <v>0</v>
      </c>
      <c r="E1393" s="19">
        <f t="shared" si="68"/>
        <v>0</v>
      </c>
      <c r="F1393" s="24">
        <v>73.069999999999993</v>
      </c>
      <c r="G1393" s="19">
        <f t="shared" si="66"/>
        <v>73.764164999999991</v>
      </c>
      <c r="H1393" s="11">
        <f t="shared" si="67"/>
        <v>0</v>
      </c>
    </row>
    <row r="1394" spans="1:8">
      <c r="A1394" s="7"/>
      <c r="B1394" s="23">
        <v>42611</v>
      </c>
      <c r="C1394" s="22">
        <v>0.77083333333333337</v>
      </c>
      <c r="D1394" s="25">
        <v>0</v>
      </c>
      <c r="E1394" s="19">
        <f t="shared" si="68"/>
        <v>0</v>
      </c>
      <c r="F1394" s="24">
        <v>131.97999999999999</v>
      </c>
      <c r="G1394" s="19">
        <f t="shared" si="66"/>
        <v>133.23381000000001</v>
      </c>
      <c r="H1394" s="11">
        <f t="shared" si="67"/>
        <v>0</v>
      </c>
    </row>
    <row r="1395" spans="1:8">
      <c r="A1395" s="7"/>
      <c r="B1395" s="23">
        <v>42611</v>
      </c>
      <c r="C1395" s="22">
        <v>0.79166666666666663</v>
      </c>
      <c r="D1395" s="25">
        <v>0</v>
      </c>
      <c r="E1395" s="19">
        <f t="shared" si="68"/>
        <v>0</v>
      </c>
      <c r="F1395" s="24">
        <v>96.42</v>
      </c>
      <c r="G1395" s="19">
        <f t="shared" si="66"/>
        <v>97.33599000000001</v>
      </c>
      <c r="H1395" s="11">
        <f t="shared" si="67"/>
        <v>0</v>
      </c>
    </row>
    <row r="1396" spans="1:8">
      <c r="A1396" s="7"/>
      <c r="B1396" s="23">
        <v>42611</v>
      </c>
      <c r="C1396" s="22">
        <v>0.8125</v>
      </c>
      <c r="D1396" s="25">
        <v>0</v>
      </c>
      <c r="E1396" s="19">
        <f t="shared" si="68"/>
        <v>0</v>
      </c>
      <c r="F1396" s="24">
        <v>64.88</v>
      </c>
      <c r="G1396" s="19">
        <f t="shared" si="66"/>
        <v>65.496359999999996</v>
      </c>
      <c r="H1396" s="11">
        <f t="shared" si="67"/>
        <v>0</v>
      </c>
    </row>
    <row r="1397" spans="1:8">
      <c r="A1397" s="7"/>
      <c r="B1397" s="23">
        <v>42611</v>
      </c>
      <c r="C1397" s="22">
        <v>0.83333333333333337</v>
      </c>
      <c r="D1397" s="25">
        <v>0</v>
      </c>
      <c r="E1397" s="19">
        <f t="shared" si="68"/>
        <v>0</v>
      </c>
      <c r="F1397" s="24">
        <v>61.59</v>
      </c>
      <c r="G1397" s="19">
        <f t="shared" si="66"/>
        <v>62.175105000000009</v>
      </c>
      <c r="H1397" s="11">
        <f t="shared" si="67"/>
        <v>0</v>
      </c>
    </row>
    <row r="1398" spans="1:8">
      <c r="A1398" s="7"/>
      <c r="B1398" s="23">
        <v>42611</v>
      </c>
      <c r="C1398" s="22">
        <v>0.85416666666666663</v>
      </c>
      <c r="D1398" s="25">
        <v>0</v>
      </c>
      <c r="E1398" s="19">
        <f t="shared" si="68"/>
        <v>0</v>
      </c>
      <c r="F1398" s="24">
        <v>68.14</v>
      </c>
      <c r="G1398" s="19">
        <f t="shared" si="66"/>
        <v>68.787330000000011</v>
      </c>
      <c r="H1398" s="11">
        <f t="shared" si="67"/>
        <v>0</v>
      </c>
    </row>
    <row r="1399" spans="1:8">
      <c r="A1399" s="7"/>
      <c r="B1399" s="23">
        <v>42611</v>
      </c>
      <c r="C1399" s="22">
        <v>0.875</v>
      </c>
      <c r="D1399" s="25">
        <v>0</v>
      </c>
      <c r="E1399" s="19">
        <f t="shared" si="68"/>
        <v>0</v>
      </c>
      <c r="F1399" s="24">
        <v>38.83</v>
      </c>
      <c r="G1399" s="19">
        <f t="shared" si="66"/>
        <v>39.198885000000004</v>
      </c>
      <c r="H1399" s="11">
        <f t="shared" si="67"/>
        <v>0</v>
      </c>
    </row>
    <row r="1400" spans="1:8">
      <c r="A1400" s="7"/>
      <c r="B1400" s="23">
        <v>42611</v>
      </c>
      <c r="C1400" s="22">
        <v>0.89583333333333337</v>
      </c>
      <c r="D1400" s="25">
        <v>0</v>
      </c>
      <c r="E1400" s="19">
        <f t="shared" si="68"/>
        <v>0</v>
      </c>
      <c r="F1400" s="24">
        <v>37.86</v>
      </c>
      <c r="G1400" s="19">
        <f t="shared" si="66"/>
        <v>38.219670000000001</v>
      </c>
      <c r="H1400" s="11">
        <f t="shared" si="67"/>
        <v>0</v>
      </c>
    </row>
    <row r="1401" spans="1:8">
      <c r="A1401" s="7"/>
      <c r="B1401" s="23">
        <v>42611</v>
      </c>
      <c r="C1401" s="22">
        <v>0.91666666666666663</v>
      </c>
      <c r="D1401" s="25">
        <v>0</v>
      </c>
      <c r="E1401" s="19">
        <f t="shared" si="68"/>
        <v>0</v>
      </c>
      <c r="F1401" s="24">
        <v>35.049999999999997</v>
      </c>
      <c r="G1401" s="19">
        <f t="shared" si="66"/>
        <v>35.382975000000002</v>
      </c>
      <c r="H1401" s="11">
        <f t="shared" si="67"/>
        <v>0</v>
      </c>
    </row>
    <row r="1402" spans="1:8">
      <c r="A1402" s="7"/>
      <c r="B1402" s="23">
        <v>42611</v>
      </c>
      <c r="C1402" s="22">
        <v>0.9375</v>
      </c>
      <c r="D1402" s="25">
        <v>0</v>
      </c>
      <c r="E1402" s="19">
        <f t="shared" si="68"/>
        <v>0</v>
      </c>
      <c r="F1402" s="24">
        <v>51.4</v>
      </c>
      <c r="G1402" s="19">
        <f t="shared" si="66"/>
        <v>51.888300000000001</v>
      </c>
      <c r="H1402" s="11">
        <f t="shared" si="67"/>
        <v>0</v>
      </c>
    </row>
    <row r="1403" spans="1:8">
      <c r="A1403" s="7"/>
      <c r="B1403" s="23">
        <v>42611</v>
      </c>
      <c r="C1403" s="22">
        <v>0.95833333333333337</v>
      </c>
      <c r="D1403" s="25">
        <v>0</v>
      </c>
      <c r="E1403" s="19">
        <f t="shared" si="68"/>
        <v>0</v>
      </c>
      <c r="F1403" s="24">
        <v>35.31</v>
      </c>
      <c r="G1403" s="19">
        <f t="shared" si="66"/>
        <v>35.645445000000002</v>
      </c>
      <c r="H1403" s="11">
        <f t="shared" si="67"/>
        <v>0</v>
      </c>
    </row>
    <row r="1404" spans="1:8">
      <c r="A1404" s="7"/>
      <c r="B1404" s="23">
        <v>42611</v>
      </c>
      <c r="C1404" s="22">
        <v>0.97916666666666663</v>
      </c>
      <c r="D1404" s="25">
        <v>0</v>
      </c>
      <c r="E1404" s="19">
        <f t="shared" si="68"/>
        <v>0</v>
      </c>
      <c r="F1404" s="24">
        <v>37.35</v>
      </c>
      <c r="G1404" s="19">
        <f t="shared" si="66"/>
        <v>37.704825000000007</v>
      </c>
      <c r="H1404" s="11">
        <f t="shared" si="67"/>
        <v>0</v>
      </c>
    </row>
    <row r="1405" spans="1:8">
      <c r="A1405" s="7"/>
      <c r="B1405" s="23">
        <v>42611</v>
      </c>
      <c r="C1405" s="22">
        <v>0.99998842592592585</v>
      </c>
      <c r="D1405" s="25">
        <v>0</v>
      </c>
      <c r="E1405" s="19">
        <f t="shared" si="68"/>
        <v>0</v>
      </c>
      <c r="F1405" s="24">
        <v>39.270000000000003</v>
      </c>
      <c r="G1405" s="19">
        <f t="shared" si="66"/>
        <v>39.643065000000007</v>
      </c>
      <c r="H1405" s="11">
        <f t="shared" si="67"/>
        <v>0</v>
      </c>
    </row>
    <row r="1406" spans="1:8">
      <c r="A1406" s="7"/>
      <c r="B1406" s="23">
        <v>42612</v>
      </c>
      <c r="C1406" s="22">
        <v>2.0833333333333332E-2</v>
      </c>
      <c r="D1406" s="25">
        <v>0</v>
      </c>
      <c r="E1406" s="19">
        <f t="shared" si="68"/>
        <v>0</v>
      </c>
      <c r="F1406" s="24">
        <v>39.92</v>
      </c>
      <c r="G1406" s="19">
        <f t="shared" si="66"/>
        <v>40.299240000000005</v>
      </c>
      <c r="H1406" s="11">
        <f t="shared" si="67"/>
        <v>0</v>
      </c>
    </row>
    <row r="1407" spans="1:8">
      <c r="A1407" s="7"/>
      <c r="B1407" s="23">
        <v>42612</v>
      </c>
      <c r="C1407" s="22">
        <v>4.1666666666666664E-2</v>
      </c>
      <c r="D1407" s="25">
        <v>0</v>
      </c>
      <c r="E1407" s="19">
        <f t="shared" si="68"/>
        <v>0</v>
      </c>
      <c r="F1407" s="24">
        <v>34.340000000000003</v>
      </c>
      <c r="G1407" s="19">
        <f t="shared" si="66"/>
        <v>34.666230000000006</v>
      </c>
      <c r="H1407" s="11">
        <f t="shared" si="67"/>
        <v>0</v>
      </c>
    </row>
    <row r="1408" spans="1:8">
      <c r="A1408" s="7"/>
      <c r="B1408" s="23">
        <v>42612</v>
      </c>
      <c r="C1408" s="22">
        <v>6.25E-2</v>
      </c>
      <c r="D1408" s="25">
        <v>0</v>
      </c>
      <c r="E1408" s="19">
        <f t="shared" si="68"/>
        <v>0</v>
      </c>
      <c r="F1408" s="24">
        <v>30.78</v>
      </c>
      <c r="G1408" s="19">
        <f t="shared" si="66"/>
        <v>31.072410000000001</v>
      </c>
      <c r="H1408" s="11">
        <f t="shared" si="67"/>
        <v>0</v>
      </c>
    </row>
    <row r="1409" spans="1:8">
      <c r="A1409" s="7"/>
      <c r="B1409" s="23">
        <v>42612</v>
      </c>
      <c r="C1409" s="22">
        <v>8.3333333333333329E-2</v>
      </c>
      <c r="D1409" s="25">
        <v>0</v>
      </c>
      <c r="E1409" s="19">
        <f t="shared" si="68"/>
        <v>0</v>
      </c>
      <c r="F1409" s="24">
        <v>30.1</v>
      </c>
      <c r="G1409" s="19">
        <f t="shared" si="66"/>
        <v>30.385950000000005</v>
      </c>
      <c r="H1409" s="11">
        <f t="shared" si="67"/>
        <v>0</v>
      </c>
    </row>
    <row r="1410" spans="1:8">
      <c r="A1410" s="7"/>
      <c r="B1410" s="23">
        <v>42612</v>
      </c>
      <c r="C1410" s="22">
        <v>0.10416666666666667</v>
      </c>
      <c r="D1410" s="25">
        <v>0</v>
      </c>
      <c r="E1410" s="19">
        <f t="shared" si="68"/>
        <v>0</v>
      </c>
      <c r="F1410" s="24">
        <v>30.09</v>
      </c>
      <c r="G1410" s="19">
        <f t="shared" si="66"/>
        <v>30.375855000000001</v>
      </c>
      <c r="H1410" s="11">
        <f t="shared" si="67"/>
        <v>0</v>
      </c>
    </row>
    <row r="1411" spans="1:8">
      <c r="A1411" s="7"/>
      <c r="B1411" s="23">
        <v>42612</v>
      </c>
      <c r="C1411" s="22">
        <v>0.125</v>
      </c>
      <c r="D1411" s="25">
        <v>0</v>
      </c>
      <c r="E1411" s="19">
        <f t="shared" si="68"/>
        <v>0</v>
      </c>
      <c r="F1411" s="24">
        <v>29.96</v>
      </c>
      <c r="G1411" s="19">
        <f t="shared" si="66"/>
        <v>30.244620000000001</v>
      </c>
      <c r="H1411" s="11">
        <f t="shared" si="67"/>
        <v>0</v>
      </c>
    </row>
    <row r="1412" spans="1:8">
      <c r="A1412" s="7"/>
      <c r="B1412" s="23">
        <v>42612</v>
      </c>
      <c r="C1412" s="22">
        <v>0.14583333333333334</v>
      </c>
      <c r="D1412" s="25">
        <v>0</v>
      </c>
      <c r="E1412" s="19">
        <f t="shared" si="68"/>
        <v>0</v>
      </c>
      <c r="F1412" s="24">
        <v>29.93</v>
      </c>
      <c r="G1412" s="19">
        <f t="shared" si="66"/>
        <v>30.214335000000002</v>
      </c>
      <c r="H1412" s="11">
        <f t="shared" si="67"/>
        <v>0</v>
      </c>
    </row>
    <row r="1413" spans="1:8">
      <c r="A1413" s="7"/>
      <c r="B1413" s="23">
        <v>42612</v>
      </c>
      <c r="C1413" s="22">
        <v>0.16666666666666666</v>
      </c>
      <c r="D1413" s="25">
        <v>0</v>
      </c>
      <c r="E1413" s="19">
        <f t="shared" si="68"/>
        <v>0</v>
      </c>
      <c r="F1413" s="24">
        <v>29.89</v>
      </c>
      <c r="G1413" s="19">
        <f t="shared" si="66"/>
        <v>30.173955000000003</v>
      </c>
      <c r="H1413" s="11">
        <f t="shared" si="67"/>
        <v>0</v>
      </c>
    </row>
    <row r="1414" spans="1:8">
      <c r="A1414" s="7"/>
      <c r="B1414" s="23">
        <v>42612</v>
      </c>
      <c r="C1414" s="22">
        <v>0.1875</v>
      </c>
      <c r="D1414" s="25">
        <v>0</v>
      </c>
      <c r="E1414" s="19">
        <f t="shared" si="68"/>
        <v>0</v>
      </c>
      <c r="F1414" s="24">
        <v>29.17</v>
      </c>
      <c r="G1414" s="19">
        <f t="shared" si="66"/>
        <v>29.447115000000004</v>
      </c>
      <c r="H1414" s="11">
        <f t="shared" si="67"/>
        <v>0</v>
      </c>
    </row>
    <row r="1415" spans="1:8">
      <c r="A1415" s="7"/>
      <c r="B1415" s="23">
        <v>42612</v>
      </c>
      <c r="C1415" s="22">
        <v>0.20833333333333334</v>
      </c>
      <c r="D1415" s="25">
        <v>0</v>
      </c>
      <c r="E1415" s="19">
        <f t="shared" si="68"/>
        <v>0</v>
      </c>
      <c r="F1415" s="24">
        <v>29.42</v>
      </c>
      <c r="G1415" s="19">
        <f t="shared" si="66"/>
        <v>29.699490000000004</v>
      </c>
      <c r="H1415" s="11">
        <f t="shared" si="67"/>
        <v>0</v>
      </c>
    </row>
    <row r="1416" spans="1:8">
      <c r="A1416" s="7"/>
      <c r="B1416" s="23">
        <v>42612</v>
      </c>
      <c r="C1416" s="22">
        <v>0.22916666666666666</v>
      </c>
      <c r="D1416" s="25">
        <v>0</v>
      </c>
      <c r="E1416" s="19">
        <f t="shared" si="68"/>
        <v>0</v>
      </c>
      <c r="F1416" s="24">
        <v>30.23</v>
      </c>
      <c r="G1416" s="19">
        <f t="shared" si="66"/>
        <v>30.517185000000001</v>
      </c>
      <c r="H1416" s="11">
        <f t="shared" si="67"/>
        <v>0</v>
      </c>
    </row>
    <row r="1417" spans="1:8">
      <c r="A1417" s="7"/>
      <c r="B1417" s="23">
        <v>42612</v>
      </c>
      <c r="C1417" s="22">
        <v>0.25</v>
      </c>
      <c r="D1417" s="25">
        <v>0</v>
      </c>
      <c r="E1417" s="19">
        <f t="shared" si="68"/>
        <v>0</v>
      </c>
      <c r="F1417" s="24">
        <v>31.81</v>
      </c>
      <c r="G1417" s="19">
        <f t="shared" si="66"/>
        <v>32.112195</v>
      </c>
      <c r="H1417" s="11">
        <f t="shared" si="67"/>
        <v>0</v>
      </c>
    </row>
    <row r="1418" spans="1:8">
      <c r="A1418" s="7"/>
      <c r="B1418" s="23">
        <v>42612</v>
      </c>
      <c r="C1418" s="22">
        <v>0.27083333333333331</v>
      </c>
      <c r="D1418" s="25">
        <v>0</v>
      </c>
      <c r="E1418" s="19">
        <f t="shared" si="68"/>
        <v>0</v>
      </c>
      <c r="F1418" s="24">
        <v>56.93</v>
      </c>
      <c r="G1418" s="19">
        <f t="shared" si="66"/>
        <v>57.470835000000001</v>
      </c>
      <c r="H1418" s="11">
        <f t="shared" si="67"/>
        <v>0</v>
      </c>
    </row>
    <row r="1419" spans="1:8">
      <c r="A1419" s="7"/>
      <c r="B1419" s="23">
        <v>42612</v>
      </c>
      <c r="C1419" s="22">
        <v>0.29166666666666669</v>
      </c>
      <c r="D1419" s="25">
        <v>0.105196</v>
      </c>
      <c r="E1419" s="19">
        <f t="shared" si="68"/>
        <v>0.1051644412</v>
      </c>
      <c r="F1419" s="24">
        <v>92.98</v>
      </c>
      <c r="G1419" s="19">
        <f t="shared" si="66"/>
        <v>93.863310000000013</v>
      </c>
      <c r="H1419" s="11">
        <f t="shared" si="67"/>
        <v>9.6895035178676263</v>
      </c>
    </row>
    <row r="1420" spans="1:8">
      <c r="A1420" s="7"/>
      <c r="B1420" s="23">
        <v>42612</v>
      </c>
      <c r="C1420" s="22">
        <v>0.3125</v>
      </c>
      <c r="D1420" s="25">
        <v>0.56482300000000008</v>
      </c>
      <c r="E1420" s="19">
        <f t="shared" si="68"/>
        <v>0.56465355310000009</v>
      </c>
      <c r="F1420" s="24">
        <v>61.65</v>
      </c>
      <c r="G1420" s="19">
        <f t="shared" si="66"/>
        <v>62.235675000000001</v>
      </c>
      <c r="H1420" s="11">
        <f t="shared" si="67"/>
        <v>69.883965858273172</v>
      </c>
    </row>
    <row r="1421" spans="1:8">
      <c r="A1421" s="7"/>
      <c r="B1421" s="23">
        <v>42612</v>
      </c>
      <c r="C1421" s="22">
        <v>0.33333333333333331</v>
      </c>
      <c r="D1421" s="25">
        <v>0.59153100000000003</v>
      </c>
      <c r="E1421" s="19">
        <f t="shared" si="68"/>
        <v>0.59135354070000001</v>
      </c>
      <c r="F1421" s="24">
        <v>89.23</v>
      </c>
      <c r="G1421" s="19">
        <f t="shared" si="66"/>
        <v>90.077685000000017</v>
      </c>
      <c r="H1421" s="11">
        <f t="shared" si="67"/>
        <v>56.724000607390714</v>
      </c>
    </row>
    <row r="1422" spans="1:8">
      <c r="A1422" s="7"/>
      <c r="B1422" s="23">
        <v>42612</v>
      </c>
      <c r="C1422" s="22">
        <v>0.35416666666666669</v>
      </c>
      <c r="D1422" s="25">
        <v>0.98144000000000009</v>
      </c>
      <c r="E1422" s="19">
        <f t="shared" si="68"/>
        <v>0.98114556800000008</v>
      </c>
      <c r="F1422" s="24">
        <v>76.930000000000007</v>
      </c>
      <c r="G1422" s="19">
        <f t="shared" si="66"/>
        <v>77.660835000000006</v>
      </c>
      <c r="H1422" s="11">
        <f t="shared" si="67"/>
        <v>106.29649158057072</v>
      </c>
    </row>
    <row r="1423" spans="1:8">
      <c r="A1423" s="7"/>
      <c r="B1423" s="23">
        <v>42612</v>
      </c>
      <c r="C1423" s="22">
        <v>0.375</v>
      </c>
      <c r="D1423" s="25">
        <v>1.6127549999999999</v>
      </c>
      <c r="E1423" s="19">
        <f t="shared" si="68"/>
        <v>1.6122711734999999</v>
      </c>
      <c r="F1423" s="24">
        <v>55.62</v>
      </c>
      <c r="G1423" s="19">
        <f t="shared" ref="G1423:G1486" si="69">$F1423*$B$8</f>
        <v>56.148389999999999</v>
      </c>
      <c r="H1423" s="11">
        <f t="shared" ref="H1423:H1486" si="70">E1423*($B$6-G1423)</f>
        <v>209.35600763556431</v>
      </c>
    </row>
    <row r="1424" spans="1:8">
      <c r="A1424" s="7"/>
      <c r="B1424" s="23">
        <v>42612</v>
      </c>
      <c r="C1424" s="22">
        <v>0.39583333333333331</v>
      </c>
      <c r="D1424" s="25">
        <v>3.289272</v>
      </c>
      <c r="E1424" s="19">
        <f t="shared" ref="E1424:E1487" si="71">IF($B$11="Electricity",$D1424*$B$7,$D1424*$B$8)</f>
        <v>3.2882852184</v>
      </c>
      <c r="F1424" s="24">
        <v>56.8</v>
      </c>
      <c r="G1424" s="19">
        <f t="shared" si="69"/>
        <v>57.339599999999997</v>
      </c>
      <c r="H1424" s="11">
        <f t="shared" si="70"/>
        <v>423.07209151343142</v>
      </c>
    </row>
    <row r="1425" spans="1:8">
      <c r="A1425" s="7"/>
      <c r="B1425" s="23">
        <v>42612</v>
      </c>
      <c r="C1425" s="22">
        <v>0.41666666666666669</v>
      </c>
      <c r="D1425" s="25">
        <v>6.2456630000000004</v>
      </c>
      <c r="E1425" s="19">
        <f t="shared" si="71"/>
        <v>6.2437893011000005</v>
      </c>
      <c r="F1425" s="24">
        <v>56.74</v>
      </c>
      <c r="G1425" s="19">
        <f t="shared" si="69"/>
        <v>57.279030000000006</v>
      </c>
      <c r="H1425" s="11">
        <f t="shared" si="70"/>
        <v>803.70661531321412</v>
      </c>
    </row>
    <row r="1426" spans="1:8">
      <c r="A1426" s="7"/>
      <c r="B1426" s="23">
        <v>42612</v>
      </c>
      <c r="C1426" s="22">
        <v>0.4375</v>
      </c>
      <c r="D1426" s="25">
        <v>3.6743000000000001</v>
      </c>
      <c r="E1426" s="19">
        <f t="shared" si="71"/>
        <v>3.6731977100000002</v>
      </c>
      <c r="F1426" s="24">
        <v>56.65</v>
      </c>
      <c r="G1426" s="19">
        <f t="shared" si="69"/>
        <v>57.188175000000001</v>
      </c>
      <c r="H1426" s="11">
        <f t="shared" si="70"/>
        <v>473.15130061092077</v>
      </c>
    </row>
    <row r="1427" spans="1:8">
      <c r="A1427" s="7"/>
      <c r="B1427" s="23">
        <v>42612</v>
      </c>
      <c r="C1427" s="22">
        <v>0.45833333333333331</v>
      </c>
      <c r="D1427" s="25">
        <v>3.4940549999999999</v>
      </c>
      <c r="E1427" s="19">
        <f t="shared" si="71"/>
        <v>3.4930067834999998</v>
      </c>
      <c r="F1427" s="24">
        <v>50.06</v>
      </c>
      <c r="G1427" s="19">
        <f t="shared" si="69"/>
        <v>50.535570000000007</v>
      </c>
      <c r="H1427" s="11">
        <f t="shared" si="70"/>
        <v>473.17817291296086</v>
      </c>
    </row>
    <row r="1428" spans="1:8">
      <c r="A1428" s="7"/>
      <c r="B1428" s="23">
        <v>42612</v>
      </c>
      <c r="C1428" s="22">
        <v>0.47916666666666669</v>
      </c>
      <c r="D1428" s="25">
        <v>5.4090070000000008</v>
      </c>
      <c r="E1428" s="19">
        <f t="shared" si="71"/>
        <v>5.4073842979000011</v>
      </c>
      <c r="F1428" s="24">
        <v>46.77</v>
      </c>
      <c r="G1428" s="19">
        <f t="shared" si="69"/>
        <v>47.214315000000006</v>
      </c>
      <c r="H1428" s="11">
        <f t="shared" si="70"/>
        <v>750.46753384229567</v>
      </c>
    </row>
    <row r="1429" spans="1:8">
      <c r="A1429" s="7"/>
      <c r="B1429" s="23">
        <v>42612</v>
      </c>
      <c r="C1429" s="22">
        <v>0.5</v>
      </c>
      <c r="D1429" s="25">
        <v>7.5701799999999997</v>
      </c>
      <c r="E1429" s="19">
        <f t="shared" si="71"/>
        <v>7.5679089460000002</v>
      </c>
      <c r="F1429" s="24">
        <v>40.94</v>
      </c>
      <c r="G1429" s="19">
        <f t="shared" si="69"/>
        <v>41.32893</v>
      </c>
      <c r="H1429" s="11">
        <f t="shared" si="70"/>
        <v>1094.8574848803921</v>
      </c>
    </row>
    <row r="1430" spans="1:8">
      <c r="A1430" s="7"/>
      <c r="B1430" s="23">
        <v>42612</v>
      </c>
      <c r="C1430" s="22">
        <v>0.52083333333333337</v>
      </c>
      <c r="D1430" s="25">
        <v>8.1411550000000013</v>
      </c>
      <c r="E1430" s="19">
        <f t="shared" si="71"/>
        <v>8.1387126535000007</v>
      </c>
      <c r="F1430" s="24">
        <v>39.880000000000003</v>
      </c>
      <c r="G1430" s="19">
        <f t="shared" si="69"/>
        <v>40.258860000000006</v>
      </c>
      <c r="H1430" s="11">
        <f t="shared" si="70"/>
        <v>1186.1452602535151</v>
      </c>
    </row>
    <row r="1431" spans="1:8">
      <c r="A1431" s="7"/>
      <c r="B1431" s="23">
        <v>42612</v>
      </c>
      <c r="C1431" s="22">
        <v>0.54166666666666663</v>
      </c>
      <c r="D1431" s="25">
        <v>9.187346999999999</v>
      </c>
      <c r="E1431" s="19">
        <f t="shared" si="71"/>
        <v>9.1845907959000002</v>
      </c>
      <c r="F1431" s="24">
        <v>38.44</v>
      </c>
      <c r="G1431" s="19">
        <f t="shared" si="69"/>
        <v>38.80518</v>
      </c>
      <c r="H1431" s="11">
        <f t="shared" si="70"/>
        <v>1351.9241889761572</v>
      </c>
    </row>
    <row r="1432" spans="1:8">
      <c r="A1432" s="7"/>
      <c r="B1432" s="23">
        <v>42612</v>
      </c>
      <c r="C1432" s="22">
        <v>0.5625</v>
      </c>
      <c r="D1432" s="25">
        <v>9.2236020000000014</v>
      </c>
      <c r="E1432" s="19">
        <f t="shared" si="71"/>
        <v>9.2208349194000014</v>
      </c>
      <c r="F1432" s="24">
        <v>41.63</v>
      </c>
      <c r="G1432" s="19">
        <f t="shared" si="69"/>
        <v>42.025485000000003</v>
      </c>
      <c r="H1432" s="11">
        <f t="shared" si="70"/>
        <v>1327.5652354156794</v>
      </c>
    </row>
    <row r="1433" spans="1:8">
      <c r="A1433" s="7"/>
      <c r="B1433" s="23">
        <v>42612</v>
      </c>
      <c r="C1433" s="22">
        <v>0.58333333333333337</v>
      </c>
      <c r="D1433" s="25">
        <v>8.731935</v>
      </c>
      <c r="E1433" s="19">
        <f t="shared" si="71"/>
        <v>8.7293154195000007</v>
      </c>
      <c r="F1433" s="24">
        <v>41.44</v>
      </c>
      <c r="G1433" s="19">
        <f t="shared" si="69"/>
        <v>41.833680000000001</v>
      </c>
      <c r="H1433" s="11">
        <f t="shared" si="70"/>
        <v>1258.4732801485711</v>
      </c>
    </row>
    <row r="1434" spans="1:8">
      <c r="A1434" s="7"/>
      <c r="B1434" s="23">
        <v>42612</v>
      </c>
      <c r="C1434" s="22">
        <v>0.60416666666666663</v>
      </c>
      <c r="D1434" s="25">
        <v>7.7677600000000009</v>
      </c>
      <c r="E1434" s="19">
        <f t="shared" si="71"/>
        <v>7.7654296720000016</v>
      </c>
      <c r="F1434" s="24">
        <v>39.97</v>
      </c>
      <c r="G1434" s="19">
        <f t="shared" si="69"/>
        <v>40.349715000000003</v>
      </c>
      <c r="H1434" s="11">
        <f t="shared" si="70"/>
        <v>1131.0370448742567</v>
      </c>
    </row>
    <row r="1435" spans="1:8">
      <c r="A1435" s="7"/>
      <c r="B1435" s="23">
        <v>42612</v>
      </c>
      <c r="C1435" s="22">
        <v>0.625</v>
      </c>
      <c r="D1435" s="25">
        <v>5.8782029999999992</v>
      </c>
      <c r="E1435" s="19">
        <f t="shared" si="71"/>
        <v>5.8764395390999997</v>
      </c>
      <c r="F1435" s="24">
        <v>39.5</v>
      </c>
      <c r="G1435" s="19">
        <f t="shared" si="69"/>
        <v>39.875250000000001</v>
      </c>
      <c r="H1435" s="11">
        <f t="shared" si="70"/>
        <v>858.69325854110275</v>
      </c>
    </row>
    <row r="1436" spans="1:8">
      <c r="A1436" s="7"/>
      <c r="B1436" s="23">
        <v>42612</v>
      </c>
      <c r="C1436" s="22">
        <v>0.64583333333333337</v>
      </c>
      <c r="D1436" s="25">
        <v>5.4652180000000001</v>
      </c>
      <c r="E1436" s="19">
        <f t="shared" si="71"/>
        <v>5.4635784346000005</v>
      </c>
      <c r="F1436" s="24">
        <v>43.24</v>
      </c>
      <c r="G1436" s="19">
        <f t="shared" si="69"/>
        <v>43.650780000000005</v>
      </c>
      <c r="H1436" s="11">
        <f t="shared" si="70"/>
        <v>777.73612857413104</v>
      </c>
    </row>
    <row r="1437" spans="1:8">
      <c r="A1437" s="7"/>
      <c r="B1437" s="23">
        <v>42612</v>
      </c>
      <c r="C1437" s="22">
        <v>0.66666666666666663</v>
      </c>
      <c r="D1437" s="25">
        <v>4.7352439999999998</v>
      </c>
      <c r="E1437" s="19">
        <f t="shared" si="71"/>
        <v>4.7338234267999999</v>
      </c>
      <c r="F1437" s="24">
        <v>59.88</v>
      </c>
      <c r="G1437" s="19">
        <f t="shared" si="69"/>
        <v>60.448860000000003</v>
      </c>
      <c r="H1437" s="11">
        <f t="shared" si="70"/>
        <v>594.33692779344653</v>
      </c>
    </row>
    <row r="1438" spans="1:8">
      <c r="A1438" s="7"/>
      <c r="B1438" s="23">
        <v>42612</v>
      </c>
      <c r="C1438" s="22">
        <v>0.6875</v>
      </c>
      <c r="D1438" s="25">
        <v>1.8179889999999999</v>
      </c>
      <c r="E1438" s="19">
        <f t="shared" si="71"/>
        <v>1.8174436032999999</v>
      </c>
      <c r="F1438" s="24">
        <v>56.02</v>
      </c>
      <c r="G1438" s="19">
        <f t="shared" si="69"/>
        <v>56.55219000000001</v>
      </c>
      <c r="H1438" s="11">
        <f t="shared" si="70"/>
        <v>235.26409424569377</v>
      </c>
    </row>
    <row r="1439" spans="1:8">
      <c r="A1439" s="7"/>
      <c r="B1439" s="23">
        <v>42612</v>
      </c>
      <c r="C1439" s="22">
        <v>0.70833333333333337</v>
      </c>
      <c r="D1439" s="25">
        <v>0.87751299999999999</v>
      </c>
      <c r="E1439" s="19">
        <f t="shared" si="71"/>
        <v>0.87724974610000006</v>
      </c>
      <c r="F1439" s="24">
        <v>57.8</v>
      </c>
      <c r="G1439" s="19">
        <f t="shared" si="69"/>
        <v>58.3491</v>
      </c>
      <c r="H1439" s="11">
        <f t="shared" si="70"/>
        <v>111.9817196144365</v>
      </c>
    </row>
    <row r="1440" spans="1:8">
      <c r="A1440" s="7"/>
      <c r="B1440" s="23">
        <v>42612</v>
      </c>
      <c r="C1440" s="22">
        <v>0.72916666666666663</v>
      </c>
      <c r="D1440" s="25">
        <v>0.139237</v>
      </c>
      <c r="E1440" s="19">
        <f t="shared" si="71"/>
        <v>0.1391952289</v>
      </c>
      <c r="F1440" s="24">
        <v>54.51</v>
      </c>
      <c r="G1440" s="19">
        <f t="shared" si="69"/>
        <v>55.027844999999999</v>
      </c>
      <c r="H1440" s="11">
        <f t="shared" si="70"/>
        <v>18.230699094751277</v>
      </c>
    </row>
    <row r="1441" spans="1:8">
      <c r="A1441" s="7"/>
      <c r="B1441" s="23">
        <v>42612</v>
      </c>
      <c r="C1441" s="22">
        <v>0.75</v>
      </c>
      <c r="D1441" s="25">
        <v>2.5149999999999999E-3</v>
      </c>
      <c r="E1441" s="19">
        <f t="shared" si="71"/>
        <v>2.5142454999999998E-3</v>
      </c>
      <c r="F1441" s="24">
        <v>69.16</v>
      </c>
      <c r="G1441" s="19">
        <f t="shared" si="69"/>
        <v>69.817019999999999</v>
      </c>
      <c r="H1441" s="11">
        <f t="shared" si="70"/>
        <v>0.29211253464158998</v>
      </c>
    </row>
    <row r="1442" spans="1:8">
      <c r="A1442" s="7"/>
      <c r="B1442" s="23">
        <v>42612</v>
      </c>
      <c r="C1442" s="22">
        <v>0.77083333333333337</v>
      </c>
      <c r="D1442" s="25">
        <v>0</v>
      </c>
      <c r="E1442" s="19">
        <f t="shared" si="71"/>
        <v>0</v>
      </c>
      <c r="F1442" s="24">
        <v>90.49</v>
      </c>
      <c r="G1442" s="19">
        <f t="shared" si="69"/>
        <v>91.349654999999998</v>
      </c>
      <c r="H1442" s="11">
        <f t="shared" si="70"/>
        <v>0</v>
      </c>
    </row>
    <row r="1443" spans="1:8">
      <c r="A1443" s="7"/>
      <c r="B1443" s="23">
        <v>42612</v>
      </c>
      <c r="C1443" s="22">
        <v>0.79166666666666663</v>
      </c>
      <c r="D1443" s="25">
        <v>0</v>
      </c>
      <c r="E1443" s="19">
        <f t="shared" si="71"/>
        <v>0</v>
      </c>
      <c r="F1443" s="24">
        <v>98.98</v>
      </c>
      <c r="G1443" s="19">
        <f t="shared" si="69"/>
        <v>99.920310000000015</v>
      </c>
      <c r="H1443" s="11">
        <f t="shared" si="70"/>
        <v>0</v>
      </c>
    </row>
    <row r="1444" spans="1:8">
      <c r="A1444" s="7"/>
      <c r="B1444" s="23">
        <v>42612</v>
      </c>
      <c r="C1444" s="22">
        <v>0.8125</v>
      </c>
      <c r="D1444" s="25">
        <v>0</v>
      </c>
      <c r="E1444" s="19">
        <f t="shared" si="71"/>
        <v>0</v>
      </c>
      <c r="F1444" s="24">
        <v>90.17</v>
      </c>
      <c r="G1444" s="19">
        <f t="shared" si="69"/>
        <v>91.026615000000007</v>
      </c>
      <c r="H1444" s="11">
        <f t="shared" si="70"/>
        <v>0</v>
      </c>
    </row>
    <row r="1445" spans="1:8">
      <c r="A1445" s="7"/>
      <c r="B1445" s="23">
        <v>42612</v>
      </c>
      <c r="C1445" s="22">
        <v>0.83333333333333337</v>
      </c>
      <c r="D1445" s="25">
        <v>0</v>
      </c>
      <c r="E1445" s="19">
        <f t="shared" si="71"/>
        <v>0</v>
      </c>
      <c r="F1445" s="24">
        <v>75.13</v>
      </c>
      <c r="G1445" s="19">
        <f t="shared" si="69"/>
        <v>75.843734999999995</v>
      </c>
      <c r="H1445" s="11">
        <f t="shared" si="70"/>
        <v>0</v>
      </c>
    </row>
    <row r="1446" spans="1:8">
      <c r="A1446" s="7"/>
      <c r="B1446" s="23">
        <v>42612</v>
      </c>
      <c r="C1446" s="22">
        <v>0.85416666666666663</v>
      </c>
      <c r="D1446" s="25">
        <v>0</v>
      </c>
      <c r="E1446" s="19">
        <f t="shared" si="71"/>
        <v>0</v>
      </c>
      <c r="F1446" s="24">
        <v>65.92</v>
      </c>
      <c r="G1446" s="19">
        <f t="shared" si="69"/>
        <v>66.546240000000012</v>
      </c>
      <c r="H1446" s="11">
        <f t="shared" si="70"/>
        <v>0</v>
      </c>
    </row>
    <row r="1447" spans="1:8">
      <c r="A1447" s="7"/>
      <c r="B1447" s="23">
        <v>42612</v>
      </c>
      <c r="C1447" s="22">
        <v>0.875</v>
      </c>
      <c r="D1447" s="25">
        <v>0</v>
      </c>
      <c r="E1447" s="19">
        <f t="shared" si="71"/>
        <v>0</v>
      </c>
      <c r="F1447" s="24">
        <v>57.85</v>
      </c>
      <c r="G1447" s="19">
        <f t="shared" si="69"/>
        <v>58.399575000000006</v>
      </c>
      <c r="H1447" s="11">
        <f t="shared" si="70"/>
        <v>0</v>
      </c>
    </row>
    <row r="1448" spans="1:8">
      <c r="A1448" s="7"/>
      <c r="B1448" s="23">
        <v>42612</v>
      </c>
      <c r="C1448" s="22">
        <v>0.89583333333333337</v>
      </c>
      <c r="D1448" s="25">
        <v>0</v>
      </c>
      <c r="E1448" s="19">
        <f t="shared" si="71"/>
        <v>0</v>
      </c>
      <c r="F1448" s="24">
        <v>47.03</v>
      </c>
      <c r="G1448" s="19">
        <f t="shared" si="69"/>
        <v>47.476785000000007</v>
      </c>
      <c r="H1448" s="11">
        <f t="shared" si="70"/>
        <v>0</v>
      </c>
    </row>
    <row r="1449" spans="1:8">
      <c r="A1449" s="7"/>
      <c r="B1449" s="23">
        <v>42612</v>
      </c>
      <c r="C1449" s="22">
        <v>0.91666666666666663</v>
      </c>
      <c r="D1449" s="25">
        <v>0</v>
      </c>
      <c r="E1449" s="19">
        <f t="shared" si="71"/>
        <v>0</v>
      </c>
      <c r="F1449" s="24">
        <v>43.57</v>
      </c>
      <c r="G1449" s="19">
        <f t="shared" si="69"/>
        <v>43.983915000000003</v>
      </c>
      <c r="H1449" s="11">
        <f t="shared" si="70"/>
        <v>0</v>
      </c>
    </row>
    <row r="1450" spans="1:8">
      <c r="A1450" s="7"/>
      <c r="B1450" s="23">
        <v>42612</v>
      </c>
      <c r="C1450" s="22">
        <v>0.9375</v>
      </c>
      <c r="D1450" s="25">
        <v>0</v>
      </c>
      <c r="E1450" s="19">
        <f t="shared" si="71"/>
        <v>0</v>
      </c>
      <c r="F1450" s="24">
        <v>56.43</v>
      </c>
      <c r="G1450" s="19">
        <f t="shared" si="69"/>
        <v>56.966085000000007</v>
      </c>
      <c r="H1450" s="11">
        <f t="shared" si="70"/>
        <v>0</v>
      </c>
    </row>
    <row r="1451" spans="1:8">
      <c r="A1451" s="7"/>
      <c r="B1451" s="23">
        <v>42612</v>
      </c>
      <c r="C1451" s="22">
        <v>0.95833333333333337</v>
      </c>
      <c r="D1451" s="25">
        <v>0</v>
      </c>
      <c r="E1451" s="19">
        <f t="shared" si="71"/>
        <v>0</v>
      </c>
      <c r="F1451" s="24">
        <v>46.7</v>
      </c>
      <c r="G1451" s="19">
        <f t="shared" si="69"/>
        <v>47.143650000000008</v>
      </c>
      <c r="H1451" s="11">
        <f t="shared" si="70"/>
        <v>0</v>
      </c>
    </row>
    <row r="1452" spans="1:8">
      <c r="A1452" s="7"/>
      <c r="B1452" s="23">
        <v>42612</v>
      </c>
      <c r="C1452" s="22">
        <v>0.97916666666666663</v>
      </c>
      <c r="D1452" s="25">
        <v>0</v>
      </c>
      <c r="E1452" s="19">
        <f t="shared" si="71"/>
        <v>0</v>
      </c>
      <c r="F1452" s="24">
        <v>38</v>
      </c>
      <c r="G1452" s="19">
        <f t="shared" si="69"/>
        <v>38.361000000000004</v>
      </c>
      <c r="H1452" s="11">
        <f t="shared" si="70"/>
        <v>0</v>
      </c>
    </row>
    <row r="1453" spans="1:8">
      <c r="A1453" s="7"/>
      <c r="B1453" s="23">
        <v>42612</v>
      </c>
      <c r="C1453" s="22">
        <v>0.99998842592592585</v>
      </c>
      <c r="D1453" s="21">
        <v>0</v>
      </c>
      <c r="E1453" s="19">
        <f t="shared" si="71"/>
        <v>0</v>
      </c>
      <c r="F1453" s="20">
        <v>42.17</v>
      </c>
      <c r="G1453" s="19">
        <f t="shared" si="69"/>
        <v>42.570615000000004</v>
      </c>
      <c r="H1453" s="18">
        <f t="shared" si="70"/>
        <v>0</v>
      </c>
    </row>
    <row r="1454" spans="1:8">
      <c r="A1454" s="7"/>
      <c r="B1454" s="23">
        <v>42613</v>
      </c>
      <c r="C1454" s="22">
        <v>2.0833333333333332E-2</v>
      </c>
      <c r="D1454" s="21">
        <v>0</v>
      </c>
      <c r="E1454" s="19">
        <f t="shared" si="71"/>
        <v>0</v>
      </c>
      <c r="F1454" s="20">
        <v>33.57</v>
      </c>
      <c r="G1454" s="19">
        <f t="shared" si="69"/>
        <v>33.888915000000004</v>
      </c>
      <c r="H1454" s="18">
        <f t="shared" si="70"/>
        <v>0</v>
      </c>
    </row>
    <row r="1455" spans="1:8">
      <c r="A1455" s="7"/>
      <c r="B1455" s="23">
        <v>42613</v>
      </c>
      <c r="C1455" s="22">
        <v>4.1666666666666664E-2</v>
      </c>
      <c r="D1455" s="21">
        <v>0</v>
      </c>
      <c r="E1455" s="19">
        <f t="shared" si="71"/>
        <v>0</v>
      </c>
      <c r="F1455" s="20">
        <v>31.73</v>
      </c>
      <c r="G1455" s="19">
        <f t="shared" si="69"/>
        <v>32.031435000000002</v>
      </c>
      <c r="H1455" s="18">
        <f t="shared" si="70"/>
        <v>0</v>
      </c>
    </row>
    <row r="1456" spans="1:8">
      <c r="A1456" s="7"/>
      <c r="B1456" s="23">
        <v>42613</v>
      </c>
      <c r="C1456" s="22">
        <v>6.25E-2</v>
      </c>
      <c r="D1456" s="21">
        <v>0</v>
      </c>
      <c r="E1456" s="19">
        <f t="shared" si="71"/>
        <v>0</v>
      </c>
      <c r="F1456" s="20">
        <v>30.62</v>
      </c>
      <c r="G1456" s="19">
        <f t="shared" si="69"/>
        <v>30.910890000000002</v>
      </c>
      <c r="H1456" s="18">
        <f t="shared" si="70"/>
        <v>0</v>
      </c>
    </row>
    <row r="1457" spans="1:8">
      <c r="A1457" s="7"/>
      <c r="B1457" s="23">
        <v>42613</v>
      </c>
      <c r="C1457" s="22">
        <v>8.3333333333333329E-2</v>
      </c>
      <c r="D1457" s="21">
        <v>0</v>
      </c>
      <c r="E1457" s="19">
        <f t="shared" si="71"/>
        <v>0</v>
      </c>
      <c r="F1457" s="20">
        <v>30.03</v>
      </c>
      <c r="G1457" s="19">
        <f t="shared" si="69"/>
        <v>30.315285000000003</v>
      </c>
      <c r="H1457" s="18">
        <f t="shared" si="70"/>
        <v>0</v>
      </c>
    </row>
    <row r="1458" spans="1:8">
      <c r="A1458" s="7"/>
      <c r="B1458" s="23">
        <v>42613</v>
      </c>
      <c r="C1458" s="22">
        <v>0.10416666666666667</v>
      </c>
      <c r="D1458" s="21">
        <v>0</v>
      </c>
      <c r="E1458" s="19">
        <f t="shared" si="71"/>
        <v>0</v>
      </c>
      <c r="F1458" s="20">
        <v>28.03</v>
      </c>
      <c r="G1458" s="19">
        <f t="shared" si="69"/>
        <v>28.296285000000005</v>
      </c>
      <c r="H1458" s="18">
        <f t="shared" si="70"/>
        <v>0</v>
      </c>
    </row>
    <row r="1459" spans="1:8">
      <c r="A1459" s="7"/>
      <c r="B1459" s="23">
        <v>42613</v>
      </c>
      <c r="C1459" s="22">
        <v>0.125</v>
      </c>
      <c r="D1459" s="21">
        <v>0</v>
      </c>
      <c r="E1459" s="19">
        <f t="shared" si="71"/>
        <v>0</v>
      </c>
      <c r="F1459" s="20">
        <v>26.8</v>
      </c>
      <c r="G1459" s="19">
        <f t="shared" si="69"/>
        <v>27.054600000000004</v>
      </c>
      <c r="H1459" s="18">
        <f t="shared" si="70"/>
        <v>0</v>
      </c>
    </row>
    <row r="1460" spans="1:8">
      <c r="A1460" s="7"/>
      <c r="B1460" s="23">
        <v>42613</v>
      </c>
      <c r="C1460" s="22">
        <v>0.14583333333333334</v>
      </c>
      <c r="D1460" s="21">
        <v>0</v>
      </c>
      <c r="E1460" s="19">
        <f t="shared" si="71"/>
        <v>0</v>
      </c>
      <c r="F1460" s="20">
        <v>26.46</v>
      </c>
      <c r="G1460" s="19">
        <f t="shared" si="69"/>
        <v>26.711370000000002</v>
      </c>
      <c r="H1460" s="18">
        <f t="shared" si="70"/>
        <v>0</v>
      </c>
    </row>
    <row r="1461" spans="1:8">
      <c r="A1461" s="7"/>
      <c r="B1461" s="23">
        <v>42613</v>
      </c>
      <c r="C1461" s="22">
        <v>0.16666666666666666</v>
      </c>
      <c r="D1461" s="21">
        <v>0</v>
      </c>
      <c r="E1461" s="19">
        <f t="shared" si="71"/>
        <v>0</v>
      </c>
      <c r="F1461" s="20">
        <v>25.38</v>
      </c>
      <c r="G1461" s="19">
        <f t="shared" si="69"/>
        <v>25.621110000000002</v>
      </c>
      <c r="H1461" s="18">
        <f t="shared" si="70"/>
        <v>0</v>
      </c>
    </row>
    <row r="1462" spans="1:8">
      <c r="A1462" s="7"/>
      <c r="B1462" s="23">
        <v>42613</v>
      </c>
      <c r="C1462" s="22">
        <v>0.1875</v>
      </c>
      <c r="D1462" s="21">
        <v>0</v>
      </c>
      <c r="E1462" s="19">
        <f t="shared" si="71"/>
        <v>0</v>
      </c>
      <c r="F1462" s="20">
        <v>25.96</v>
      </c>
      <c r="G1462" s="19">
        <f t="shared" si="69"/>
        <v>26.206620000000001</v>
      </c>
      <c r="H1462" s="18">
        <f t="shared" si="70"/>
        <v>0</v>
      </c>
    </row>
    <row r="1463" spans="1:8">
      <c r="A1463" s="7"/>
      <c r="B1463" s="23">
        <v>42613</v>
      </c>
      <c r="C1463" s="22">
        <v>0.20833333333333334</v>
      </c>
      <c r="D1463" s="21">
        <v>0</v>
      </c>
      <c r="E1463" s="19">
        <f t="shared" si="71"/>
        <v>0</v>
      </c>
      <c r="F1463" s="20">
        <v>25.43</v>
      </c>
      <c r="G1463" s="19">
        <f t="shared" si="69"/>
        <v>25.671585</v>
      </c>
      <c r="H1463" s="18">
        <f t="shared" si="70"/>
        <v>0</v>
      </c>
    </row>
    <row r="1464" spans="1:8">
      <c r="A1464" s="7"/>
      <c r="B1464" s="23">
        <v>42613</v>
      </c>
      <c r="C1464" s="22">
        <v>0.22916666666666666</v>
      </c>
      <c r="D1464" s="21">
        <v>0</v>
      </c>
      <c r="E1464" s="19">
        <f t="shared" si="71"/>
        <v>0</v>
      </c>
      <c r="F1464" s="20">
        <v>23.4</v>
      </c>
      <c r="G1464" s="19">
        <f t="shared" si="69"/>
        <v>23.622299999999999</v>
      </c>
      <c r="H1464" s="18">
        <f t="shared" si="70"/>
        <v>0</v>
      </c>
    </row>
    <row r="1465" spans="1:8">
      <c r="A1465" s="7"/>
      <c r="B1465" s="23">
        <v>42613</v>
      </c>
      <c r="C1465" s="22">
        <v>0.25</v>
      </c>
      <c r="D1465" s="21">
        <v>0</v>
      </c>
      <c r="E1465" s="19">
        <f t="shared" si="71"/>
        <v>0</v>
      </c>
      <c r="F1465" s="20">
        <v>17.3</v>
      </c>
      <c r="G1465" s="19">
        <f t="shared" si="69"/>
        <v>17.464350000000003</v>
      </c>
      <c r="H1465" s="18">
        <f t="shared" si="70"/>
        <v>0</v>
      </c>
    </row>
    <row r="1466" spans="1:8">
      <c r="A1466" s="7"/>
      <c r="B1466" s="23">
        <v>42613</v>
      </c>
      <c r="C1466" s="22">
        <v>0.27083333333333331</v>
      </c>
      <c r="D1466" s="21">
        <v>0</v>
      </c>
      <c r="E1466" s="19">
        <f t="shared" si="71"/>
        <v>0</v>
      </c>
      <c r="F1466" s="20">
        <v>32.380000000000003</v>
      </c>
      <c r="G1466" s="19">
        <f t="shared" si="69"/>
        <v>32.687610000000006</v>
      </c>
      <c r="H1466" s="18">
        <f t="shared" si="70"/>
        <v>0</v>
      </c>
    </row>
    <row r="1467" spans="1:8">
      <c r="A1467" s="7"/>
      <c r="B1467" s="23">
        <v>42613</v>
      </c>
      <c r="C1467" s="22">
        <v>0.29166666666666669</v>
      </c>
      <c r="D1467" s="21">
        <v>1.1169999999999999E-3</v>
      </c>
      <c r="E1467" s="19">
        <f t="shared" si="71"/>
        <v>1.1166648999999999E-3</v>
      </c>
      <c r="F1467" s="20">
        <v>53.53</v>
      </c>
      <c r="G1467" s="19">
        <f t="shared" si="69"/>
        <v>54.038535000000003</v>
      </c>
      <c r="H1467" s="18">
        <f t="shared" si="70"/>
        <v>0.14735673611807851</v>
      </c>
    </row>
    <row r="1468" spans="1:8">
      <c r="A1468" s="7"/>
      <c r="B1468" s="23">
        <v>42613</v>
      </c>
      <c r="C1468" s="22">
        <v>0.3125</v>
      </c>
      <c r="D1468" s="21">
        <v>2.0362000000000002E-2</v>
      </c>
      <c r="E1468" s="19">
        <f t="shared" si="71"/>
        <v>2.0355891400000003E-2</v>
      </c>
      <c r="F1468" s="20">
        <v>41.68</v>
      </c>
      <c r="G1468" s="19">
        <f t="shared" si="69"/>
        <v>42.075960000000002</v>
      </c>
      <c r="H1468" s="18">
        <f t="shared" si="70"/>
        <v>2.9297021280892563</v>
      </c>
    </row>
    <row r="1469" spans="1:8">
      <c r="A1469" s="7"/>
      <c r="B1469" s="23">
        <v>42613</v>
      </c>
      <c r="C1469" s="22">
        <v>0.33333333333333331</v>
      </c>
      <c r="D1469" s="21">
        <v>4.8749000000000001E-2</v>
      </c>
      <c r="E1469" s="19">
        <f t="shared" si="71"/>
        <v>4.87343753E-2</v>
      </c>
      <c r="F1469" s="20">
        <v>51.55</v>
      </c>
      <c r="G1469" s="19">
        <f t="shared" si="69"/>
        <v>52.039724999999997</v>
      </c>
      <c r="H1469" s="18">
        <f t="shared" si="70"/>
        <v>6.5284703171412071</v>
      </c>
    </row>
    <row r="1470" spans="1:8">
      <c r="A1470" s="7"/>
      <c r="B1470" s="23">
        <v>42613</v>
      </c>
      <c r="C1470" s="22">
        <v>0.35416666666666669</v>
      </c>
      <c r="D1470" s="21">
        <v>0.233682</v>
      </c>
      <c r="E1470" s="19">
        <f t="shared" si="71"/>
        <v>0.23361189540000002</v>
      </c>
      <c r="F1470" s="20">
        <v>40.880000000000003</v>
      </c>
      <c r="G1470" s="19">
        <f t="shared" si="69"/>
        <v>41.268360000000008</v>
      </c>
      <c r="H1470" s="18">
        <f t="shared" si="70"/>
        <v>33.811032744750456</v>
      </c>
    </row>
    <row r="1471" spans="1:8">
      <c r="A1471" s="7"/>
      <c r="B1471" s="23">
        <v>42613</v>
      </c>
      <c r="C1471" s="22">
        <v>0.375</v>
      </c>
      <c r="D1471" s="21">
        <v>0.5817460000000001</v>
      </c>
      <c r="E1471" s="19">
        <f t="shared" si="71"/>
        <v>0.58157147620000016</v>
      </c>
      <c r="F1471" s="20">
        <v>36.72</v>
      </c>
      <c r="G1471" s="19">
        <f t="shared" si="69"/>
        <v>37.068840000000002</v>
      </c>
      <c r="H1471" s="18">
        <f t="shared" si="70"/>
        <v>86.614114573378416</v>
      </c>
    </row>
    <row r="1472" spans="1:8">
      <c r="A1472" s="7"/>
      <c r="B1472" s="23">
        <v>42613</v>
      </c>
      <c r="C1472" s="22">
        <v>0.39583333333333331</v>
      </c>
      <c r="D1472" s="21">
        <v>0.39005899999999999</v>
      </c>
      <c r="E1472" s="19">
        <f t="shared" si="71"/>
        <v>0.38994198229999999</v>
      </c>
      <c r="F1472" s="20">
        <v>36.049999999999997</v>
      </c>
      <c r="G1472" s="19">
        <f t="shared" si="69"/>
        <v>36.392474999999997</v>
      </c>
      <c r="H1472" s="18">
        <f t="shared" si="70"/>
        <v>58.338254865496808</v>
      </c>
    </row>
    <row r="1473" spans="1:8">
      <c r="A1473" s="7"/>
      <c r="B1473" s="23">
        <v>42613</v>
      </c>
      <c r="C1473" s="22">
        <v>0.41666666666666669</v>
      </c>
      <c r="D1473" s="21">
        <v>0.72384400000000004</v>
      </c>
      <c r="E1473" s="19">
        <f t="shared" si="71"/>
        <v>0.72362684680000011</v>
      </c>
      <c r="F1473" s="20">
        <v>36.049999999999997</v>
      </c>
      <c r="G1473" s="19">
        <f t="shared" si="69"/>
        <v>36.392474999999997</v>
      </c>
      <c r="H1473" s="18">
        <f t="shared" si="70"/>
        <v>108.2600215733022</v>
      </c>
    </row>
    <row r="1474" spans="1:8">
      <c r="A1474" s="7"/>
      <c r="B1474" s="23">
        <v>42613</v>
      </c>
      <c r="C1474" s="22">
        <v>0.4375</v>
      </c>
      <c r="D1474" s="21">
        <v>1.2074689999999999</v>
      </c>
      <c r="E1474" s="19">
        <f t="shared" si="71"/>
        <v>1.2071067593</v>
      </c>
      <c r="F1474" s="20">
        <v>34.9</v>
      </c>
      <c r="G1474" s="19">
        <f t="shared" si="69"/>
        <v>35.231549999999999</v>
      </c>
      <c r="H1474" s="18">
        <f t="shared" si="70"/>
        <v>181.99361508418409</v>
      </c>
    </row>
    <row r="1475" spans="1:8">
      <c r="A1475" s="7"/>
      <c r="B1475" s="23">
        <v>42613</v>
      </c>
      <c r="C1475" s="22">
        <v>0.45833333333333331</v>
      </c>
      <c r="D1475" s="21">
        <v>0.84680499999999992</v>
      </c>
      <c r="E1475" s="19">
        <f t="shared" si="71"/>
        <v>0.84655095849999995</v>
      </c>
      <c r="F1475" s="20">
        <v>32.26</v>
      </c>
      <c r="G1475" s="19">
        <f t="shared" si="69"/>
        <v>32.566470000000002</v>
      </c>
      <c r="H1475" s="18">
        <f t="shared" si="70"/>
        <v>129.88930188753849</v>
      </c>
    </row>
    <row r="1476" spans="1:8">
      <c r="A1476" s="7"/>
      <c r="B1476" s="23">
        <v>42613</v>
      </c>
      <c r="C1476" s="22">
        <v>0.47916666666666669</v>
      </c>
      <c r="D1476" s="21">
        <v>0.70988799999999996</v>
      </c>
      <c r="E1476" s="19">
        <f t="shared" si="71"/>
        <v>0.70967503359999995</v>
      </c>
      <c r="F1476" s="20">
        <v>33.090000000000003</v>
      </c>
      <c r="G1476" s="19">
        <f t="shared" si="69"/>
        <v>33.404355000000002</v>
      </c>
      <c r="H1476" s="18">
        <f t="shared" si="70"/>
        <v>108.29331949258865</v>
      </c>
    </row>
    <row r="1477" spans="1:8">
      <c r="A1477" s="7"/>
      <c r="B1477" s="23">
        <v>42613</v>
      </c>
      <c r="C1477" s="22">
        <v>0.5</v>
      </c>
      <c r="D1477" s="21">
        <v>0.91860500000000012</v>
      </c>
      <c r="E1477" s="19">
        <f t="shared" si="71"/>
        <v>0.91832941850000016</v>
      </c>
      <c r="F1477" s="20">
        <v>36.049999999999997</v>
      </c>
      <c r="G1477" s="19">
        <f t="shared" si="69"/>
        <v>36.392474999999997</v>
      </c>
      <c r="H1477" s="18">
        <f t="shared" si="70"/>
        <v>137.38899143647424</v>
      </c>
    </row>
    <row r="1478" spans="1:8">
      <c r="A1478" s="7"/>
      <c r="B1478" s="23">
        <v>42613</v>
      </c>
      <c r="C1478" s="22">
        <v>0.52083333333333337</v>
      </c>
      <c r="D1478" s="21">
        <v>0.91882000000000008</v>
      </c>
      <c r="E1478" s="19">
        <f t="shared" si="71"/>
        <v>0.91854435400000012</v>
      </c>
      <c r="F1478" s="20">
        <v>37.659999999999997</v>
      </c>
      <c r="G1478" s="19">
        <f t="shared" si="69"/>
        <v>38.017769999999999</v>
      </c>
      <c r="H1478" s="18">
        <f t="shared" si="70"/>
        <v>135.92824185882944</v>
      </c>
    </row>
    <row r="1479" spans="1:8">
      <c r="A1479" s="7"/>
      <c r="B1479" s="23">
        <v>42613</v>
      </c>
      <c r="C1479" s="22">
        <v>0.54166666666666663</v>
      </c>
      <c r="D1479" s="21">
        <v>0.94456099999999998</v>
      </c>
      <c r="E1479" s="19">
        <f t="shared" si="71"/>
        <v>0.94427763170000001</v>
      </c>
      <c r="F1479" s="20">
        <v>36.96</v>
      </c>
      <c r="G1479" s="19">
        <f t="shared" si="69"/>
        <v>37.311120000000003</v>
      </c>
      <c r="H1479" s="18">
        <f t="shared" si="70"/>
        <v>140.40358346652548</v>
      </c>
    </row>
    <row r="1480" spans="1:8">
      <c r="A1480" s="7"/>
      <c r="B1480" s="23">
        <v>42613</v>
      </c>
      <c r="C1480" s="22">
        <v>0.5625</v>
      </c>
      <c r="D1480" s="21">
        <v>1.1080779999999999</v>
      </c>
      <c r="E1480" s="19">
        <f t="shared" si="71"/>
        <v>1.1077455765999999</v>
      </c>
      <c r="F1480" s="20">
        <v>35.979999999999997</v>
      </c>
      <c r="G1480" s="19">
        <f t="shared" si="69"/>
        <v>36.321809999999999</v>
      </c>
      <c r="H1480" s="18">
        <f t="shared" si="70"/>
        <v>165.80535288599435</v>
      </c>
    </row>
    <row r="1481" spans="1:8">
      <c r="A1481" s="7"/>
      <c r="B1481" s="23">
        <v>42613</v>
      </c>
      <c r="C1481" s="22">
        <v>0.58333333333333337</v>
      </c>
      <c r="D1481" s="21">
        <v>1.485301</v>
      </c>
      <c r="E1481" s="19">
        <f t="shared" si="71"/>
        <v>1.4848554097</v>
      </c>
      <c r="F1481" s="20">
        <v>34.04</v>
      </c>
      <c r="G1481" s="19">
        <f t="shared" si="69"/>
        <v>34.363379999999999</v>
      </c>
      <c r="H1481" s="18">
        <f t="shared" si="70"/>
        <v>225.15845551562319</v>
      </c>
    </row>
    <row r="1482" spans="1:8">
      <c r="A1482" s="7"/>
      <c r="B1482" s="23">
        <v>42613</v>
      </c>
      <c r="C1482" s="22">
        <v>0.60416666666666663</v>
      </c>
      <c r="D1482" s="21">
        <v>1.3410310000000001</v>
      </c>
      <c r="E1482" s="19">
        <f t="shared" si="71"/>
        <v>1.3406286907000002</v>
      </c>
      <c r="F1482" s="20">
        <v>33.799999999999997</v>
      </c>
      <c r="G1482" s="19">
        <f t="shared" si="69"/>
        <v>34.121099999999998</v>
      </c>
      <c r="H1482" s="18">
        <f t="shared" si="70"/>
        <v>203.61321085195624</v>
      </c>
    </row>
    <row r="1483" spans="1:8">
      <c r="A1483" s="7"/>
      <c r="B1483" s="23">
        <v>42613</v>
      </c>
      <c r="C1483" s="22">
        <v>0.625</v>
      </c>
      <c r="D1483" s="21">
        <v>4.2852720000000009</v>
      </c>
      <c r="E1483" s="19">
        <f t="shared" si="71"/>
        <v>4.2839864184000014</v>
      </c>
      <c r="F1483" s="20">
        <v>33.64</v>
      </c>
      <c r="G1483" s="19">
        <f t="shared" si="69"/>
        <v>33.959580000000003</v>
      </c>
      <c r="H1483" s="18">
        <f t="shared" si="70"/>
        <v>651.33909432783184</v>
      </c>
    </row>
    <row r="1484" spans="1:8">
      <c r="A1484" s="7"/>
      <c r="B1484" s="23">
        <v>42613</v>
      </c>
      <c r="C1484" s="22">
        <v>0.64583333333333337</v>
      </c>
      <c r="D1484" s="21">
        <v>6.2677910000000008</v>
      </c>
      <c r="E1484" s="19">
        <f t="shared" si="71"/>
        <v>6.2659106627000014</v>
      </c>
      <c r="F1484" s="20">
        <v>33.17</v>
      </c>
      <c r="G1484" s="19">
        <f t="shared" si="69"/>
        <v>33.485115</v>
      </c>
      <c r="H1484" s="18">
        <f t="shared" si="70"/>
        <v>955.64464414196448</v>
      </c>
    </row>
    <row r="1485" spans="1:8">
      <c r="A1485" s="7"/>
      <c r="B1485" s="23">
        <v>42613</v>
      </c>
      <c r="C1485" s="22">
        <v>0.66666666666666663</v>
      </c>
      <c r="D1485" s="21">
        <v>3.039911</v>
      </c>
      <c r="E1485" s="19">
        <f t="shared" si="71"/>
        <v>3.0389990267</v>
      </c>
      <c r="F1485" s="20">
        <v>31.97</v>
      </c>
      <c r="G1485" s="19">
        <f t="shared" si="69"/>
        <v>32.273715000000003</v>
      </c>
      <c r="H1485" s="18">
        <f t="shared" si="70"/>
        <v>467.17403049320677</v>
      </c>
    </row>
    <row r="1486" spans="1:8">
      <c r="A1486" s="7"/>
      <c r="B1486" s="23">
        <v>42613</v>
      </c>
      <c r="C1486" s="22">
        <v>0.6875</v>
      </c>
      <c r="D1486" s="21">
        <v>1.6845140000000001</v>
      </c>
      <c r="E1486" s="19">
        <f t="shared" si="71"/>
        <v>1.6840086458000001</v>
      </c>
      <c r="F1486" s="20">
        <v>31.1</v>
      </c>
      <c r="G1486" s="19">
        <f t="shared" si="69"/>
        <v>31.395450000000004</v>
      </c>
      <c r="H1486" s="18">
        <f t="shared" si="70"/>
        <v>260.35539888001841</v>
      </c>
    </row>
    <row r="1487" spans="1:8">
      <c r="A1487" s="7"/>
      <c r="B1487" s="23">
        <v>42613</v>
      </c>
      <c r="C1487" s="22">
        <v>0.70833333333333337</v>
      </c>
      <c r="D1487" s="21">
        <v>1.50143</v>
      </c>
      <c r="E1487" s="19">
        <f t="shared" si="71"/>
        <v>1.500979571</v>
      </c>
      <c r="F1487" s="20">
        <v>30.26</v>
      </c>
      <c r="G1487" s="19">
        <f t="shared" ref="G1487:G1501" si="72">$F1487*$B$8</f>
        <v>30.547470000000004</v>
      </c>
      <c r="H1487" s="18">
        <f t="shared" ref="H1487:H1501" si="73">E1487*($B$6-G1487)</f>
        <v>233.33107179026462</v>
      </c>
    </row>
    <row r="1488" spans="1:8">
      <c r="A1488" s="7"/>
      <c r="B1488" s="23">
        <v>42613</v>
      </c>
      <c r="C1488" s="22">
        <v>0.72916666666666663</v>
      </c>
      <c r="D1488" s="21">
        <v>0.14777299999999999</v>
      </c>
      <c r="E1488" s="19">
        <f t="shared" ref="E1488:E1501" si="74">IF($B$11="Electricity",$D1488*$B$7,$D1488*$B$8)</f>
        <v>0.14772866809999999</v>
      </c>
      <c r="F1488" s="20">
        <v>40.43</v>
      </c>
      <c r="G1488" s="19">
        <f t="shared" si="72"/>
        <v>40.814085000000006</v>
      </c>
      <c r="H1488" s="18">
        <f t="shared" si="73"/>
        <v>21.448121849829811</v>
      </c>
    </row>
    <row r="1489" spans="1:8">
      <c r="A1489" s="7"/>
      <c r="B1489" s="23">
        <v>42613</v>
      </c>
      <c r="C1489" s="22">
        <v>0.75</v>
      </c>
      <c r="D1489" s="21">
        <v>6.3650000000000009E-3</v>
      </c>
      <c r="E1489" s="19">
        <f t="shared" si="74"/>
        <v>6.3630905000000007E-3</v>
      </c>
      <c r="F1489" s="20">
        <v>44.58</v>
      </c>
      <c r="G1489" s="19">
        <f t="shared" si="72"/>
        <v>45.003509999999999</v>
      </c>
      <c r="H1489" s="18">
        <f t="shared" si="73"/>
        <v>0.89717342605234507</v>
      </c>
    </row>
    <row r="1490" spans="1:8">
      <c r="A1490" s="7"/>
      <c r="B1490" s="23">
        <v>42613</v>
      </c>
      <c r="C1490" s="22">
        <v>0.77083333333333337</v>
      </c>
      <c r="D1490" s="21">
        <v>0</v>
      </c>
      <c r="E1490" s="19">
        <f t="shared" si="74"/>
        <v>0</v>
      </c>
      <c r="F1490" s="20">
        <v>66.36</v>
      </c>
      <c r="G1490" s="19">
        <f t="shared" si="72"/>
        <v>66.99042</v>
      </c>
      <c r="H1490" s="18">
        <f t="shared" si="73"/>
        <v>0</v>
      </c>
    </row>
    <row r="1491" spans="1:8">
      <c r="A1491" s="7"/>
      <c r="B1491" s="23">
        <v>42613</v>
      </c>
      <c r="C1491" s="22">
        <v>0.79166666666666663</v>
      </c>
      <c r="D1491" s="21">
        <v>0</v>
      </c>
      <c r="E1491" s="19">
        <f t="shared" si="74"/>
        <v>0</v>
      </c>
      <c r="F1491" s="20">
        <v>81.680000000000007</v>
      </c>
      <c r="G1491" s="19">
        <f t="shared" si="72"/>
        <v>82.455960000000019</v>
      </c>
      <c r="H1491" s="18">
        <f t="shared" si="73"/>
        <v>0</v>
      </c>
    </row>
    <row r="1492" spans="1:8">
      <c r="A1492" s="7"/>
      <c r="B1492" s="23">
        <v>42613</v>
      </c>
      <c r="C1492" s="22">
        <v>0.8125</v>
      </c>
      <c r="D1492" s="21">
        <v>0</v>
      </c>
      <c r="E1492" s="19">
        <f t="shared" si="74"/>
        <v>0</v>
      </c>
      <c r="F1492" s="20">
        <v>48.04</v>
      </c>
      <c r="G1492" s="19">
        <f t="shared" si="72"/>
        <v>48.496380000000002</v>
      </c>
      <c r="H1492" s="18">
        <f t="shared" si="73"/>
        <v>0</v>
      </c>
    </row>
    <row r="1493" spans="1:8">
      <c r="A1493" s="7"/>
      <c r="B1493" s="23">
        <v>42613</v>
      </c>
      <c r="C1493" s="22">
        <v>0.83333333333333337</v>
      </c>
      <c r="D1493" s="21">
        <v>0</v>
      </c>
      <c r="E1493" s="19">
        <f t="shared" si="74"/>
        <v>0</v>
      </c>
      <c r="F1493" s="20">
        <v>50.14</v>
      </c>
      <c r="G1493" s="19">
        <f t="shared" si="72"/>
        <v>50.616330000000005</v>
      </c>
      <c r="H1493" s="18">
        <f t="shared" si="73"/>
        <v>0</v>
      </c>
    </row>
    <row r="1494" spans="1:8">
      <c r="A1494" s="7"/>
      <c r="B1494" s="23">
        <v>42613</v>
      </c>
      <c r="C1494" s="22">
        <v>0.85416666666666663</v>
      </c>
      <c r="D1494" s="21">
        <v>0</v>
      </c>
      <c r="E1494" s="19">
        <f t="shared" si="74"/>
        <v>0</v>
      </c>
      <c r="F1494" s="20">
        <v>49.7</v>
      </c>
      <c r="G1494" s="19">
        <f t="shared" si="72"/>
        <v>50.172150000000009</v>
      </c>
      <c r="H1494" s="18">
        <f t="shared" si="73"/>
        <v>0</v>
      </c>
    </row>
    <row r="1495" spans="1:8">
      <c r="A1495" s="7"/>
      <c r="B1495" s="23">
        <v>42613</v>
      </c>
      <c r="C1495" s="22">
        <v>0.875</v>
      </c>
      <c r="D1495" s="21">
        <v>0</v>
      </c>
      <c r="E1495" s="19">
        <f t="shared" si="74"/>
        <v>0</v>
      </c>
      <c r="F1495" s="20">
        <v>42.53</v>
      </c>
      <c r="G1495" s="19">
        <f t="shared" si="72"/>
        <v>42.934035000000002</v>
      </c>
      <c r="H1495" s="18">
        <f t="shared" si="73"/>
        <v>0</v>
      </c>
    </row>
    <row r="1496" spans="1:8">
      <c r="A1496" s="7"/>
      <c r="B1496" s="23">
        <v>42613</v>
      </c>
      <c r="C1496" s="22">
        <v>0.89583333333333337</v>
      </c>
      <c r="D1496" s="21">
        <v>0</v>
      </c>
      <c r="E1496" s="19">
        <f t="shared" si="74"/>
        <v>0</v>
      </c>
      <c r="F1496" s="20">
        <v>39.450000000000003</v>
      </c>
      <c r="G1496" s="19">
        <f t="shared" si="72"/>
        <v>39.824775000000002</v>
      </c>
      <c r="H1496" s="18">
        <f t="shared" si="73"/>
        <v>0</v>
      </c>
    </row>
    <row r="1497" spans="1:8">
      <c r="A1497" s="7"/>
      <c r="B1497" s="23">
        <v>42613</v>
      </c>
      <c r="C1497" s="22">
        <v>0.91666666666666663</v>
      </c>
      <c r="D1497" s="21">
        <v>0</v>
      </c>
      <c r="E1497" s="19">
        <f t="shared" si="74"/>
        <v>0</v>
      </c>
      <c r="F1497" s="20">
        <v>35.83</v>
      </c>
      <c r="G1497" s="19">
        <f t="shared" si="72"/>
        <v>36.170385000000003</v>
      </c>
      <c r="H1497" s="18">
        <f t="shared" si="73"/>
        <v>0</v>
      </c>
    </row>
    <row r="1498" spans="1:8">
      <c r="A1498" s="7"/>
      <c r="B1498" s="23">
        <v>42613</v>
      </c>
      <c r="C1498" s="22">
        <v>0.9375</v>
      </c>
      <c r="D1498" s="21">
        <v>0</v>
      </c>
      <c r="E1498" s="19">
        <f t="shared" si="74"/>
        <v>0</v>
      </c>
      <c r="F1498" s="20">
        <v>50.28</v>
      </c>
      <c r="G1498" s="19">
        <f t="shared" si="72"/>
        <v>50.757660000000001</v>
      </c>
      <c r="H1498" s="18">
        <f t="shared" si="73"/>
        <v>0</v>
      </c>
    </row>
    <row r="1499" spans="1:8">
      <c r="A1499" s="7"/>
      <c r="B1499" s="23">
        <v>42613</v>
      </c>
      <c r="C1499" s="22">
        <v>0.95833333333333337</v>
      </c>
      <c r="D1499" s="21">
        <v>0</v>
      </c>
      <c r="E1499" s="19">
        <f t="shared" si="74"/>
        <v>0</v>
      </c>
      <c r="F1499" s="20">
        <v>43.42</v>
      </c>
      <c r="G1499" s="19">
        <f t="shared" si="72"/>
        <v>43.832490000000007</v>
      </c>
      <c r="H1499" s="18">
        <f t="shared" si="73"/>
        <v>0</v>
      </c>
    </row>
    <row r="1500" spans="1:8">
      <c r="A1500" s="7"/>
      <c r="B1500" s="23">
        <v>42613</v>
      </c>
      <c r="C1500" s="22">
        <v>0.97916666666666663</v>
      </c>
      <c r="D1500" s="21">
        <v>0</v>
      </c>
      <c r="E1500" s="19">
        <f t="shared" si="74"/>
        <v>0</v>
      </c>
      <c r="F1500" s="20">
        <v>40.92</v>
      </c>
      <c r="G1500" s="19">
        <f t="shared" si="72"/>
        <v>41.308740000000007</v>
      </c>
      <c r="H1500" s="18">
        <f t="shared" si="73"/>
        <v>0</v>
      </c>
    </row>
    <row r="1501" spans="1:8">
      <c r="A1501" s="7"/>
      <c r="B1501" s="23">
        <v>42613</v>
      </c>
      <c r="C1501" s="22">
        <v>0.99998842592592585</v>
      </c>
      <c r="D1501" s="21">
        <v>0</v>
      </c>
      <c r="E1501" s="19">
        <f t="shared" si="74"/>
        <v>0</v>
      </c>
      <c r="F1501" s="20">
        <v>41.77</v>
      </c>
      <c r="G1501" s="19">
        <f t="shared" si="72"/>
        <v>42.166815000000007</v>
      </c>
      <c r="H1501" s="18">
        <f t="shared" si="73"/>
        <v>0</v>
      </c>
    </row>
    <row r="1502" spans="1:8">
      <c r="A1502" s="15"/>
      <c r="B1502" s="16"/>
      <c r="D1502" s="35">
        <f>SUM(D14:D1501)</f>
        <v>2849.1051570000009</v>
      </c>
      <c r="E1502" s="35">
        <f>SUM(E14:E1501)</f>
        <v>2848.2504254529049</v>
      </c>
      <c r="F1502" s="35">
        <f t="shared" ref="F1502:H1502" si="75">SUM(F14:F1501)</f>
        <v>71578.14</v>
      </c>
      <c r="G1502" s="35">
        <f t="shared" si="75"/>
        <v>72258.132330000095</v>
      </c>
      <c r="H1502" s="35">
        <f t="shared" si="75"/>
        <v>413940.82140291046</v>
      </c>
    </row>
    <row r="1503" spans="1:8">
      <c r="A1503" s="15"/>
      <c r="B1503" s="16"/>
    </row>
    <row r="1504" spans="1:8">
      <c r="A1504" s="15"/>
      <c r="B1504" s="16"/>
    </row>
    <row r="1505" spans="1:2">
      <c r="A1505" s="15"/>
      <c r="B1505" s="16"/>
    </row>
    <row r="1506" spans="1:2">
      <c r="A1506" s="15"/>
      <c r="B1506" s="16"/>
    </row>
    <row r="1507" spans="1:2">
      <c r="A1507" s="15"/>
      <c r="B1507" s="16"/>
    </row>
    <row r="1508" spans="1:2">
      <c r="A1508" s="15"/>
      <c r="B1508" s="16"/>
    </row>
    <row r="1509" spans="1:2">
      <c r="A1509" s="15"/>
      <c r="B1509" s="16"/>
    </row>
    <row r="1510" spans="1:2">
      <c r="A1510" s="15"/>
      <c r="B1510" s="16"/>
    </row>
    <row r="1511" spans="1:2">
      <c r="A1511" s="15"/>
      <c r="B1511" s="16"/>
    </row>
    <row r="1512" spans="1:2">
      <c r="A1512" s="15"/>
      <c r="B1512" s="16"/>
    </row>
    <row r="1513" spans="1:2">
      <c r="A1513" s="15"/>
      <c r="B1513" s="16"/>
    </row>
    <row r="1514" spans="1:2">
      <c r="A1514" s="15"/>
      <c r="B1514" s="16"/>
    </row>
    <row r="1515" spans="1:2">
      <c r="A1515" s="15"/>
      <c r="B1515" s="16"/>
    </row>
    <row r="1516" spans="1:2">
      <c r="A1516" s="15"/>
      <c r="B1516" s="16"/>
    </row>
    <row r="1517" spans="1:2">
      <c r="A1517" s="15"/>
      <c r="B1517" s="16"/>
    </row>
    <row r="1518" spans="1:2">
      <c r="A1518" s="15"/>
      <c r="B1518" s="16"/>
    </row>
    <row r="1519" spans="1:2">
      <c r="A1519" s="15"/>
      <c r="B1519" s="16"/>
    </row>
    <row r="1520" spans="1:2">
      <c r="A1520" s="15"/>
      <c r="B1520" s="16"/>
    </row>
    <row r="1521" spans="1:2">
      <c r="A1521" s="15"/>
      <c r="B1521" s="16"/>
    </row>
    <row r="1522" spans="1:2">
      <c r="A1522" s="15"/>
      <c r="B1522" s="16"/>
    </row>
    <row r="1523" spans="1:2">
      <c r="A1523" s="15"/>
      <c r="B1523" s="16"/>
    </row>
    <row r="1524" spans="1:2">
      <c r="A1524" s="15"/>
      <c r="B1524" s="16"/>
    </row>
    <row r="1525" spans="1:2">
      <c r="A1525" s="15"/>
      <c r="B1525" s="16"/>
    </row>
    <row r="1526" spans="1:2">
      <c r="A1526" s="15"/>
      <c r="B1526" s="16"/>
    </row>
    <row r="1527" spans="1:2">
      <c r="A1527" s="15"/>
      <c r="B1527" s="16"/>
    </row>
    <row r="1528" spans="1:2">
      <c r="A1528" s="15"/>
      <c r="B1528" s="16"/>
    </row>
    <row r="1529" spans="1:2">
      <c r="A1529" s="15"/>
      <c r="B1529" s="16"/>
    </row>
    <row r="1530" spans="1:2">
      <c r="A1530" s="15"/>
      <c r="B1530" s="16"/>
    </row>
    <row r="1531" spans="1:2">
      <c r="A1531" s="15"/>
      <c r="B1531" s="16"/>
    </row>
    <row r="1532" spans="1:2">
      <c r="A1532" s="15"/>
      <c r="B1532" s="16"/>
    </row>
    <row r="1533" spans="1:2">
      <c r="A1533" s="15"/>
    </row>
    <row r="1534" spans="1:2">
      <c r="A1534" s="15"/>
    </row>
    <row r="1535" spans="1:2">
      <c r="A1535" s="15"/>
    </row>
    <row r="1536" spans="1:2">
      <c r="A1536" s="15"/>
    </row>
    <row r="1537" spans="1:1">
      <c r="A1537" s="15"/>
    </row>
    <row r="1538" spans="1:1">
      <c r="A1538" s="15"/>
    </row>
    <row r="1539" spans="1:1">
      <c r="A1539" s="15"/>
    </row>
    <row r="1540" spans="1:1">
      <c r="A1540" s="15"/>
    </row>
    <row r="1541" spans="1:1">
      <c r="A1541" s="15"/>
    </row>
    <row r="1542" spans="1:1">
      <c r="A1542" s="15"/>
    </row>
    <row r="1543" spans="1:1">
      <c r="A1543" s="15"/>
    </row>
    <row r="1544" spans="1:1">
      <c r="A1544" s="15"/>
    </row>
    <row r="1545" spans="1:1">
      <c r="A1545" s="15"/>
    </row>
    <row r="1546" spans="1:1">
      <c r="A1546" s="15"/>
    </row>
    <row r="1547" spans="1:1">
      <c r="A1547" s="15"/>
    </row>
    <row r="1548" spans="1:1">
      <c r="A1548" s="15"/>
    </row>
    <row r="1549" spans="1:1">
      <c r="A1549" s="15"/>
    </row>
    <row r="1550" spans="1:1">
      <c r="A1550" s="15"/>
    </row>
    <row r="1551" spans="1:1">
      <c r="A1551" s="15"/>
    </row>
    <row r="1552" spans="1:1">
      <c r="A1552" s="15"/>
    </row>
    <row r="1553" spans="1:1">
      <c r="A1553" s="15"/>
    </row>
    <row r="1554" spans="1:1">
      <c r="A1554" s="15"/>
    </row>
    <row r="1555" spans="1:1">
      <c r="A1555" s="15"/>
    </row>
    <row r="1556" spans="1:1">
      <c r="A1556" s="15"/>
    </row>
    <row r="1557" spans="1:1">
      <c r="A1557" s="15"/>
    </row>
    <row r="1558" spans="1:1">
      <c r="A1558" s="15"/>
    </row>
    <row r="1559" spans="1:1">
      <c r="A1559" s="15"/>
    </row>
    <row r="1560" spans="1:1">
      <c r="A1560" s="15"/>
    </row>
    <row r="1561" spans="1:1">
      <c r="A1561" s="15"/>
    </row>
    <row r="1562" spans="1:1">
      <c r="A1562" s="15"/>
    </row>
    <row r="1563" spans="1:1">
      <c r="A1563" s="15"/>
    </row>
    <row r="1564" spans="1:1">
      <c r="A1564" s="15"/>
    </row>
    <row r="1565" spans="1:1">
      <c r="A1565" s="15"/>
    </row>
    <row r="1566" spans="1:1">
      <c r="A1566" s="15"/>
    </row>
    <row r="1567" spans="1:1">
      <c r="A1567" s="15"/>
    </row>
    <row r="1568" spans="1:1">
      <c r="A1568" s="15"/>
    </row>
    <row r="1569" spans="1:1">
      <c r="A1569" s="15"/>
    </row>
    <row r="1570" spans="1:1">
      <c r="A1570" s="15"/>
    </row>
    <row r="1571" spans="1:1">
      <c r="A1571" s="15"/>
    </row>
    <row r="1572" spans="1:1">
      <c r="A1572" s="15"/>
    </row>
    <row r="1573" spans="1:1">
      <c r="A1573" s="15"/>
    </row>
    <row r="1574" spans="1:1">
      <c r="A1574" s="15"/>
    </row>
    <row r="1575" spans="1:1">
      <c r="A1575" s="15"/>
    </row>
    <row r="1576" spans="1:1">
      <c r="A1576" s="15"/>
    </row>
    <row r="1577" spans="1:1">
      <c r="A1577" s="15"/>
    </row>
    <row r="1578" spans="1:1">
      <c r="A1578" s="15"/>
    </row>
    <row r="1579" spans="1:1">
      <c r="A1579" s="15"/>
    </row>
    <row r="1580" spans="1:1">
      <c r="A1580" s="15"/>
    </row>
    <row r="1581" spans="1:1">
      <c r="A1581" s="15"/>
    </row>
    <row r="1582" spans="1:1">
      <c r="A1582" s="15"/>
    </row>
    <row r="1583" spans="1:1">
      <c r="A1583" s="15"/>
    </row>
    <row r="1584" spans="1:1">
      <c r="A1584" s="15"/>
    </row>
    <row r="1585" spans="1:1">
      <c r="A1585" s="15"/>
    </row>
    <row r="1586" spans="1:1">
      <c r="A1586" s="15"/>
    </row>
    <row r="1587" spans="1:1">
      <c r="A1587" s="15"/>
    </row>
    <row r="1588" spans="1:1">
      <c r="A1588" s="15"/>
    </row>
    <row r="1589" spans="1:1">
      <c r="A1589" s="15"/>
    </row>
    <row r="1590" spans="1:1">
      <c r="A1590" s="15"/>
    </row>
    <row r="1591" spans="1:1">
      <c r="A1591" s="15"/>
    </row>
    <row r="1592" spans="1:1">
      <c r="A1592" s="15"/>
    </row>
    <row r="1593" spans="1:1">
      <c r="A1593" s="15"/>
    </row>
    <row r="1594" spans="1:1">
      <c r="A1594" s="15"/>
    </row>
    <row r="1595" spans="1:1">
      <c r="A1595" s="15"/>
    </row>
    <row r="1596" spans="1:1">
      <c r="A1596" s="15"/>
    </row>
    <row r="1597" spans="1:1">
      <c r="A1597" s="15"/>
    </row>
    <row r="1598" spans="1:1">
      <c r="A1598" s="15"/>
    </row>
    <row r="1599" spans="1:1">
      <c r="A1599" s="15"/>
    </row>
    <row r="1600" spans="1:1">
      <c r="A1600" s="15"/>
    </row>
    <row r="1601" spans="1:1">
      <c r="A1601" s="15"/>
    </row>
    <row r="1602" spans="1:1">
      <c r="A1602" s="15"/>
    </row>
    <row r="1603" spans="1:1">
      <c r="A1603" s="15"/>
    </row>
    <row r="1604" spans="1:1">
      <c r="A1604" s="15"/>
    </row>
    <row r="1605" spans="1:1">
      <c r="A1605" s="15"/>
    </row>
    <row r="1606" spans="1:1">
      <c r="A1606" s="15"/>
    </row>
    <row r="1607" spans="1:1">
      <c r="A1607" s="15"/>
    </row>
    <row r="1608" spans="1:1">
      <c r="A1608" s="15"/>
    </row>
    <row r="1609" spans="1:1">
      <c r="A1609" s="15"/>
    </row>
    <row r="1610" spans="1:1">
      <c r="A1610" s="15"/>
    </row>
    <row r="1611" spans="1:1">
      <c r="A1611" s="15"/>
    </row>
    <row r="1612" spans="1:1">
      <c r="A1612" s="15"/>
    </row>
    <row r="1613" spans="1:1">
      <c r="A1613" s="15"/>
    </row>
    <row r="1614" spans="1:1">
      <c r="A1614" s="15"/>
    </row>
    <row r="1615" spans="1:1">
      <c r="A1615" s="15"/>
    </row>
    <row r="1616" spans="1:1">
      <c r="A1616" s="15"/>
    </row>
    <row r="1617" spans="1:1">
      <c r="A1617" s="15"/>
    </row>
    <row r="1618" spans="1:1">
      <c r="A1618" s="15"/>
    </row>
    <row r="1619" spans="1:1">
      <c r="A1619" s="15"/>
    </row>
    <row r="1620" spans="1:1">
      <c r="A1620" s="15"/>
    </row>
    <row r="1621" spans="1:1">
      <c r="A1621" s="15"/>
    </row>
    <row r="1622" spans="1:1">
      <c r="A1622" s="15"/>
    </row>
    <row r="1623" spans="1:1">
      <c r="A1623" s="15"/>
    </row>
    <row r="1624" spans="1:1">
      <c r="A1624" s="15"/>
    </row>
    <row r="1625" spans="1:1">
      <c r="A1625" s="15"/>
    </row>
    <row r="1626" spans="1:1">
      <c r="A1626" s="15"/>
    </row>
    <row r="1627" spans="1:1">
      <c r="A1627" s="15"/>
    </row>
    <row r="1628" spans="1:1">
      <c r="A1628" s="15"/>
    </row>
    <row r="1629" spans="1:1">
      <c r="A1629" s="15"/>
    </row>
    <row r="1630" spans="1:1">
      <c r="A1630" s="15"/>
    </row>
    <row r="1631" spans="1:1">
      <c r="A1631" s="15"/>
    </row>
    <row r="1632" spans="1:1">
      <c r="A1632" s="15"/>
    </row>
    <row r="1633" spans="1:1">
      <c r="A1633" s="15"/>
    </row>
    <row r="1634" spans="1:1">
      <c r="A1634" s="15"/>
    </row>
    <row r="1635" spans="1:1">
      <c r="A1635" s="15"/>
    </row>
    <row r="1636" spans="1:1">
      <c r="A1636" s="15"/>
    </row>
    <row r="1637" spans="1:1">
      <c r="A1637" s="15"/>
    </row>
    <row r="1638" spans="1:1">
      <c r="A1638" s="15"/>
    </row>
    <row r="1639" spans="1:1">
      <c r="A1639" s="15"/>
    </row>
    <row r="1640" spans="1:1">
      <c r="A1640" s="15"/>
    </row>
    <row r="1641" spans="1:1">
      <c r="A1641" s="15"/>
    </row>
    <row r="1642" spans="1:1">
      <c r="A1642" s="15"/>
    </row>
    <row r="1643" spans="1:1">
      <c r="A1643" s="15"/>
    </row>
    <row r="1644" spans="1:1">
      <c r="A1644" s="15"/>
    </row>
    <row r="1645" spans="1:1">
      <c r="A1645" s="15"/>
    </row>
    <row r="1646" spans="1:1">
      <c r="A1646" s="15"/>
    </row>
    <row r="1647" spans="1:1">
      <c r="A1647" s="15"/>
    </row>
    <row r="1648" spans="1:1">
      <c r="A1648" s="15"/>
    </row>
    <row r="1649" spans="1:1">
      <c r="A1649" s="15"/>
    </row>
    <row r="1650" spans="1:1">
      <c r="A1650" s="15"/>
    </row>
    <row r="1651" spans="1:1">
      <c r="A1651" s="15"/>
    </row>
    <row r="1652" spans="1:1">
      <c r="A1652" s="15"/>
    </row>
    <row r="1653" spans="1:1">
      <c r="A1653" s="15"/>
    </row>
    <row r="1654" spans="1:1">
      <c r="A1654" s="15"/>
    </row>
    <row r="1655" spans="1:1">
      <c r="A1655" s="15"/>
    </row>
    <row r="1656" spans="1:1">
      <c r="A1656" s="15"/>
    </row>
    <row r="1657" spans="1:1">
      <c r="A1657" s="15"/>
    </row>
    <row r="1658" spans="1:1">
      <c r="A1658" s="15"/>
    </row>
    <row r="1659" spans="1:1">
      <c r="A1659" s="15"/>
    </row>
    <row r="1660" spans="1:1">
      <c r="A1660" s="15"/>
    </row>
    <row r="1661" spans="1:1">
      <c r="A1661" s="15"/>
    </row>
    <row r="1662" spans="1:1">
      <c r="A1662" s="15"/>
    </row>
    <row r="1663" spans="1:1">
      <c r="A1663" s="15"/>
    </row>
    <row r="1664" spans="1:1">
      <c r="A1664" s="15"/>
    </row>
    <row r="1665" spans="1:1">
      <c r="A1665" s="15"/>
    </row>
    <row r="1666" spans="1:1">
      <c r="A1666" s="15"/>
    </row>
    <row r="1667" spans="1:1">
      <c r="A1667" s="15"/>
    </row>
    <row r="1668" spans="1:1">
      <c r="A1668" s="15"/>
    </row>
    <row r="1669" spans="1:1">
      <c r="A1669" s="15"/>
    </row>
    <row r="1670" spans="1:1">
      <c r="A1670" s="15"/>
    </row>
    <row r="1671" spans="1:1">
      <c r="A1671" s="15"/>
    </row>
    <row r="1672" spans="1:1">
      <c r="A1672" s="15"/>
    </row>
    <row r="1673" spans="1:1">
      <c r="A1673" s="15"/>
    </row>
    <row r="1674" spans="1:1">
      <c r="A1674" s="15"/>
    </row>
    <row r="1675" spans="1:1">
      <c r="A1675" s="15"/>
    </row>
    <row r="1676" spans="1:1">
      <c r="A1676" s="15"/>
    </row>
    <row r="1677" spans="1:1">
      <c r="A1677" s="15"/>
    </row>
    <row r="1678" spans="1:1">
      <c r="A1678" s="15"/>
    </row>
    <row r="1679" spans="1:1">
      <c r="A1679" s="15"/>
    </row>
    <row r="1680" spans="1:1">
      <c r="A1680" s="15"/>
    </row>
    <row r="1681" spans="1:1">
      <c r="A1681" s="15"/>
    </row>
    <row r="1682" spans="1:1">
      <c r="A1682" s="15"/>
    </row>
    <row r="1683" spans="1:1">
      <c r="A1683" s="15"/>
    </row>
    <row r="1684" spans="1:1">
      <c r="A1684" s="15"/>
    </row>
    <row r="1685" spans="1:1">
      <c r="A1685" s="15"/>
    </row>
    <row r="1686" spans="1:1">
      <c r="A1686" s="15"/>
    </row>
    <row r="1687" spans="1:1">
      <c r="A1687" s="15"/>
    </row>
    <row r="1688" spans="1:1">
      <c r="A1688" s="15"/>
    </row>
    <row r="1689" spans="1:1">
      <c r="A1689" s="15"/>
    </row>
    <row r="1690" spans="1:1">
      <c r="A1690" s="15"/>
    </row>
    <row r="1691" spans="1:1">
      <c r="A1691" s="15"/>
    </row>
    <row r="1692" spans="1:1">
      <c r="A1692" s="15"/>
    </row>
    <row r="1693" spans="1:1">
      <c r="A1693" s="15"/>
    </row>
    <row r="1694" spans="1:1">
      <c r="A1694" s="15"/>
    </row>
    <row r="1695" spans="1:1">
      <c r="A1695" s="15"/>
    </row>
    <row r="1696" spans="1:1">
      <c r="A1696" s="15"/>
    </row>
    <row r="1697" spans="1:1">
      <c r="A1697" s="15"/>
    </row>
    <row r="1698" spans="1:1">
      <c r="A1698" s="15"/>
    </row>
    <row r="1699" spans="1:1">
      <c r="A1699" s="15"/>
    </row>
    <row r="1700" spans="1:1">
      <c r="A1700" s="15"/>
    </row>
    <row r="1701" spans="1:1">
      <c r="A1701" s="15"/>
    </row>
    <row r="1702" spans="1:1">
      <c r="A1702" s="15"/>
    </row>
    <row r="1703" spans="1:1">
      <c r="A1703" s="15"/>
    </row>
    <row r="1704" spans="1:1">
      <c r="A1704" s="15"/>
    </row>
    <row r="1705" spans="1:1">
      <c r="A1705" s="15"/>
    </row>
    <row r="1706" spans="1:1">
      <c r="A1706" s="15"/>
    </row>
    <row r="1707" spans="1:1">
      <c r="A1707" s="15"/>
    </row>
    <row r="1708" spans="1:1">
      <c r="A1708" s="15"/>
    </row>
    <row r="1709" spans="1:1">
      <c r="A1709" s="15"/>
    </row>
    <row r="1710" spans="1:1">
      <c r="A1710" s="15"/>
    </row>
    <row r="1711" spans="1:1">
      <c r="A1711" s="15"/>
    </row>
    <row r="1712" spans="1:1">
      <c r="A1712" s="15"/>
    </row>
    <row r="1713" spans="1:1">
      <c r="A1713" s="15"/>
    </row>
    <row r="1714" spans="1:1">
      <c r="A1714" s="15"/>
    </row>
    <row r="1715" spans="1:1">
      <c r="A1715" s="15"/>
    </row>
    <row r="1716" spans="1:1">
      <c r="A1716" s="15"/>
    </row>
    <row r="1717" spans="1:1">
      <c r="A1717" s="15"/>
    </row>
    <row r="1718" spans="1:1">
      <c r="A1718" s="15"/>
    </row>
    <row r="1719" spans="1:1">
      <c r="A1719" s="15"/>
    </row>
    <row r="1720" spans="1:1">
      <c r="A1720" s="15"/>
    </row>
    <row r="1721" spans="1:1">
      <c r="A1721" s="15"/>
    </row>
    <row r="1722" spans="1:1">
      <c r="A1722" s="15"/>
    </row>
    <row r="1723" spans="1:1">
      <c r="A1723" s="15"/>
    </row>
    <row r="1724" spans="1:1">
      <c r="A1724" s="15"/>
    </row>
    <row r="1725" spans="1:1">
      <c r="A1725" s="15"/>
    </row>
    <row r="1726" spans="1:1">
      <c r="A1726" s="15"/>
    </row>
    <row r="1727" spans="1:1">
      <c r="A1727" s="15"/>
    </row>
    <row r="1728" spans="1:1">
      <c r="A1728" s="15"/>
    </row>
    <row r="1729" spans="1:1">
      <c r="A1729" s="15"/>
    </row>
    <row r="1730" spans="1:1">
      <c r="A1730" s="15"/>
    </row>
    <row r="1731" spans="1:1">
      <c r="A1731" s="15"/>
    </row>
    <row r="1732" spans="1:1">
      <c r="A1732" s="15"/>
    </row>
    <row r="1733" spans="1:1">
      <c r="A1733" s="15"/>
    </row>
    <row r="1734" spans="1:1">
      <c r="A1734" s="15"/>
    </row>
    <row r="1735" spans="1:1">
      <c r="A1735" s="15"/>
    </row>
    <row r="1736" spans="1:1">
      <c r="A1736" s="15"/>
    </row>
    <row r="1737" spans="1:1">
      <c r="A1737" s="15"/>
    </row>
    <row r="1738" spans="1:1">
      <c r="A1738" s="15"/>
    </row>
    <row r="1739" spans="1:1">
      <c r="A1739" s="15"/>
    </row>
    <row r="1740" spans="1:1">
      <c r="A1740" s="15"/>
    </row>
    <row r="1741" spans="1:1">
      <c r="A1741" s="15"/>
    </row>
    <row r="1742" spans="1:1">
      <c r="A1742" s="15"/>
    </row>
    <row r="1743" spans="1:1">
      <c r="A1743" s="15"/>
    </row>
    <row r="1744" spans="1:1">
      <c r="A1744" s="15"/>
    </row>
    <row r="1745" spans="1:1">
      <c r="A1745" s="15"/>
    </row>
    <row r="1746" spans="1:1">
      <c r="A1746" s="15"/>
    </row>
    <row r="1747" spans="1:1">
      <c r="A1747" s="15"/>
    </row>
    <row r="1748" spans="1:1">
      <c r="A1748" s="15"/>
    </row>
    <row r="1749" spans="1:1">
      <c r="A1749" s="15"/>
    </row>
    <row r="1750" spans="1:1">
      <c r="A1750" s="15"/>
    </row>
    <row r="1751" spans="1:1">
      <c r="A1751" s="15"/>
    </row>
    <row r="1752" spans="1:1">
      <c r="A1752" s="15"/>
    </row>
    <row r="1753" spans="1:1">
      <c r="A1753" s="15"/>
    </row>
    <row r="1754" spans="1:1">
      <c r="A1754" s="15"/>
    </row>
    <row r="1755" spans="1:1">
      <c r="A1755" s="15"/>
    </row>
    <row r="1756" spans="1:1">
      <c r="A1756" s="15"/>
    </row>
    <row r="1757" spans="1:1">
      <c r="A1757" s="15"/>
    </row>
    <row r="1758" spans="1:1">
      <c r="A1758" s="15"/>
    </row>
    <row r="1759" spans="1:1">
      <c r="A1759" s="15"/>
    </row>
    <row r="1760" spans="1:1">
      <c r="A1760" s="15"/>
    </row>
    <row r="1761" spans="1:1">
      <c r="A1761" s="15"/>
    </row>
    <row r="1762" spans="1:1">
      <c r="A1762" s="15"/>
    </row>
    <row r="1763" spans="1:1">
      <c r="A1763" s="15"/>
    </row>
    <row r="1764" spans="1:1">
      <c r="A1764" s="15"/>
    </row>
    <row r="1765" spans="1:1">
      <c r="A1765" s="15"/>
    </row>
    <row r="1766" spans="1:1">
      <c r="A1766" s="15"/>
    </row>
    <row r="1767" spans="1:1">
      <c r="A1767" s="15"/>
    </row>
    <row r="1768" spans="1:1">
      <c r="A1768" s="15"/>
    </row>
    <row r="1769" spans="1:1">
      <c r="A1769" s="15"/>
    </row>
    <row r="1770" spans="1:1">
      <c r="A1770" s="15"/>
    </row>
    <row r="1771" spans="1:1">
      <c r="A1771" s="15"/>
    </row>
    <row r="1772" spans="1:1">
      <c r="A1772" s="15"/>
    </row>
    <row r="1773" spans="1:1">
      <c r="A1773" s="15"/>
    </row>
    <row r="1774" spans="1:1">
      <c r="A1774" s="15"/>
    </row>
    <row r="1775" spans="1:1">
      <c r="A1775" s="15"/>
    </row>
    <row r="1776" spans="1:1">
      <c r="A1776" s="15"/>
    </row>
    <row r="1777" spans="1:1">
      <c r="A1777" s="15"/>
    </row>
    <row r="1778" spans="1:1">
      <c r="A1778" s="15"/>
    </row>
    <row r="1779" spans="1:1">
      <c r="A1779" s="15"/>
    </row>
    <row r="1780" spans="1:1">
      <c r="A1780" s="15"/>
    </row>
    <row r="1781" spans="1:1">
      <c r="A1781" s="15"/>
    </row>
    <row r="1782" spans="1:1">
      <c r="A1782" s="15"/>
    </row>
    <row r="1783" spans="1:1">
      <c r="A1783" s="15"/>
    </row>
    <row r="1784" spans="1:1">
      <c r="A1784" s="15"/>
    </row>
    <row r="1785" spans="1:1">
      <c r="A1785" s="15"/>
    </row>
    <row r="1786" spans="1:1">
      <c r="A1786" s="15"/>
    </row>
    <row r="1787" spans="1:1">
      <c r="A1787" s="15"/>
    </row>
    <row r="1788" spans="1:1">
      <c r="A1788" s="15"/>
    </row>
    <row r="1789" spans="1:1">
      <c r="A1789" s="15"/>
    </row>
    <row r="1790" spans="1:1">
      <c r="A1790" s="15"/>
    </row>
    <row r="1791" spans="1:1">
      <c r="A1791" s="15"/>
    </row>
    <row r="1792" spans="1:1">
      <c r="A1792" s="15"/>
    </row>
    <row r="1793" spans="1:1">
      <c r="A1793" s="15"/>
    </row>
    <row r="1794" spans="1:1">
      <c r="A1794" s="15"/>
    </row>
    <row r="1795" spans="1:1">
      <c r="A1795" s="15"/>
    </row>
    <row r="1796" spans="1:1">
      <c r="A1796" s="15"/>
    </row>
    <row r="1797" spans="1:1">
      <c r="A1797" s="15"/>
    </row>
    <row r="1798" spans="1:1">
      <c r="A1798" s="15"/>
    </row>
    <row r="1799" spans="1:1">
      <c r="A1799" s="15"/>
    </row>
    <row r="1800" spans="1:1">
      <c r="A1800" s="15"/>
    </row>
    <row r="1801" spans="1:1">
      <c r="A1801" s="15"/>
    </row>
    <row r="1802" spans="1:1">
      <c r="A1802" s="15"/>
    </row>
    <row r="1803" spans="1:1">
      <c r="A1803" s="15"/>
    </row>
    <row r="1804" spans="1:1">
      <c r="A1804" s="15"/>
    </row>
    <row r="1805" spans="1:1">
      <c r="A1805" s="15"/>
    </row>
    <row r="1806" spans="1:1">
      <c r="A1806" s="15"/>
    </row>
    <row r="1807" spans="1:1">
      <c r="A1807" s="15"/>
    </row>
    <row r="1808" spans="1:1">
      <c r="A1808" s="15"/>
    </row>
    <row r="1809" spans="1:1">
      <c r="A1809" s="15"/>
    </row>
    <row r="1810" spans="1:1">
      <c r="A1810" s="15"/>
    </row>
    <row r="1811" spans="1:1">
      <c r="A1811" s="15"/>
    </row>
    <row r="1812" spans="1:1">
      <c r="A1812" s="15"/>
    </row>
    <row r="1813" spans="1:1">
      <c r="A1813" s="15"/>
    </row>
    <row r="1814" spans="1:1">
      <c r="A1814" s="15"/>
    </row>
    <row r="1815" spans="1:1">
      <c r="A1815" s="15"/>
    </row>
    <row r="1816" spans="1:1">
      <c r="A1816" s="15"/>
    </row>
    <row r="1817" spans="1:1">
      <c r="A1817" s="15"/>
    </row>
    <row r="1818" spans="1:1">
      <c r="A1818" s="15"/>
    </row>
    <row r="1819" spans="1:1">
      <c r="A1819" s="15"/>
    </row>
    <row r="1820" spans="1:1">
      <c r="A1820" s="15"/>
    </row>
    <row r="1821" spans="1:1">
      <c r="A1821" s="15"/>
    </row>
    <row r="1822" spans="1:1">
      <c r="A1822" s="15"/>
    </row>
    <row r="1823" spans="1:1">
      <c r="A1823" s="15"/>
    </row>
    <row r="1824" spans="1:1">
      <c r="A1824" s="15"/>
    </row>
    <row r="1825" spans="1:1">
      <c r="A1825" s="15"/>
    </row>
    <row r="1826" spans="1:1">
      <c r="A1826" s="15"/>
    </row>
    <row r="1827" spans="1:1">
      <c r="A1827" s="15"/>
    </row>
    <row r="1828" spans="1:1">
      <c r="A1828" s="15"/>
    </row>
    <row r="1829" spans="1:1">
      <c r="A1829" s="15"/>
    </row>
    <row r="1830" spans="1:1">
      <c r="A1830" s="15"/>
    </row>
    <row r="1831" spans="1:1">
      <c r="A1831" s="15"/>
    </row>
    <row r="1832" spans="1:1">
      <c r="A1832" s="15"/>
    </row>
    <row r="1833" spans="1:1">
      <c r="A1833" s="15"/>
    </row>
    <row r="1834" spans="1:1">
      <c r="A1834" s="15"/>
    </row>
    <row r="1835" spans="1:1">
      <c r="A1835" s="15"/>
    </row>
    <row r="1836" spans="1:1">
      <c r="A1836" s="15"/>
    </row>
    <row r="1837" spans="1:1">
      <c r="A1837" s="15"/>
    </row>
    <row r="1838" spans="1:1">
      <c r="A1838" s="15"/>
    </row>
    <row r="1839" spans="1:1">
      <c r="A1839" s="15"/>
    </row>
    <row r="1840" spans="1:1">
      <c r="A1840" s="15"/>
    </row>
    <row r="1841" spans="1:1">
      <c r="A1841" s="15"/>
    </row>
    <row r="1842" spans="1:1">
      <c r="A1842" s="15"/>
    </row>
    <row r="1843" spans="1:1">
      <c r="A1843" s="15"/>
    </row>
    <row r="1844" spans="1:1">
      <c r="A1844" s="15"/>
    </row>
    <row r="1845" spans="1:1">
      <c r="A1845" s="15"/>
    </row>
    <row r="1846" spans="1:1">
      <c r="A1846" s="15"/>
    </row>
    <row r="1847" spans="1:1">
      <c r="A1847" s="15"/>
    </row>
    <row r="1848" spans="1:1">
      <c r="A1848" s="15"/>
    </row>
    <row r="1849" spans="1:1">
      <c r="A1849" s="15"/>
    </row>
    <row r="1850" spans="1:1">
      <c r="A1850" s="15"/>
    </row>
    <row r="1851" spans="1:1">
      <c r="A1851" s="15"/>
    </row>
    <row r="1852" spans="1:1">
      <c r="A1852" s="15"/>
    </row>
    <row r="1853" spans="1:1">
      <c r="A1853" s="15"/>
    </row>
    <row r="1854" spans="1:1">
      <c r="A1854" s="15"/>
    </row>
    <row r="1855" spans="1:1">
      <c r="A1855" s="15"/>
    </row>
    <row r="1856" spans="1:1">
      <c r="A1856" s="15"/>
    </row>
    <row r="1857" spans="1:1">
      <c r="A1857" s="15"/>
    </row>
    <row r="1858" spans="1:1">
      <c r="A1858" s="15"/>
    </row>
    <row r="1859" spans="1:1">
      <c r="A1859" s="15"/>
    </row>
    <row r="1860" spans="1:1">
      <c r="A1860" s="15"/>
    </row>
    <row r="1861" spans="1:1">
      <c r="A1861" s="15"/>
    </row>
    <row r="1862" spans="1:1">
      <c r="A1862" s="15"/>
    </row>
    <row r="1863" spans="1:1">
      <c r="A1863" s="15"/>
    </row>
    <row r="1864" spans="1:1">
      <c r="A1864" s="15"/>
    </row>
    <row r="1865" spans="1:1">
      <c r="A1865" s="15"/>
    </row>
    <row r="1866" spans="1:1">
      <c r="A1866" s="15"/>
    </row>
    <row r="1867" spans="1:1">
      <c r="A1867" s="15"/>
    </row>
    <row r="1868" spans="1:1">
      <c r="A1868" s="15"/>
    </row>
    <row r="1869" spans="1:1">
      <c r="A1869" s="15"/>
    </row>
    <row r="1870" spans="1:1">
      <c r="A1870" s="15"/>
    </row>
    <row r="1871" spans="1:1">
      <c r="A1871" s="15"/>
    </row>
    <row r="1872" spans="1:1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  <row r="2139" spans="1:1">
      <c r="A2139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139"/>
  <sheetViews>
    <sheetView zoomScaleNormal="100" workbookViewId="0">
      <pane xSplit="2" ySplit="13" topLeftCell="C1487" activePane="bottomRight" state="frozen"/>
      <selection activeCell="E5" sqref="E5:E7"/>
      <selection pane="topRight" activeCell="E5" sqref="E5:E7"/>
      <selection pane="bottomLeft" activeCell="E5" sqref="E5:E7"/>
      <selection pane="bottomRight" activeCell="H1502" sqref="H1502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22" bestFit="1" customWidth="1"/>
    <col min="12" max="12" width="11.5703125" bestFit="1" customWidth="1"/>
    <col min="15" max="15" width="11.5703125" bestFit="1" customWidth="1"/>
  </cols>
  <sheetData>
    <row r="1" spans="1:14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4" ht="15.75" thickTop="1"/>
    <row r="3" spans="1:14">
      <c r="A3" t="s">
        <v>1</v>
      </c>
      <c r="B3" s="2" t="s">
        <v>2</v>
      </c>
      <c r="J3" s="2"/>
    </row>
    <row r="4" spans="1:14">
      <c r="A4" t="s">
        <v>3</v>
      </c>
      <c r="B4" s="2">
        <v>70011976181</v>
      </c>
    </row>
    <row r="6" spans="1:14">
      <c r="A6" t="s">
        <v>4</v>
      </c>
      <c r="B6" s="3">
        <v>186</v>
      </c>
    </row>
    <row r="7" spans="1:14">
      <c r="A7" t="s">
        <v>5</v>
      </c>
      <c r="B7" s="2">
        <v>0.99970000000000003</v>
      </c>
      <c r="C7" s="4" t="s">
        <v>6</v>
      </c>
    </row>
    <row r="8" spans="1:14">
      <c r="A8" t="s">
        <v>7</v>
      </c>
      <c r="B8" s="2">
        <v>1.0095000000000001</v>
      </c>
      <c r="C8" s="4" t="s">
        <v>8</v>
      </c>
    </row>
    <row r="9" spans="1:14">
      <c r="A9" t="s">
        <v>9</v>
      </c>
      <c r="B9" s="2">
        <v>1</v>
      </c>
      <c r="C9" s="4" t="s">
        <v>10</v>
      </c>
    </row>
    <row r="10" spans="1:14">
      <c r="C10" s="4"/>
    </row>
    <row r="11" spans="1:14">
      <c r="A11" s="5" t="s">
        <v>11</v>
      </c>
      <c r="B11" s="5" t="str">
        <f>IF(B7="","",IF(B7&lt;B8,"Electricity","LGC"))</f>
        <v>Electricity</v>
      </c>
      <c r="C11" s="5" t="str">
        <f>VLOOKUP($B$11,[4]List!$A$1:$B$2,2,FALSE)</f>
        <v>Settlement Energy = Metered Electricity x DLF</v>
      </c>
    </row>
    <row r="12" spans="1:14">
      <c r="E12" s="34"/>
    </row>
    <row r="13" spans="1:14" ht="30.75" thickBot="1">
      <c r="A13" s="14" t="s">
        <v>12</v>
      </c>
      <c r="B13" s="31" t="s">
        <v>28</v>
      </c>
      <c r="C13" s="31" t="s">
        <v>27</v>
      </c>
      <c r="D13" s="14" t="s">
        <v>26</v>
      </c>
      <c r="E13" s="14" t="s">
        <v>16</v>
      </c>
      <c r="F13" s="31" t="s">
        <v>25</v>
      </c>
      <c r="G13" s="31" t="s">
        <v>24</v>
      </c>
      <c r="H13" s="31" t="s">
        <v>18</v>
      </c>
      <c r="J13" s="30"/>
    </row>
    <row r="14" spans="1:14">
      <c r="A14" s="7"/>
      <c r="B14" s="23">
        <v>42552</v>
      </c>
      <c r="C14" s="22">
        <v>2.0833333333333332E-2</v>
      </c>
      <c r="D14" s="25">
        <v>0</v>
      </c>
      <c r="E14" s="19">
        <f t="shared" ref="E14:E77" si="0">IF($B$11="Electricity",$D14*$B$7,$D14*$B$8)</f>
        <v>0</v>
      </c>
      <c r="F14" s="24">
        <v>159.97999999999999</v>
      </c>
      <c r="G14" s="19">
        <f>$F14*$B$8</f>
        <v>161.49981</v>
      </c>
      <c r="H14" s="11">
        <f>E14*($B$6-G14)</f>
        <v>0</v>
      </c>
      <c r="J14" s="26"/>
    </row>
    <row r="15" spans="1:14" outlineLevel="1">
      <c r="A15" s="7"/>
      <c r="B15" s="23">
        <v>42552</v>
      </c>
      <c r="C15" s="22">
        <v>4.1666666666666664E-2</v>
      </c>
      <c r="D15" s="25">
        <v>0</v>
      </c>
      <c r="E15" s="19">
        <f t="shared" si="0"/>
        <v>0</v>
      </c>
      <c r="F15" s="24">
        <v>47.93</v>
      </c>
      <c r="G15" s="19">
        <f t="shared" ref="G15:G78" si="1">$F15*$B$8</f>
        <v>48.385335000000005</v>
      </c>
      <c r="H15" s="11">
        <f t="shared" ref="H15:H60" si="2">E15*($B$6-G15)</f>
        <v>0</v>
      </c>
      <c r="J15" s="26"/>
      <c r="K15" s="29" t="s">
        <v>23</v>
      </c>
      <c r="L15" s="28">
        <f>SUM(E542:E1357)</f>
        <v>1295.3098704259992</v>
      </c>
      <c r="M15" s="28"/>
      <c r="N15" s="28"/>
    </row>
    <row r="16" spans="1:14" outlineLevel="1">
      <c r="A16" s="7"/>
      <c r="B16" s="23">
        <v>42552</v>
      </c>
      <c r="C16" s="22">
        <v>6.25E-2</v>
      </c>
      <c r="D16" s="25">
        <v>0</v>
      </c>
      <c r="E16" s="19">
        <f t="shared" si="0"/>
        <v>0</v>
      </c>
      <c r="F16" s="24">
        <v>61.14</v>
      </c>
      <c r="G16" s="19">
        <f t="shared" si="1"/>
        <v>61.720830000000007</v>
      </c>
      <c r="H16" s="11">
        <f t="shared" si="2"/>
        <v>0</v>
      </c>
      <c r="J16" s="26"/>
      <c r="K16" t="s">
        <v>22</v>
      </c>
      <c r="L16" s="28">
        <f>SUM($H$542:$H$1357)</f>
        <v>179681.53026196355</v>
      </c>
    </row>
    <row r="17" spans="1:13" outlineLevel="1">
      <c r="A17" s="7"/>
      <c r="B17" s="23">
        <v>42552</v>
      </c>
      <c r="C17" s="22">
        <v>8.3333333333333329E-2</v>
      </c>
      <c r="D17" s="25">
        <v>0</v>
      </c>
      <c r="E17" s="19">
        <f t="shared" si="0"/>
        <v>0</v>
      </c>
      <c r="F17" s="24">
        <v>48.23</v>
      </c>
      <c r="G17" s="19">
        <f t="shared" si="1"/>
        <v>48.688184999999997</v>
      </c>
      <c r="H17" s="11">
        <f t="shared" si="2"/>
        <v>0</v>
      </c>
      <c r="J17" s="26"/>
    </row>
    <row r="18" spans="1:13" outlineLevel="1">
      <c r="A18" s="7"/>
      <c r="B18" s="23">
        <v>42552</v>
      </c>
      <c r="C18" s="22">
        <v>0.10416666666666667</v>
      </c>
      <c r="D18" s="25">
        <v>0</v>
      </c>
      <c r="E18" s="19">
        <f t="shared" si="0"/>
        <v>0</v>
      </c>
      <c r="F18" s="24">
        <v>35.340000000000003</v>
      </c>
      <c r="G18" s="19">
        <f t="shared" si="1"/>
        <v>35.675730000000009</v>
      </c>
      <c r="H18" s="11">
        <f t="shared" si="2"/>
        <v>0</v>
      </c>
      <c r="J18" s="26"/>
    </row>
    <row r="19" spans="1:13" outlineLevel="1">
      <c r="A19" s="7"/>
      <c r="B19" s="23">
        <v>42552</v>
      </c>
      <c r="C19" s="22">
        <v>0.125</v>
      </c>
      <c r="D19" s="25">
        <v>0</v>
      </c>
      <c r="E19" s="19">
        <f t="shared" si="0"/>
        <v>0</v>
      </c>
      <c r="F19" s="24">
        <v>36.08</v>
      </c>
      <c r="G19" s="19">
        <f t="shared" si="1"/>
        <v>36.422760000000004</v>
      </c>
      <c r="H19" s="11">
        <f t="shared" si="2"/>
        <v>0</v>
      </c>
      <c r="J19" s="26"/>
      <c r="M19" s="27"/>
    </row>
    <row r="20" spans="1:13" outlineLevel="1">
      <c r="A20" s="7"/>
      <c r="B20" s="23">
        <v>42552</v>
      </c>
      <c r="C20" s="22">
        <v>0.14583333333333334</v>
      </c>
      <c r="D20" s="25">
        <v>0</v>
      </c>
      <c r="E20" s="19">
        <f t="shared" si="0"/>
        <v>0</v>
      </c>
      <c r="F20" s="24">
        <v>30.7</v>
      </c>
      <c r="G20" s="19">
        <f t="shared" si="1"/>
        <v>30.99165</v>
      </c>
      <c r="H20" s="11">
        <f t="shared" si="2"/>
        <v>0</v>
      </c>
      <c r="J20" s="26"/>
    </row>
    <row r="21" spans="1:13" outlineLevel="1">
      <c r="A21" s="7"/>
      <c r="B21" s="23">
        <v>42552</v>
      </c>
      <c r="C21" s="22">
        <v>0.16666666666666666</v>
      </c>
      <c r="D21" s="25">
        <v>0</v>
      </c>
      <c r="E21" s="19">
        <f t="shared" si="0"/>
        <v>0</v>
      </c>
      <c r="F21" s="24">
        <v>27.46</v>
      </c>
      <c r="G21" s="19">
        <f t="shared" si="1"/>
        <v>27.720870000000001</v>
      </c>
      <c r="H21" s="11">
        <f t="shared" si="2"/>
        <v>0</v>
      </c>
      <c r="J21" s="26"/>
    </row>
    <row r="22" spans="1:13" outlineLevel="1">
      <c r="A22" s="7"/>
      <c r="B22" s="23">
        <v>42552</v>
      </c>
      <c r="C22" s="22">
        <v>0.1875</v>
      </c>
      <c r="D22" s="25">
        <v>0</v>
      </c>
      <c r="E22" s="19">
        <f t="shared" si="0"/>
        <v>0</v>
      </c>
      <c r="F22" s="24">
        <v>28.49</v>
      </c>
      <c r="G22" s="19">
        <f t="shared" si="1"/>
        <v>28.760655</v>
      </c>
      <c r="H22" s="11">
        <f t="shared" si="2"/>
        <v>0</v>
      </c>
      <c r="J22" s="26"/>
    </row>
    <row r="23" spans="1:13" outlineLevel="1">
      <c r="A23" s="7"/>
      <c r="B23" s="23">
        <v>42552</v>
      </c>
      <c r="C23" s="22">
        <v>0.20833333333333334</v>
      </c>
      <c r="D23" s="25">
        <v>0</v>
      </c>
      <c r="E23" s="19">
        <f t="shared" si="0"/>
        <v>0</v>
      </c>
      <c r="F23" s="24">
        <v>30.39</v>
      </c>
      <c r="G23" s="19">
        <f t="shared" si="1"/>
        <v>30.678705000000001</v>
      </c>
      <c r="H23" s="11">
        <f t="shared" si="2"/>
        <v>0</v>
      </c>
      <c r="J23" s="26"/>
    </row>
    <row r="24" spans="1:13" outlineLevel="1">
      <c r="A24" s="7"/>
      <c r="B24" s="23">
        <v>42552</v>
      </c>
      <c r="C24" s="22">
        <v>0.22916666666666666</v>
      </c>
      <c r="D24" s="25">
        <v>0</v>
      </c>
      <c r="E24" s="19">
        <f t="shared" si="0"/>
        <v>0</v>
      </c>
      <c r="F24" s="24">
        <v>57.69</v>
      </c>
      <c r="G24" s="19">
        <f t="shared" si="1"/>
        <v>58.238055000000003</v>
      </c>
      <c r="H24" s="11">
        <f t="shared" si="2"/>
        <v>0</v>
      </c>
      <c r="J24" s="26"/>
    </row>
    <row r="25" spans="1:13" outlineLevel="1">
      <c r="A25" s="7"/>
      <c r="B25" s="23">
        <v>42552</v>
      </c>
      <c r="C25" s="22">
        <v>0.25</v>
      </c>
      <c r="D25" s="25">
        <v>0</v>
      </c>
      <c r="E25" s="19">
        <f t="shared" si="0"/>
        <v>0</v>
      </c>
      <c r="F25" s="24">
        <v>51.75</v>
      </c>
      <c r="G25" s="19">
        <f t="shared" si="1"/>
        <v>52.241625000000006</v>
      </c>
      <c r="H25" s="11">
        <f t="shared" si="2"/>
        <v>0</v>
      </c>
      <c r="J25" s="26"/>
    </row>
    <row r="26" spans="1:13" outlineLevel="1">
      <c r="A26" s="7"/>
      <c r="B26" s="23">
        <v>42552</v>
      </c>
      <c r="C26" s="22">
        <v>0.27083333333333331</v>
      </c>
      <c r="D26" s="25">
        <v>0</v>
      </c>
      <c r="E26" s="19">
        <f t="shared" si="0"/>
        <v>0</v>
      </c>
      <c r="F26" s="24">
        <v>108.05</v>
      </c>
      <c r="G26" s="19">
        <f t="shared" si="1"/>
        <v>109.076475</v>
      </c>
      <c r="H26" s="11">
        <f t="shared" si="2"/>
        <v>0</v>
      </c>
      <c r="J26" s="26"/>
    </row>
    <row r="27" spans="1:13" outlineLevel="1">
      <c r="A27" s="7"/>
      <c r="B27" s="23">
        <v>42552</v>
      </c>
      <c r="C27" s="22">
        <v>0.29166666666666669</v>
      </c>
      <c r="D27" s="25">
        <v>0</v>
      </c>
      <c r="E27" s="19">
        <f t="shared" si="0"/>
        <v>0</v>
      </c>
      <c r="F27" s="24">
        <v>293.25</v>
      </c>
      <c r="G27" s="19">
        <f t="shared" si="1"/>
        <v>296.03587500000003</v>
      </c>
      <c r="H27" s="11">
        <f t="shared" si="2"/>
        <v>0</v>
      </c>
      <c r="J27" s="26"/>
    </row>
    <row r="28" spans="1:13" outlineLevel="1">
      <c r="A28" s="7"/>
      <c r="B28" s="23">
        <v>42552</v>
      </c>
      <c r="C28" s="22">
        <v>0.3125</v>
      </c>
      <c r="D28" s="25">
        <v>6.1280000000000006E-3</v>
      </c>
      <c r="E28" s="19">
        <f t="shared" si="0"/>
        <v>6.1261616000000008E-3</v>
      </c>
      <c r="F28" s="24">
        <v>189.82</v>
      </c>
      <c r="G28" s="19">
        <f t="shared" si="1"/>
        <v>191.62329</v>
      </c>
      <c r="H28" s="11">
        <f t="shared" si="2"/>
        <v>-3.4449183263663988E-2</v>
      </c>
      <c r="J28" s="26"/>
    </row>
    <row r="29" spans="1:13" outlineLevel="1">
      <c r="A29" s="7"/>
      <c r="B29" s="23">
        <v>42552</v>
      </c>
      <c r="C29" s="22">
        <v>0.33333333333333331</v>
      </c>
      <c r="D29" s="25">
        <v>0.385264</v>
      </c>
      <c r="E29" s="19">
        <f t="shared" si="0"/>
        <v>0.3851484208</v>
      </c>
      <c r="F29" s="24">
        <v>231.15</v>
      </c>
      <c r="G29" s="19">
        <f t="shared" si="1"/>
        <v>233.34592500000002</v>
      </c>
      <c r="H29" s="11">
        <f t="shared" si="2"/>
        <v>-18.235208245065248</v>
      </c>
      <c r="J29" s="26"/>
    </row>
    <row r="30" spans="1:13" outlineLevel="1">
      <c r="A30" s="7"/>
      <c r="B30" s="23">
        <v>42552</v>
      </c>
      <c r="C30" s="22">
        <v>0.35416666666666669</v>
      </c>
      <c r="D30" s="25">
        <v>2.0251809999999999</v>
      </c>
      <c r="E30" s="19">
        <f t="shared" si="0"/>
        <v>2.0245734456999998</v>
      </c>
      <c r="F30" s="24">
        <v>287.68</v>
      </c>
      <c r="G30" s="19">
        <f t="shared" si="1"/>
        <v>290.41296</v>
      </c>
      <c r="H30" s="11">
        <f t="shared" si="2"/>
        <v>-211.39170620293623</v>
      </c>
      <c r="J30" s="26"/>
    </row>
    <row r="31" spans="1:13" outlineLevel="1">
      <c r="A31" s="7"/>
      <c r="B31" s="23">
        <v>42552</v>
      </c>
      <c r="C31" s="22">
        <v>0.375</v>
      </c>
      <c r="D31" s="25">
        <v>3.6781920000000001</v>
      </c>
      <c r="E31" s="19">
        <f t="shared" si="0"/>
        <v>3.6770885424000004</v>
      </c>
      <c r="F31" s="24">
        <v>192.54</v>
      </c>
      <c r="G31" s="19">
        <f t="shared" si="1"/>
        <v>194.36913000000001</v>
      </c>
      <c r="H31" s="11">
        <f t="shared" si="2"/>
        <v>-30.774032032856162</v>
      </c>
      <c r="J31" s="26"/>
    </row>
    <row r="32" spans="1:13" outlineLevel="1">
      <c r="A32" s="7"/>
      <c r="B32" s="23">
        <v>42552</v>
      </c>
      <c r="C32" s="22">
        <v>0.39583333333333331</v>
      </c>
      <c r="D32" s="25">
        <v>5.1860739999999996</v>
      </c>
      <c r="E32" s="19">
        <f t="shared" si="0"/>
        <v>5.1845181778000002</v>
      </c>
      <c r="F32" s="24">
        <v>242.13</v>
      </c>
      <c r="G32" s="19">
        <f t="shared" si="1"/>
        <v>244.43023500000001</v>
      </c>
      <c r="H32" s="11">
        <f t="shared" si="2"/>
        <v>-302.93261549062584</v>
      </c>
      <c r="J32" s="26"/>
    </row>
    <row r="33" spans="1:10" outlineLevel="1">
      <c r="A33" s="7"/>
      <c r="B33" s="23">
        <v>42552</v>
      </c>
      <c r="C33" s="22">
        <v>0.41666666666666669</v>
      </c>
      <c r="D33" s="25">
        <v>6.5768889999999995</v>
      </c>
      <c r="E33" s="19">
        <f t="shared" si="0"/>
        <v>6.5749159332999998</v>
      </c>
      <c r="F33" s="24">
        <v>134.16</v>
      </c>
      <c r="G33" s="19">
        <f t="shared" si="1"/>
        <v>135.43451999999999</v>
      </c>
      <c r="H33" s="11">
        <f t="shared" si="2"/>
        <v>332.46378012696255</v>
      </c>
      <c r="J33" s="26"/>
    </row>
    <row r="34" spans="1:10" outlineLevel="1">
      <c r="A34" s="7"/>
      <c r="B34" s="23">
        <v>42552</v>
      </c>
      <c r="C34" s="22">
        <v>0.4375</v>
      </c>
      <c r="D34" s="25">
        <v>6.9048470000000002</v>
      </c>
      <c r="E34" s="19">
        <f t="shared" si="0"/>
        <v>6.9027755459</v>
      </c>
      <c r="F34" s="24">
        <v>95.53</v>
      </c>
      <c r="G34" s="19">
        <f t="shared" si="1"/>
        <v>96.437535000000011</v>
      </c>
      <c r="H34" s="11">
        <f t="shared" si="2"/>
        <v>618.22959323252462</v>
      </c>
      <c r="J34" s="26"/>
    </row>
    <row r="35" spans="1:10" outlineLevel="1">
      <c r="A35" s="7"/>
      <c r="B35" s="23">
        <v>42552</v>
      </c>
      <c r="C35" s="22">
        <v>0.45833333333333331</v>
      </c>
      <c r="D35" s="25">
        <v>8.0420210000000001</v>
      </c>
      <c r="E35" s="19">
        <f t="shared" si="0"/>
        <v>8.0396083937</v>
      </c>
      <c r="F35" s="24">
        <v>257.70999999999998</v>
      </c>
      <c r="G35" s="19">
        <f t="shared" si="1"/>
        <v>260.15824500000002</v>
      </c>
      <c r="H35" s="11">
        <f t="shared" si="2"/>
        <v>-596.20324896406123</v>
      </c>
      <c r="J35" s="26"/>
    </row>
    <row r="36" spans="1:10" outlineLevel="1">
      <c r="A36" s="7"/>
      <c r="B36" s="23">
        <v>42552</v>
      </c>
      <c r="C36" s="22">
        <v>0.47916666666666669</v>
      </c>
      <c r="D36" s="25">
        <v>8.3617649999999983</v>
      </c>
      <c r="E36" s="19">
        <f t="shared" si="0"/>
        <v>8.3592564704999983</v>
      </c>
      <c r="F36" s="24">
        <v>226.78</v>
      </c>
      <c r="G36" s="19">
        <f t="shared" si="1"/>
        <v>228.93441000000001</v>
      </c>
      <c r="H36" s="11">
        <f t="shared" si="2"/>
        <v>-358.89974459959996</v>
      </c>
      <c r="J36" s="26"/>
    </row>
    <row r="37" spans="1:10" outlineLevel="1">
      <c r="A37" s="7"/>
      <c r="B37" s="23">
        <v>42552</v>
      </c>
      <c r="C37" s="22">
        <v>0.5</v>
      </c>
      <c r="D37" s="25">
        <v>8.5055610000000001</v>
      </c>
      <c r="E37" s="19">
        <f t="shared" si="0"/>
        <v>8.5030093317000013</v>
      </c>
      <c r="F37" s="24">
        <v>115.46</v>
      </c>
      <c r="G37" s="19">
        <f t="shared" si="1"/>
        <v>116.55687</v>
      </c>
      <c r="H37" s="11">
        <f t="shared" si="2"/>
        <v>590.47558241245633</v>
      </c>
      <c r="J37" s="26"/>
    </row>
    <row r="38" spans="1:10" outlineLevel="1">
      <c r="A38" s="7"/>
      <c r="B38" s="23">
        <v>42552</v>
      </c>
      <c r="C38" s="22">
        <v>0.52083333333333337</v>
      </c>
      <c r="D38" s="25">
        <v>8.5334530000000015</v>
      </c>
      <c r="E38" s="19">
        <f t="shared" si="0"/>
        <v>8.5308929641000013</v>
      </c>
      <c r="F38" s="24">
        <v>118.59</v>
      </c>
      <c r="G38" s="19">
        <f t="shared" si="1"/>
        <v>119.71660500000002</v>
      </c>
      <c r="H38" s="11">
        <f t="shared" si="2"/>
        <v>565.4565480421611</v>
      </c>
      <c r="J38" s="26"/>
    </row>
    <row r="39" spans="1:10" outlineLevel="1">
      <c r="A39" s="7"/>
      <c r="B39" s="23">
        <v>42552</v>
      </c>
      <c r="C39" s="22">
        <v>0.54166666666666663</v>
      </c>
      <c r="D39" s="25">
        <v>8.1511110000000002</v>
      </c>
      <c r="E39" s="19">
        <f t="shared" si="0"/>
        <v>8.1486656667000013</v>
      </c>
      <c r="F39" s="24">
        <v>238.3</v>
      </c>
      <c r="G39" s="19">
        <f t="shared" si="1"/>
        <v>240.56385000000003</v>
      </c>
      <c r="H39" s="11">
        <f t="shared" si="2"/>
        <v>-444.62257113796909</v>
      </c>
      <c r="J39" s="26"/>
    </row>
    <row r="40" spans="1:10" outlineLevel="1">
      <c r="A40" s="7"/>
      <c r="B40" s="23">
        <v>42552</v>
      </c>
      <c r="C40" s="22">
        <v>0.5625</v>
      </c>
      <c r="D40" s="25">
        <v>7.9818750000000005</v>
      </c>
      <c r="E40" s="19">
        <f t="shared" si="0"/>
        <v>7.9794804375000004</v>
      </c>
      <c r="F40" s="24">
        <v>96.95</v>
      </c>
      <c r="G40" s="19">
        <f t="shared" si="1"/>
        <v>97.871025000000003</v>
      </c>
      <c r="H40" s="11">
        <f t="shared" si="2"/>
        <v>703.22343198942656</v>
      </c>
      <c r="J40" s="26"/>
    </row>
    <row r="41" spans="1:10" outlineLevel="1">
      <c r="A41" s="7"/>
      <c r="B41" s="23">
        <v>42552</v>
      </c>
      <c r="C41" s="22">
        <v>0.58333333333333337</v>
      </c>
      <c r="D41" s="25">
        <v>5.8760089999999998</v>
      </c>
      <c r="E41" s="19">
        <f t="shared" si="0"/>
        <v>5.8742461972999997</v>
      </c>
      <c r="F41" s="24">
        <v>76.239999999999995</v>
      </c>
      <c r="G41" s="19">
        <f t="shared" si="1"/>
        <v>76.964280000000002</v>
      </c>
      <c r="H41" s="11">
        <f t="shared" si="2"/>
        <v>640.50266357986754</v>
      </c>
      <c r="J41" s="26"/>
    </row>
    <row r="42" spans="1:10" outlineLevel="1">
      <c r="A42" s="7"/>
      <c r="B42" s="23">
        <v>42552</v>
      </c>
      <c r="C42" s="22">
        <v>0.60416666666666663</v>
      </c>
      <c r="D42" s="25">
        <v>2.804227</v>
      </c>
      <c r="E42" s="19">
        <f t="shared" si="0"/>
        <v>2.8033857319000002</v>
      </c>
      <c r="F42" s="24">
        <v>64.510000000000005</v>
      </c>
      <c r="G42" s="19">
        <f t="shared" si="1"/>
        <v>65.122845000000012</v>
      </c>
      <c r="H42" s="11">
        <f t="shared" si="2"/>
        <v>338.86529163966475</v>
      </c>
      <c r="J42" s="26"/>
    </row>
    <row r="43" spans="1:10" outlineLevel="1">
      <c r="A43" s="7"/>
      <c r="B43" s="23">
        <v>42552</v>
      </c>
      <c r="C43" s="22">
        <v>0.625</v>
      </c>
      <c r="D43" s="25">
        <v>3.1786120000000002</v>
      </c>
      <c r="E43" s="19">
        <f t="shared" si="0"/>
        <v>3.1776584164000004</v>
      </c>
      <c r="F43" s="24">
        <v>85.61</v>
      </c>
      <c r="G43" s="19">
        <f t="shared" si="1"/>
        <v>86.42329500000001</v>
      </c>
      <c r="H43" s="11">
        <f t="shared" si="2"/>
        <v>316.42075472062999</v>
      </c>
      <c r="J43" s="26"/>
    </row>
    <row r="44" spans="1:10" outlineLevel="1">
      <c r="A44" s="7"/>
      <c r="B44" s="23">
        <v>42552</v>
      </c>
      <c r="C44" s="22">
        <v>0.64583333333333337</v>
      </c>
      <c r="D44" s="25">
        <v>2.2858299999999998</v>
      </c>
      <c r="E44" s="19">
        <f t="shared" si="0"/>
        <v>2.2851442509999997</v>
      </c>
      <c r="F44" s="24">
        <v>81.93</v>
      </c>
      <c r="G44" s="19">
        <f t="shared" si="1"/>
        <v>82.708335000000005</v>
      </c>
      <c r="H44" s="11">
        <f t="shared" si="2"/>
        <v>236.03635445096788</v>
      </c>
      <c r="J44" s="26"/>
    </row>
    <row r="45" spans="1:10" outlineLevel="1">
      <c r="A45" s="7"/>
      <c r="B45" s="23">
        <v>42552</v>
      </c>
      <c r="C45" s="22">
        <v>0.66666666666666663</v>
      </c>
      <c r="D45" s="25">
        <v>1.4475180000000001</v>
      </c>
      <c r="E45" s="19">
        <f t="shared" si="0"/>
        <v>1.4470837446000002</v>
      </c>
      <c r="F45" s="24">
        <v>91.91</v>
      </c>
      <c r="G45" s="19">
        <f t="shared" si="1"/>
        <v>92.783145000000005</v>
      </c>
      <c r="H45" s="11">
        <f t="shared" si="2"/>
        <v>134.89259559323526</v>
      </c>
      <c r="J45" s="26"/>
    </row>
    <row r="46" spans="1:10" outlineLevel="1">
      <c r="A46" s="7"/>
      <c r="B46" s="23">
        <v>42552</v>
      </c>
      <c r="C46" s="22">
        <v>0.6875</v>
      </c>
      <c r="D46" s="25">
        <v>0.64643000000000006</v>
      </c>
      <c r="E46" s="19">
        <f t="shared" si="0"/>
        <v>0.64623607100000013</v>
      </c>
      <c r="F46" s="24">
        <v>75.64</v>
      </c>
      <c r="G46" s="19">
        <f t="shared" si="1"/>
        <v>76.358580000000003</v>
      </c>
      <c r="H46" s="11">
        <f t="shared" si="2"/>
        <v>70.854240479660831</v>
      </c>
      <c r="J46" s="26"/>
    </row>
    <row r="47" spans="1:10" outlineLevel="1">
      <c r="A47" s="7"/>
      <c r="B47" s="23">
        <v>42552</v>
      </c>
      <c r="C47" s="22">
        <v>0.70833333333333337</v>
      </c>
      <c r="D47" s="25">
        <v>4.9392999999999999E-2</v>
      </c>
      <c r="E47" s="19">
        <f t="shared" si="0"/>
        <v>4.9378182100000001E-2</v>
      </c>
      <c r="F47" s="24">
        <v>93.77</v>
      </c>
      <c r="G47" s="19">
        <f t="shared" si="1"/>
        <v>94.660814999999999</v>
      </c>
      <c r="H47" s="11">
        <f t="shared" si="2"/>
        <v>4.5101629097955884</v>
      </c>
      <c r="J47" s="26"/>
    </row>
    <row r="48" spans="1:10" outlineLevel="1">
      <c r="A48" s="7"/>
      <c r="B48" s="23">
        <v>42552</v>
      </c>
      <c r="C48" s="22">
        <v>0.72916666666666663</v>
      </c>
      <c r="D48" s="25">
        <v>0</v>
      </c>
      <c r="E48" s="19">
        <f t="shared" si="0"/>
        <v>0</v>
      </c>
      <c r="F48" s="24">
        <v>155.88</v>
      </c>
      <c r="G48" s="19">
        <f t="shared" si="1"/>
        <v>157.36086</v>
      </c>
      <c r="H48" s="11">
        <f t="shared" si="2"/>
        <v>0</v>
      </c>
      <c r="J48" s="26"/>
    </row>
    <row r="49" spans="1:10" outlineLevel="1">
      <c r="A49" s="7"/>
      <c r="B49" s="23">
        <v>42552</v>
      </c>
      <c r="C49" s="22">
        <v>0.75</v>
      </c>
      <c r="D49" s="25">
        <v>0</v>
      </c>
      <c r="E49" s="19">
        <f t="shared" si="0"/>
        <v>0</v>
      </c>
      <c r="F49" s="24">
        <v>299.73</v>
      </c>
      <c r="G49" s="19">
        <f t="shared" si="1"/>
        <v>302.57743500000004</v>
      </c>
      <c r="H49" s="11">
        <f t="shared" si="2"/>
        <v>0</v>
      </c>
      <c r="J49" s="26"/>
    </row>
    <row r="50" spans="1:10" outlineLevel="1">
      <c r="A50" s="7"/>
      <c r="B50" s="23">
        <v>42552</v>
      </c>
      <c r="C50" s="22">
        <v>0.77083333333333337</v>
      </c>
      <c r="D50" s="25">
        <v>0</v>
      </c>
      <c r="E50" s="19">
        <f t="shared" si="0"/>
        <v>0</v>
      </c>
      <c r="F50" s="24">
        <v>229.59</v>
      </c>
      <c r="G50" s="19">
        <f t="shared" si="1"/>
        <v>231.77110500000001</v>
      </c>
      <c r="H50" s="11">
        <f t="shared" si="2"/>
        <v>0</v>
      </c>
      <c r="J50" s="26"/>
    </row>
    <row r="51" spans="1:10" outlineLevel="1">
      <c r="A51" s="7"/>
      <c r="B51" s="23">
        <v>42552</v>
      </c>
      <c r="C51" s="22">
        <v>0.79166666666666663</v>
      </c>
      <c r="D51" s="25">
        <v>0</v>
      </c>
      <c r="E51" s="19">
        <f t="shared" si="0"/>
        <v>0</v>
      </c>
      <c r="F51" s="24">
        <v>174.51</v>
      </c>
      <c r="G51" s="19">
        <f t="shared" si="1"/>
        <v>176.167845</v>
      </c>
      <c r="H51" s="11">
        <f t="shared" si="2"/>
        <v>0</v>
      </c>
      <c r="J51" s="26"/>
    </row>
    <row r="52" spans="1:10" outlineLevel="1">
      <c r="A52" s="7"/>
      <c r="B52" s="23">
        <v>42552</v>
      </c>
      <c r="C52" s="22">
        <v>0.8125</v>
      </c>
      <c r="D52" s="25">
        <v>0</v>
      </c>
      <c r="E52" s="19">
        <f t="shared" si="0"/>
        <v>0</v>
      </c>
      <c r="F52" s="24">
        <v>90.53</v>
      </c>
      <c r="G52" s="19">
        <f t="shared" si="1"/>
        <v>91.390035000000012</v>
      </c>
      <c r="H52" s="11">
        <f t="shared" si="2"/>
        <v>0</v>
      </c>
      <c r="J52" s="26"/>
    </row>
    <row r="53" spans="1:10" outlineLevel="1">
      <c r="A53" s="7"/>
      <c r="B53" s="23">
        <v>42552</v>
      </c>
      <c r="C53" s="22">
        <v>0.83333333333333337</v>
      </c>
      <c r="D53" s="25">
        <v>0</v>
      </c>
      <c r="E53" s="19">
        <f t="shared" si="0"/>
        <v>0</v>
      </c>
      <c r="F53" s="24">
        <v>96.87</v>
      </c>
      <c r="G53" s="19">
        <f t="shared" si="1"/>
        <v>97.790265000000005</v>
      </c>
      <c r="H53" s="11">
        <f t="shared" si="2"/>
        <v>0</v>
      </c>
      <c r="J53" s="26"/>
    </row>
    <row r="54" spans="1:10" outlineLevel="1">
      <c r="A54" s="7"/>
      <c r="B54" s="23">
        <v>42552</v>
      </c>
      <c r="C54" s="22">
        <v>0.85416666666666663</v>
      </c>
      <c r="D54" s="25">
        <v>0</v>
      </c>
      <c r="E54" s="19">
        <f t="shared" si="0"/>
        <v>0</v>
      </c>
      <c r="F54" s="24">
        <v>132.26</v>
      </c>
      <c r="G54" s="19">
        <f t="shared" si="1"/>
        <v>133.51647</v>
      </c>
      <c r="H54" s="11">
        <f t="shared" si="2"/>
        <v>0</v>
      </c>
      <c r="J54" s="26"/>
    </row>
    <row r="55" spans="1:10" outlineLevel="1">
      <c r="A55" s="7"/>
      <c r="B55" s="23">
        <v>42552</v>
      </c>
      <c r="C55" s="22">
        <v>0.875</v>
      </c>
      <c r="D55" s="25">
        <v>0</v>
      </c>
      <c r="E55" s="19">
        <f t="shared" si="0"/>
        <v>0</v>
      </c>
      <c r="F55" s="24">
        <v>113.45</v>
      </c>
      <c r="G55" s="19">
        <f t="shared" si="1"/>
        <v>114.52777500000001</v>
      </c>
      <c r="H55" s="11">
        <f t="shared" si="2"/>
        <v>0</v>
      </c>
      <c r="J55" s="26"/>
    </row>
    <row r="56" spans="1:10" outlineLevel="1">
      <c r="A56" s="7"/>
      <c r="B56" s="23">
        <v>42552</v>
      </c>
      <c r="C56" s="22">
        <v>0.89583333333333337</v>
      </c>
      <c r="D56" s="25">
        <v>0</v>
      </c>
      <c r="E56" s="19">
        <f t="shared" si="0"/>
        <v>0</v>
      </c>
      <c r="F56" s="24">
        <v>86.43</v>
      </c>
      <c r="G56" s="19">
        <f t="shared" si="1"/>
        <v>87.251085000000018</v>
      </c>
      <c r="H56" s="11">
        <f t="shared" si="2"/>
        <v>0</v>
      </c>
      <c r="J56" s="26"/>
    </row>
    <row r="57" spans="1:10" outlineLevel="1">
      <c r="A57" s="7"/>
      <c r="B57" s="23">
        <v>42552</v>
      </c>
      <c r="C57" s="22">
        <v>0.91666666666666663</v>
      </c>
      <c r="D57" s="25">
        <v>0</v>
      </c>
      <c r="E57" s="19">
        <f t="shared" si="0"/>
        <v>0</v>
      </c>
      <c r="F57" s="24">
        <v>77.06</v>
      </c>
      <c r="G57" s="19">
        <f t="shared" si="1"/>
        <v>77.79207000000001</v>
      </c>
      <c r="H57" s="11">
        <f t="shared" si="2"/>
        <v>0</v>
      </c>
      <c r="J57" s="26"/>
    </row>
    <row r="58" spans="1:10" outlineLevel="1">
      <c r="A58" s="7"/>
      <c r="B58" s="23">
        <v>42552</v>
      </c>
      <c r="C58" s="22">
        <v>0.9375</v>
      </c>
      <c r="D58" s="25">
        <v>0</v>
      </c>
      <c r="E58" s="19">
        <f t="shared" si="0"/>
        <v>0</v>
      </c>
      <c r="F58" s="24">
        <v>139.34</v>
      </c>
      <c r="G58" s="19">
        <f t="shared" si="1"/>
        <v>140.66373000000002</v>
      </c>
      <c r="H58" s="11">
        <f t="shared" si="2"/>
        <v>0</v>
      </c>
      <c r="J58" s="26"/>
    </row>
    <row r="59" spans="1:10" outlineLevel="1">
      <c r="A59" s="7"/>
      <c r="B59" s="23">
        <v>42552</v>
      </c>
      <c r="C59" s="22">
        <v>0.95833333333333337</v>
      </c>
      <c r="D59" s="25">
        <v>0</v>
      </c>
      <c r="E59" s="19">
        <f t="shared" si="0"/>
        <v>0</v>
      </c>
      <c r="F59" s="24">
        <v>142.74</v>
      </c>
      <c r="G59" s="19">
        <f t="shared" si="1"/>
        <v>144.09603000000001</v>
      </c>
      <c r="H59" s="11">
        <f t="shared" si="2"/>
        <v>0</v>
      </c>
      <c r="J59" s="26"/>
    </row>
    <row r="60" spans="1:10" outlineLevel="1">
      <c r="A60" s="7"/>
      <c r="B60" s="23">
        <v>42552</v>
      </c>
      <c r="C60" s="22">
        <v>0.97916666666666663</v>
      </c>
      <c r="D60" s="25">
        <v>0</v>
      </c>
      <c r="E60" s="19">
        <f t="shared" si="0"/>
        <v>0</v>
      </c>
      <c r="F60" s="24">
        <v>126.34</v>
      </c>
      <c r="G60" s="19">
        <f t="shared" si="1"/>
        <v>127.54023000000001</v>
      </c>
      <c r="H60" s="11">
        <f t="shared" si="2"/>
        <v>0</v>
      </c>
      <c r="J60" s="26"/>
    </row>
    <row r="61" spans="1:10" outlineLevel="1">
      <c r="A61" s="7"/>
      <c r="B61" s="23">
        <v>42552</v>
      </c>
      <c r="C61" s="22">
        <v>0.99998842592592585</v>
      </c>
      <c r="D61" s="25">
        <v>0</v>
      </c>
      <c r="E61" s="19">
        <f t="shared" si="0"/>
        <v>0</v>
      </c>
      <c r="F61" s="24">
        <v>92.87</v>
      </c>
      <c r="G61" s="19">
        <f t="shared" si="1"/>
        <v>93.752265000000008</v>
      </c>
      <c r="H61" s="11">
        <f>E61*($B$6-G61)</f>
        <v>0</v>
      </c>
      <c r="J61" s="26"/>
    </row>
    <row r="62" spans="1:10" outlineLevel="1">
      <c r="A62" s="7"/>
      <c r="B62" s="23">
        <v>42553</v>
      </c>
      <c r="C62" s="22">
        <v>2.0833333333333332E-2</v>
      </c>
      <c r="D62" s="25">
        <v>0</v>
      </c>
      <c r="E62" s="19">
        <f t="shared" si="0"/>
        <v>0</v>
      </c>
      <c r="F62" s="24">
        <v>73.069999999999993</v>
      </c>
      <c r="G62" s="19">
        <f t="shared" si="1"/>
        <v>73.764164999999991</v>
      </c>
      <c r="H62" s="11">
        <f t="shared" ref="H62:H108" si="3">E62*($B$6-G62)</f>
        <v>0</v>
      </c>
      <c r="J62" s="26"/>
    </row>
    <row r="63" spans="1:10" outlineLevel="1">
      <c r="A63" s="7"/>
      <c r="B63" s="23">
        <v>42553</v>
      </c>
      <c r="C63" s="22">
        <v>4.1666666666666664E-2</v>
      </c>
      <c r="D63" s="25">
        <v>0</v>
      </c>
      <c r="E63" s="19">
        <f t="shared" si="0"/>
        <v>0</v>
      </c>
      <c r="F63" s="24">
        <v>72.83</v>
      </c>
      <c r="G63" s="19">
        <f t="shared" si="1"/>
        <v>73.521884999999997</v>
      </c>
      <c r="H63" s="11">
        <f t="shared" si="3"/>
        <v>0</v>
      </c>
      <c r="J63" s="26"/>
    </row>
    <row r="64" spans="1:10" outlineLevel="1">
      <c r="A64" s="7"/>
      <c r="B64" s="23">
        <v>42553</v>
      </c>
      <c r="C64" s="22">
        <v>6.25E-2</v>
      </c>
      <c r="D64" s="25">
        <v>0</v>
      </c>
      <c r="E64" s="19">
        <f t="shared" si="0"/>
        <v>0</v>
      </c>
      <c r="F64" s="24">
        <v>68.03</v>
      </c>
      <c r="G64" s="19">
        <f t="shared" si="1"/>
        <v>68.676285000000007</v>
      </c>
      <c r="H64" s="11">
        <f t="shared" si="3"/>
        <v>0</v>
      </c>
      <c r="J64" s="26"/>
    </row>
    <row r="65" spans="1:13" outlineLevel="1">
      <c r="A65" s="7"/>
      <c r="B65" s="23">
        <v>42553</v>
      </c>
      <c r="C65" s="22">
        <v>8.3333333333333329E-2</v>
      </c>
      <c r="D65" s="25">
        <v>0</v>
      </c>
      <c r="E65" s="19">
        <f t="shared" si="0"/>
        <v>0</v>
      </c>
      <c r="F65" s="24">
        <v>50.79</v>
      </c>
      <c r="G65" s="19">
        <f t="shared" si="1"/>
        <v>51.272505000000002</v>
      </c>
      <c r="H65" s="11">
        <f t="shared" si="3"/>
        <v>0</v>
      </c>
      <c r="J65" s="26"/>
    </row>
    <row r="66" spans="1:13" outlineLevel="1">
      <c r="A66" s="7"/>
      <c r="B66" s="23">
        <v>42553</v>
      </c>
      <c r="C66" s="22">
        <v>0.10416666666666667</v>
      </c>
      <c r="D66" s="25">
        <v>0</v>
      </c>
      <c r="E66" s="19">
        <f t="shared" si="0"/>
        <v>0</v>
      </c>
      <c r="F66" s="24">
        <v>38.25</v>
      </c>
      <c r="G66" s="19">
        <f t="shared" si="1"/>
        <v>38.613375000000005</v>
      </c>
      <c r="H66" s="11">
        <f t="shared" si="3"/>
        <v>0</v>
      </c>
      <c r="J66" s="26"/>
      <c r="M66" s="27"/>
    </row>
    <row r="67" spans="1:13" outlineLevel="1">
      <c r="A67" s="7"/>
      <c r="B67" s="23">
        <v>42553</v>
      </c>
      <c r="C67" s="22">
        <v>0.125</v>
      </c>
      <c r="D67" s="25">
        <v>0</v>
      </c>
      <c r="E67" s="19">
        <f t="shared" si="0"/>
        <v>0</v>
      </c>
      <c r="F67" s="24">
        <v>60.34</v>
      </c>
      <c r="G67" s="19">
        <f t="shared" si="1"/>
        <v>60.913230000000006</v>
      </c>
      <c r="H67" s="11">
        <f t="shared" si="3"/>
        <v>0</v>
      </c>
      <c r="J67" s="26"/>
    </row>
    <row r="68" spans="1:13" outlineLevel="1">
      <c r="A68" s="7"/>
      <c r="B68" s="23">
        <v>42553</v>
      </c>
      <c r="C68" s="22">
        <v>0.14583333333333334</v>
      </c>
      <c r="D68" s="25">
        <v>0</v>
      </c>
      <c r="E68" s="19">
        <f t="shared" si="0"/>
        <v>0</v>
      </c>
      <c r="F68" s="24">
        <v>69.58</v>
      </c>
      <c r="G68" s="19">
        <f t="shared" si="1"/>
        <v>70.241010000000003</v>
      </c>
      <c r="H68" s="11">
        <f t="shared" si="3"/>
        <v>0</v>
      </c>
      <c r="J68" s="26"/>
    </row>
    <row r="69" spans="1:13" outlineLevel="1">
      <c r="A69" s="7"/>
      <c r="B69" s="23">
        <v>42553</v>
      </c>
      <c r="C69" s="22">
        <v>0.16666666666666666</v>
      </c>
      <c r="D69" s="25">
        <v>0</v>
      </c>
      <c r="E69" s="19">
        <f t="shared" si="0"/>
        <v>0</v>
      </c>
      <c r="F69" s="24">
        <v>63.81</v>
      </c>
      <c r="G69" s="19">
        <f t="shared" si="1"/>
        <v>64.416195000000002</v>
      </c>
      <c r="H69" s="11">
        <f t="shared" si="3"/>
        <v>0</v>
      </c>
      <c r="J69" s="26"/>
    </row>
    <row r="70" spans="1:13" outlineLevel="1">
      <c r="A70" s="7"/>
      <c r="B70" s="23">
        <v>42553</v>
      </c>
      <c r="C70" s="22">
        <v>0.1875</v>
      </c>
      <c r="D70" s="25">
        <v>0</v>
      </c>
      <c r="E70" s="19">
        <f t="shared" si="0"/>
        <v>0</v>
      </c>
      <c r="F70" s="24">
        <v>62.16</v>
      </c>
      <c r="G70" s="19">
        <f t="shared" si="1"/>
        <v>62.750520000000002</v>
      </c>
      <c r="H70" s="11">
        <f t="shared" si="3"/>
        <v>0</v>
      </c>
      <c r="J70" s="26"/>
    </row>
    <row r="71" spans="1:13" outlineLevel="1">
      <c r="A71" s="7"/>
      <c r="B71" s="23">
        <v>42553</v>
      </c>
      <c r="C71" s="22">
        <v>0.20833333333333334</v>
      </c>
      <c r="D71" s="25">
        <v>0</v>
      </c>
      <c r="E71" s="19">
        <f t="shared" si="0"/>
        <v>0</v>
      </c>
      <c r="F71" s="24">
        <v>58.72</v>
      </c>
      <c r="G71" s="19">
        <f t="shared" si="1"/>
        <v>59.277840000000005</v>
      </c>
      <c r="H71" s="11">
        <f t="shared" si="3"/>
        <v>0</v>
      </c>
      <c r="J71" s="26"/>
    </row>
    <row r="72" spans="1:13" outlineLevel="1">
      <c r="A72" s="7"/>
      <c r="B72" s="23">
        <v>42553</v>
      </c>
      <c r="C72" s="22">
        <v>0.22916666666666666</v>
      </c>
      <c r="D72" s="25">
        <v>0</v>
      </c>
      <c r="E72" s="19">
        <f t="shared" si="0"/>
        <v>0</v>
      </c>
      <c r="F72" s="24">
        <v>54.56</v>
      </c>
      <c r="G72" s="19">
        <f t="shared" si="1"/>
        <v>55.078320000000005</v>
      </c>
      <c r="H72" s="11">
        <f t="shared" si="3"/>
        <v>0</v>
      </c>
      <c r="J72" s="26"/>
    </row>
    <row r="73" spans="1:13" outlineLevel="1">
      <c r="A73" s="7"/>
      <c r="B73" s="23">
        <v>42553</v>
      </c>
      <c r="C73" s="22">
        <v>0.25</v>
      </c>
      <c r="D73" s="25">
        <v>0</v>
      </c>
      <c r="E73" s="19">
        <f t="shared" si="0"/>
        <v>0</v>
      </c>
      <c r="F73" s="24">
        <v>34.75</v>
      </c>
      <c r="G73" s="19">
        <f t="shared" si="1"/>
        <v>35.080125000000002</v>
      </c>
      <c r="H73" s="11">
        <f t="shared" si="3"/>
        <v>0</v>
      </c>
      <c r="J73" s="26"/>
    </row>
    <row r="74" spans="1:13" outlineLevel="1">
      <c r="A74" s="7"/>
      <c r="B74" s="23">
        <v>42553</v>
      </c>
      <c r="C74" s="22">
        <v>0.27083333333333331</v>
      </c>
      <c r="D74" s="25">
        <v>0</v>
      </c>
      <c r="E74" s="19">
        <f t="shared" si="0"/>
        <v>0</v>
      </c>
      <c r="F74" s="24">
        <v>48.65</v>
      </c>
      <c r="G74" s="19">
        <f t="shared" si="1"/>
        <v>49.112175000000001</v>
      </c>
      <c r="H74" s="11">
        <f t="shared" si="3"/>
        <v>0</v>
      </c>
      <c r="J74" s="26"/>
    </row>
    <row r="75" spans="1:13" outlineLevel="1">
      <c r="A75" s="7"/>
      <c r="B75" s="23">
        <v>42553</v>
      </c>
      <c r="C75" s="22">
        <v>0.29166666666666669</v>
      </c>
      <c r="D75" s="25">
        <v>0</v>
      </c>
      <c r="E75" s="19">
        <f t="shared" si="0"/>
        <v>0</v>
      </c>
      <c r="F75" s="24">
        <v>60.75</v>
      </c>
      <c r="G75" s="19">
        <f t="shared" si="1"/>
        <v>61.327125000000002</v>
      </c>
      <c r="H75" s="11">
        <f t="shared" si="3"/>
        <v>0</v>
      </c>
      <c r="J75" s="26"/>
    </row>
    <row r="76" spans="1:13" outlineLevel="1">
      <c r="A76" s="7"/>
      <c r="B76" s="23">
        <v>42553</v>
      </c>
      <c r="C76" s="22">
        <v>0.3125</v>
      </c>
      <c r="D76" s="25">
        <v>6.1243000000000006E-2</v>
      </c>
      <c r="E76" s="19">
        <f t="shared" si="0"/>
        <v>6.1224627100000005E-2</v>
      </c>
      <c r="F76" s="24">
        <v>115.13</v>
      </c>
      <c r="G76" s="19">
        <f t="shared" si="1"/>
        <v>116.223735</v>
      </c>
      <c r="H76" s="11">
        <f t="shared" si="3"/>
        <v>4.2720258050557813</v>
      </c>
      <c r="J76" s="26"/>
    </row>
    <row r="77" spans="1:13" outlineLevel="1">
      <c r="A77" s="7"/>
      <c r="B77" s="23">
        <v>42553</v>
      </c>
      <c r="C77" s="22">
        <v>0.33333333333333331</v>
      </c>
      <c r="D77" s="25">
        <v>0.90473599999999998</v>
      </c>
      <c r="E77" s="19">
        <f t="shared" si="0"/>
        <v>0.90446457920000001</v>
      </c>
      <c r="F77" s="24">
        <v>202.99</v>
      </c>
      <c r="G77" s="19">
        <f t="shared" si="1"/>
        <v>204.91840500000004</v>
      </c>
      <c r="H77" s="11">
        <f t="shared" si="3"/>
        <v>-17.111027217460208</v>
      </c>
      <c r="J77" s="26"/>
    </row>
    <row r="78" spans="1:13" outlineLevel="1">
      <c r="A78" s="7"/>
      <c r="B78" s="23">
        <v>42553</v>
      </c>
      <c r="C78" s="22">
        <v>0.35416666666666669</v>
      </c>
      <c r="D78" s="25">
        <v>2.1837080000000002</v>
      </c>
      <c r="E78" s="19">
        <f t="shared" ref="E78:E141" si="4">IF($B$11="Electricity",$D78*$B$7,$D78*$B$8)</f>
        <v>2.1830528876000002</v>
      </c>
      <c r="F78" s="24">
        <v>263.99</v>
      </c>
      <c r="G78" s="19">
        <f t="shared" si="1"/>
        <v>266.497905</v>
      </c>
      <c r="H78" s="11">
        <f t="shared" si="3"/>
        <v>-175.73118395600051</v>
      </c>
      <c r="J78" s="26"/>
    </row>
    <row r="79" spans="1:13" outlineLevel="1">
      <c r="A79" s="7"/>
      <c r="B79" s="23">
        <v>42553</v>
      </c>
      <c r="C79" s="22">
        <v>0.375</v>
      </c>
      <c r="D79" s="25">
        <v>3.6971379999999998</v>
      </c>
      <c r="E79" s="19">
        <f t="shared" si="4"/>
        <v>3.6960288586000001</v>
      </c>
      <c r="F79" s="24">
        <v>294.25</v>
      </c>
      <c r="G79" s="19">
        <f t="shared" ref="G79:G142" si="5">$F79*$B$8</f>
        <v>297.04537500000004</v>
      </c>
      <c r="H79" s="11">
        <f t="shared" si="3"/>
        <v>-410.42691061405912</v>
      </c>
      <c r="J79" s="26"/>
    </row>
    <row r="80" spans="1:13" outlineLevel="1">
      <c r="A80" s="7"/>
      <c r="B80" s="23">
        <v>42553</v>
      </c>
      <c r="C80" s="22">
        <v>0.39583333333333331</v>
      </c>
      <c r="D80" s="25">
        <v>5.2596409999999993</v>
      </c>
      <c r="E80" s="19">
        <f t="shared" si="4"/>
        <v>5.2580631077</v>
      </c>
      <c r="F80" s="24">
        <v>299.8</v>
      </c>
      <c r="G80" s="19">
        <f t="shared" si="5"/>
        <v>302.64810000000006</v>
      </c>
      <c r="H80" s="11">
        <f t="shared" si="3"/>
        <v>-613.34307119330072</v>
      </c>
      <c r="J80" s="26"/>
    </row>
    <row r="81" spans="1:10" outlineLevel="1">
      <c r="A81" s="7"/>
      <c r="B81" s="23">
        <v>42553</v>
      </c>
      <c r="C81" s="22">
        <v>0.41666666666666669</v>
      </c>
      <c r="D81" s="25">
        <v>6.5820290000000004</v>
      </c>
      <c r="E81" s="19">
        <f t="shared" si="4"/>
        <v>6.5800543913000009</v>
      </c>
      <c r="F81" s="24">
        <v>263.19</v>
      </c>
      <c r="G81" s="19">
        <f t="shared" si="5"/>
        <v>265.69030500000002</v>
      </c>
      <c r="H81" s="11">
        <f t="shared" si="3"/>
        <v>-524.36654135928654</v>
      </c>
      <c r="J81" s="26"/>
    </row>
    <row r="82" spans="1:10" outlineLevel="1">
      <c r="A82" s="7"/>
      <c r="B82" s="23">
        <v>42553</v>
      </c>
      <c r="C82" s="22">
        <v>0.4375</v>
      </c>
      <c r="D82" s="25">
        <v>7.5001410000000011</v>
      </c>
      <c r="E82" s="19">
        <f t="shared" si="4"/>
        <v>7.497890957700001</v>
      </c>
      <c r="F82" s="24">
        <v>213.76</v>
      </c>
      <c r="G82" s="19">
        <f t="shared" si="5"/>
        <v>215.79071999999999</v>
      </c>
      <c r="H82" s="11">
        <f t="shared" si="3"/>
        <v>-223.36757011137252</v>
      </c>
      <c r="J82" s="26"/>
    </row>
    <row r="83" spans="1:10" outlineLevel="1">
      <c r="A83" s="7"/>
      <c r="B83" s="23">
        <v>42553</v>
      </c>
      <c r="C83" s="22">
        <v>0.45833333333333331</v>
      </c>
      <c r="D83" s="25">
        <v>8.1270059999999997</v>
      </c>
      <c r="E83" s="19">
        <f t="shared" si="4"/>
        <v>8.1245678982000005</v>
      </c>
      <c r="F83" s="24">
        <v>77.209999999999994</v>
      </c>
      <c r="G83" s="19">
        <f t="shared" si="5"/>
        <v>77.943494999999999</v>
      </c>
      <c r="H83" s="11">
        <f t="shared" si="3"/>
        <v>877.91241171468789</v>
      </c>
      <c r="J83" s="26"/>
    </row>
    <row r="84" spans="1:10" outlineLevel="1">
      <c r="A84" s="7"/>
      <c r="B84" s="23">
        <v>42553</v>
      </c>
      <c r="C84" s="22">
        <v>0.47916666666666669</v>
      </c>
      <c r="D84" s="25">
        <v>8.5107870000000005</v>
      </c>
      <c r="E84" s="19">
        <f t="shared" si="4"/>
        <v>8.5082337639000016</v>
      </c>
      <c r="F84" s="24">
        <v>76.150000000000006</v>
      </c>
      <c r="G84" s="19">
        <f t="shared" si="5"/>
        <v>76.873425000000012</v>
      </c>
      <c r="H84" s="11">
        <f t="shared" si="3"/>
        <v>928.47440995376576</v>
      </c>
      <c r="J84" s="26"/>
    </row>
    <row r="85" spans="1:10" outlineLevel="1">
      <c r="A85" s="7"/>
      <c r="B85" s="23">
        <v>42553</v>
      </c>
      <c r="C85" s="22">
        <v>0.5</v>
      </c>
      <c r="D85" s="25">
        <v>8.7174189999999996</v>
      </c>
      <c r="E85" s="19">
        <f t="shared" si="4"/>
        <v>8.7148037743</v>
      </c>
      <c r="F85" s="24">
        <v>64.31</v>
      </c>
      <c r="G85" s="19">
        <f t="shared" si="5"/>
        <v>64.920945000000003</v>
      </c>
      <c r="H85" s="11">
        <f t="shared" si="3"/>
        <v>1055.1802055026772</v>
      </c>
      <c r="J85" s="26"/>
    </row>
    <row r="86" spans="1:10" outlineLevel="1">
      <c r="A86" s="7"/>
      <c r="B86" s="23">
        <v>42553</v>
      </c>
      <c r="C86" s="22">
        <v>0.52083333333333337</v>
      </c>
      <c r="D86" s="25">
        <v>8.6807760000000016</v>
      </c>
      <c r="E86" s="19">
        <f t="shared" si="4"/>
        <v>8.6781717672000021</v>
      </c>
      <c r="F86" s="24">
        <v>70.23</v>
      </c>
      <c r="G86" s="19">
        <f t="shared" si="5"/>
        <v>70.897185000000007</v>
      </c>
      <c r="H86" s="11">
        <f t="shared" si="3"/>
        <v>998.88199945824488</v>
      </c>
      <c r="J86" s="26"/>
    </row>
    <row r="87" spans="1:10" outlineLevel="1">
      <c r="A87" s="7"/>
      <c r="B87" s="23">
        <v>42553</v>
      </c>
      <c r="C87" s="22">
        <v>0.54166666666666663</v>
      </c>
      <c r="D87" s="25">
        <v>8.4131169999999997</v>
      </c>
      <c r="E87" s="19">
        <f t="shared" si="4"/>
        <v>8.4105930649000005</v>
      </c>
      <c r="F87" s="24">
        <v>57.41</v>
      </c>
      <c r="G87" s="19">
        <f t="shared" si="5"/>
        <v>57.955395000000003</v>
      </c>
      <c r="H87" s="11">
        <f t="shared" si="3"/>
        <v>1076.9310668108599</v>
      </c>
      <c r="J87" s="26"/>
    </row>
    <row r="88" spans="1:10" outlineLevel="1">
      <c r="A88" s="7"/>
      <c r="B88" s="23">
        <v>42553</v>
      </c>
      <c r="C88" s="22">
        <v>0.5625</v>
      </c>
      <c r="D88" s="25">
        <v>7.9142870000000007</v>
      </c>
      <c r="E88" s="19">
        <f t="shared" si="4"/>
        <v>7.9119127139000014</v>
      </c>
      <c r="F88" s="24">
        <v>36.909999999999997</v>
      </c>
      <c r="G88" s="19">
        <f t="shared" si="5"/>
        <v>37.260644999999997</v>
      </c>
      <c r="H88" s="11">
        <f t="shared" si="3"/>
        <v>1176.8127938817856</v>
      </c>
      <c r="J88" s="26"/>
    </row>
    <row r="89" spans="1:10" outlineLevel="1">
      <c r="A89" s="7"/>
      <c r="B89" s="23">
        <v>42553</v>
      </c>
      <c r="C89" s="22">
        <v>0.58333333333333337</v>
      </c>
      <c r="D89" s="25">
        <v>7.1014359999999996</v>
      </c>
      <c r="E89" s="19">
        <f t="shared" si="4"/>
        <v>7.0993055692000002</v>
      </c>
      <c r="F89" s="24">
        <v>35.79</v>
      </c>
      <c r="G89" s="19">
        <f t="shared" si="5"/>
        <v>36.130005000000004</v>
      </c>
      <c r="H89" s="11">
        <f t="shared" si="3"/>
        <v>1063.972890159476</v>
      </c>
      <c r="J89" s="26"/>
    </row>
    <row r="90" spans="1:10" outlineLevel="1">
      <c r="A90" s="7"/>
      <c r="B90" s="23">
        <v>42553</v>
      </c>
      <c r="C90" s="22">
        <v>0.60416666666666663</v>
      </c>
      <c r="D90" s="25">
        <v>5.729374</v>
      </c>
      <c r="E90" s="19">
        <f t="shared" si="4"/>
        <v>5.7276551877999999</v>
      </c>
      <c r="F90" s="24">
        <v>45.88</v>
      </c>
      <c r="G90" s="19">
        <f t="shared" si="5"/>
        <v>46.315860000000008</v>
      </c>
      <c r="H90" s="11">
        <f t="shared" si="3"/>
        <v>800.06258912438136</v>
      </c>
      <c r="J90" s="26"/>
    </row>
    <row r="91" spans="1:10" outlineLevel="1">
      <c r="A91" s="7"/>
      <c r="B91" s="23">
        <v>42553</v>
      </c>
      <c r="C91" s="22">
        <v>0.625</v>
      </c>
      <c r="D91" s="25">
        <v>4.2064830000000004</v>
      </c>
      <c r="E91" s="19">
        <f t="shared" si="4"/>
        <v>4.2052210551000009</v>
      </c>
      <c r="F91" s="24">
        <v>51.72</v>
      </c>
      <c r="G91" s="19">
        <f t="shared" si="5"/>
        <v>52.21134</v>
      </c>
      <c r="H91" s="11">
        <f t="shared" si="3"/>
        <v>562.61088996561523</v>
      </c>
      <c r="J91" s="26"/>
    </row>
    <row r="92" spans="1:10" outlineLevel="1">
      <c r="A92" s="7"/>
      <c r="B92" s="23">
        <v>42553</v>
      </c>
      <c r="C92" s="22">
        <v>0.64583333333333337</v>
      </c>
      <c r="D92" s="25">
        <v>3.0173960000000002</v>
      </c>
      <c r="E92" s="19">
        <f t="shared" si="4"/>
        <v>3.0164907812000004</v>
      </c>
      <c r="F92" s="24">
        <v>72.73</v>
      </c>
      <c r="G92" s="19">
        <f t="shared" si="5"/>
        <v>73.420935000000014</v>
      </c>
      <c r="H92" s="11">
        <f t="shared" si="3"/>
        <v>339.59371172861557</v>
      </c>
      <c r="J92" s="26"/>
    </row>
    <row r="93" spans="1:10" outlineLevel="1">
      <c r="A93" s="7"/>
      <c r="B93" s="23">
        <v>42553</v>
      </c>
      <c r="C93" s="22">
        <v>0.66666666666666663</v>
      </c>
      <c r="D93" s="25">
        <v>2.0764239999999998</v>
      </c>
      <c r="E93" s="19">
        <f t="shared" si="4"/>
        <v>2.0758010728</v>
      </c>
      <c r="F93" s="24">
        <v>81.73</v>
      </c>
      <c r="G93" s="19">
        <f t="shared" si="5"/>
        <v>82.50643500000001</v>
      </c>
      <c r="H93" s="11">
        <f>E93*($B$6-G93)</f>
        <v>214.83205325489652</v>
      </c>
      <c r="J93" s="26"/>
    </row>
    <row r="94" spans="1:10" outlineLevel="1">
      <c r="A94" s="7"/>
      <c r="B94" s="23">
        <v>42553</v>
      </c>
      <c r="C94" s="22">
        <v>0.6875</v>
      </c>
      <c r="D94" s="25">
        <v>0.67492200000000002</v>
      </c>
      <c r="E94" s="19">
        <f t="shared" si="4"/>
        <v>0.67471952340000008</v>
      </c>
      <c r="F94" s="24">
        <v>85.78</v>
      </c>
      <c r="G94" s="19">
        <f t="shared" si="5"/>
        <v>86.594910000000013</v>
      </c>
      <c r="H94" s="11">
        <f t="shared" si="3"/>
        <v>67.070554948334106</v>
      </c>
      <c r="J94" s="26"/>
    </row>
    <row r="95" spans="1:10" outlineLevel="1">
      <c r="A95" s="7"/>
      <c r="B95" s="23">
        <v>42553</v>
      </c>
      <c r="C95" s="22">
        <v>0.70833333333333337</v>
      </c>
      <c r="D95" s="25">
        <v>5.5736000000000001E-2</v>
      </c>
      <c r="E95" s="19">
        <f t="shared" si="4"/>
        <v>5.5719279199999999E-2</v>
      </c>
      <c r="F95" s="24">
        <v>135.19999999999999</v>
      </c>
      <c r="G95" s="19">
        <f t="shared" si="5"/>
        <v>136.48439999999999</v>
      </c>
      <c r="H95" s="11">
        <f t="shared" si="3"/>
        <v>2.7589735411555205</v>
      </c>
      <c r="J95" s="26"/>
    </row>
    <row r="96" spans="1:10" outlineLevel="1">
      <c r="A96" s="7"/>
      <c r="B96" s="23">
        <v>42553</v>
      </c>
      <c r="C96" s="22">
        <v>0.72916666666666663</v>
      </c>
      <c r="D96" s="25">
        <v>0</v>
      </c>
      <c r="E96" s="19">
        <f t="shared" si="4"/>
        <v>0</v>
      </c>
      <c r="F96" s="24">
        <v>139.76</v>
      </c>
      <c r="G96" s="19">
        <f t="shared" si="5"/>
        <v>141.08771999999999</v>
      </c>
      <c r="H96" s="11">
        <f t="shared" si="3"/>
        <v>0</v>
      </c>
      <c r="J96" s="26"/>
    </row>
    <row r="97" spans="1:10" outlineLevel="1">
      <c r="A97" s="7"/>
      <c r="B97" s="23">
        <v>42553</v>
      </c>
      <c r="C97" s="22">
        <v>0.75</v>
      </c>
      <c r="D97" s="25">
        <v>0</v>
      </c>
      <c r="E97" s="19">
        <f t="shared" si="4"/>
        <v>0</v>
      </c>
      <c r="F97" s="24">
        <v>299.67</v>
      </c>
      <c r="G97" s="19">
        <f t="shared" si="5"/>
        <v>302.51686500000005</v>
      </c>
      <c r="H97" s="11">
        <f t="shared" si="3"/>
        <v>0</v>
      </c>
      <c r="J97" s="26"/>
    </row>
    <row r="98" spans="1:10" outlineLevel="1">
      <c r="A98" s="7"/>
      <c r="B98" s="23">
        <v>42553</v>
      </c>
      <c r="C98" s="22">
        <v>0.77083333333333337</v>
      </c>
      <c r="D98" s="25">
        <v>0</v>
      </c>
      <c r="E98" s="19">
        <f t="shared" si="4"/>
        <v>0</v>
      </c>
      <c r="F98" s="24">
        <v>131.97</v>
      </c>
      <c r="G98" s="19">
        <f t="shared" si="5"/>
        <v>133.223715</v>
      </c>
      <c r="H98" s="11">
        <f t="shared" si="3"/>
        <v>0</v>
      </c>
      <c r="J98" s="26"/>
    </row>
    <row r="99" spans="1:10" outlineLevel="1">
      <c r="A99" s="7"/>
      <c r="B99" s="23">
        <v>42553</v>
      </c>
      <c r="C99" s="22">
        <v>0.79166666666666663</v>
      </c>
      <c r="D99" s="25">
        <v>0</v>
      </c>
      <c r="E99" s="19">
        <f t="shared" si="4"/>
        <v>0</v>
      </c>
      <c r="F99" s="24">
        <v>108.68</v>
      </c>
      <c r="G99" s="19">
        <f t="shared" si="5"/>
        <v>109.71246000000001</v>
      </c>
      <c r="H99" s="11">
        <f t="shared" si="3"/>
        <v>0</v>
      </c>
      <c r="J99" s="26"/>
    </row>
    <row r="100" spans="1:10" outlineLevel="1">
      <c r="A100" s="7"/>
      <c r="B100" s="23">
        <v>42553</v>
      </c>
      <c r="C100" s="22">
        <v>0.8125</v>
      </c>
      <c r="D100" s="25">
        <v>0</v>
      </c>
      <c r="E100" s="19">
        <f t="shared" si="4"/>
        <v>0</v>
      </c>
      <c r="F100" s="24">
        <v>93.28</v>
      </c>
      <c r="G100" s="19">
        <f t="shared" si="5"/>
        <v>94.166160000000005</v>
      </c>
      <c r="H100" s="11">
        <f t="shared" si="3"/>
        <v>0</v>
      </c>
      <c r="J100" s="26"/>
    </row>
    <row r="101" spans="1:10" outlineLevel="1">
      <c r="A101" s="7"/>
      <c r="B101" s="23">
        <v>42553</v>
      </c>
      <c r="C101" s="22">
        <v>0.83333333333333337</v>
      </c>
      <c r="D101" s="25">
        <v>0</v>
      </c>
      <c r="E101" s="19">
        <f t="shared" si="4"/>
        <v>0</v>
      </c>
      <c r="F101" s="24">
        <v>110.17</v>
      </c>
      <c r="G101" s="19">
        <f t="shared" si="5"/>
        <v>111.216615</v>
      </c>
      <c r="H101" s="11">
        <f t="shared" si="3"/>
        <v>0</v>
      </c>
      <c r="J101" s="26"/>
    </row>
    <row r="102" spans="1:10" outlineLevel="1">
      <c r="A102" s="7"/>
      <c r="B102" s="23">
        <v>42553</v>
      </c>
      <c r="C102" s="22">
        <v>0.85416666666666663</v>
      </c>
      <c r="D102" s="25">
        <v>0</v>
      </c>
      <c r="E102" s="19">
        <f t="shared" si="4"/>
        <v>0</v>
      </c>
      <c r="F102" s="24">
        <v>206.27</v>
      </c>
      <c r="G102" s="19">
        <f t="shared" si="5"/>
        <v>208.22956500000004</v>
      </c>
      <c r="H102" s="11">
        <f t="shared" si="3"/>
        <v>0</v>
      </c>
      <c r="J102" s="26"/>
    </row>
    <row r="103" spans="1:10" outlineLevel="1">
      <c r="A103" s="7"/>
      <c r="B103" s="23">
        <v>42553</v>
      </c>
      <c r="C103" s="22">
        <v>0.875</v>
      </c>
      <c r="D103" s="25">
        <v>0</v>
      </c>
      <c r="E103" s="19">
        <f t="shared" si="4"/>
        <v>0</v>
      </c>
      <c r="F103" s="24">
        <v>140.52000000000001</v>
      </c>
      <c r="G103" s="19">
        <f t="shared" si="5"/>
        <v>141.85494000000003</v>
      </c>
      <c r="H103" s="11">
        <f t="shared" si="3"/>
        <v>0</v>
      </c>
      <c r="J103" s="26"/>
    </row>
    <row r="104" spans="1:10" outlineLevel="1">
      <c r="A104" s="7"/>
      <c r="B104" s="23">
        <v>42553</v>
      </c>
      <c r="C104" s="22">
        <v>0.89583333333333337</v>
      </c>
      <c r="D104" s="25">
        <v>0</v>
      </c>
      <c r="E104" s="19">
        <f t="shared" si="4"/>
        <v>0</v>
      </c>
      <c r="F104" s="24">
        <v>178.34</v>
      </c>
      <c r="G104" s="19">
        <f t="shared" si="5"/>
        <v>180.03423000000001</v>
      </c>
      <c r="H104" s="11">
        <f t="shared" si="3"/>
        <v>0</v>
      </c>
      <c r="J104" s="26"/>
    </row>
    <row r="105" spans="1:10" outlineLevel="1">
      <c r="A105" s="7"/>
      <c r="B105" s="23">
        <v>42553</v>
      </c>
      <c r="C105" s="22">
        <v>0.91666666666666663</v>
      </c>
      <c r="D105" s="25">
        <v>0</v>
      </c>
      <c r="E105" s="19">
        <f t="shared" si="4"/>
        <v>0</v>
      </c>
      <c r="F105" s="24">
        <v>111.33</v>
      </c>
      <c r="G105" s="19">
        <f t="shared" si="5"/>
        <v>112.387635</v>
      </c>
      <c r="H105" s="11">
        <f t="shared" si="3"/>
        <v>0</v>
      </c>
      <c r="J105" s="26"/>
    </row>
    <row r="106" spans="1:10" outlineLevel="1">
      <c r="A106" s="7"/>
      <c r="B106" s="23">
        <v>42553</v>
      </c>
      <c r="C106" s="22">
        <v>0.9375</v>
      </c>
      <c r="D106" s="25">
        <v>0</v>
      </c>
      <c r="E106" s="19">
        <f t="shared" si="4"/>
        <v>0</v>
      </c>
      <c r="F106" s="24">
        <v>124.52</v>
      </c>
      <c r="G106" s="19">
        <f t="shared" si="5"/>
        <v>125.70294</v>
      </c>
      <c r="H106" s="11">
        <f t="shared" si="3"/>
        <v>0</v>
      </c>
      <c r="J106" s="26"/>
    </row>
    <row r="107" spans="1:10" outlineLevel="1">
      <c r="A107" s="7"/>
      <c r="B107" s="23">
        <v>42553</v>
      </c>
      <c r="C107" s="22">
        <v>0.95833333333333337</v>
      </c>
      <c r="D107" s="25">
        <v>0</v>
      </c>
      <c r="E107" s="19">
        <f t="shared" si="4"/>
        <v>0</v>
      </c>
      <c r="F107" s="24">
        <v>226.4</v>
      </c>
      <c r="G107" s="19">
        <f t="shared" si="5"/>
        <v>228.55080000000001</v>
      </c>
      <c r="H107" s="11">
        <f t="shared" si="3"/>
        <v>0</v>
      </c>
      <c r="J107" s="26"/>
    </row>
    <row r="108" spans="1:10" outlineLevel="1">
      <c r="A108" s="7"/>
      <c r="B108" s="23">
        <v>42553</v>
      </c>
      <c r="C108" s="22">
        <v>0.97916666666666663</v>
      </c>
      <c r="D108" s="25">
        <v>0</v>
      </c>
      <c r="E108" s="19">
        <f t="shared" si="4"/>
        <v>0</v>
      </c>
      <c r="F108" s="24">
        <v>157.41</v>
      </c>
      <c r="G108" s="19">
        <f t="shared" si="5"/>
        <v>158.905395</v>
      </c>
      <c r="H108" s="11">
        <f t="shared" si="3"/>
        <v>0</v>
      </c>
      <c r="J108" s="26"/>
    </row>
    <row r="109" spans="1:10" outlineLevel="1">
      <c r="A109" s="7"/>
      <c r="B109" s="23">
        <v>42553</v>
      </c>
      <c r="C109" s="22">
        <v>0.99998842592592585</v>
      </c>
      <c r="D109" s="25">
        <v>0</v>
      </c>
      <c r="E109" s="19">
        <f t="shared" si="4"/>
        <v>0</v>
      </c>
      <c r="F109" s="24">
        <v>66.14</v>
      </c>
      <c r="G109" s="19">
        <f t="shared" si="5"/>
        <v>66.768330000000006</v>
      </c>
      <c r="H109" s="11">
        <f>E109*($B$6-G109)</f>
        <v>0</v>
      </c>
      <c r="J109" s="26"/>
    </row>
    <row r="110" spans="1:10" outlineLevel="1">
      <c r="A110" s="7"/>
      <c r="B110" s="23">
        <v>42554</v>
      </c>
      <c r="C110" s="22">
        <v>2.0833333333333332E-2</v>
      </c>
      <c r="D110" s="25">
        <v>0</v>
      </c>
      <c r="E110" s="19">
        <f t="shared" si="4"/>
        <v>0</v>
      </c>
      <c r="F110" s="24">
        <v>63.61</v>
      </c>
      <c r="G110" s="19">
        <f t="shared" si="5"/>
        <v>64.214295000000007</v>
      </c>
      <c r="H110" s="11">
        <f t="shared" ref="H110:H156" si="6">E110*($B$6-G110)</f>
        <v>0</v>
      </c>
      <c r="J110" s="26"/>
    </row>
    <row r="111" spans="1:10" outlineLevel="1">
      <c r="A111" s="7"/>
      <c r="B111" s="23">
        <v>42554</v>
      </c>
      <c r="C111" s="22">
        <v>4.1666666666666664E-2</v>
      </c>
      <c r="D111" s="25">
        <v>0</v>
      </c>
      <c r="E111" s="19">
        <f t="shared" si="4"/>
        <v>0</v>
      </c>
      <c r="F111" s="24">
        <v>58.6</v>
      </c>
      <c r="G111" s="19">
        <f t="shared" si="5"/>
        <v>59.156700000000008</v>
      </c>
      <c r="H111" s="11">
        <f t="shared" si="6"/>
        <v>0</v>
      </c>
      <c r="J111" s="26"/>
    </row>
    <row r="112" spans="1:10" outlineLevel="1">
      <c r="A112" s="7"/>
      <c r="B112" s="23">
        <v>42554</v>
      </c>
      <c r="C112" s="22">
        <v>6.25E-2</v>
      </c>
      <c r="D112" s="25">
        <v>0</v>
      </c>
      <c r="E112" s="19">
        <f t="shared" si="4"/>
        <v>0</v>
      </c>
      <c r="F112" s="24">
        <v>45.77</v>
      </c>
      <c r="G112" s="19">
        <f t="shared" si="5"/>
        <v>46.204815000000004</v>
      </c>
      <c r="H112" s="11">
        <f t="shared" si="6"/>
        <v>0</v>
      </c>
      <c r="J112" s="26"/>
    </row>
    <row r="113" spans="1:13" outlineLevel="1">
      <c r="A113" s="7"/>
      <c r="B113" s="23">
        <v>42554</v>
      </c>
      <c r="C113" s="22">
        <v>8.3333333333333329E-2</v>
      </c>
      <c r="D113" s="25">
        <v>0</v>
      </c>
      <c r="E113" s="19">
        <f t="shared" si="4"/>
        <v>0</v>
      </c>
      <c r="F113" s="24">
        <v>40.81</v>
      </c>
      <c r="G113" s="19">
        <f t="shared" si="5"/>
        <v>41.197695000000003</v>
      </c>
      <c r="H113" s="11">
        <f t="shared" si="6"/>
        <v>0</v>
      </c>
      <c r="J113" s="26"/>
    </row>
    <row r="114" spans="1:13" outlineLevel="1">
      <c r="A114" s="7"/>
      <c r="B114" s="23">
        <v>42554</v>
      </c>
      <c r="C114" s="22">
        <v>0.10416666666666667</v>
      </c>
      <c r="D114" s="25">
        <v>0</v>
      </c>
      <c r="E114" s="19">
        <f t="shared" si="4"/>
        <v>0</v>
      </c>
      <c r="F114" s="24">
        <v>46.23</v>
      </c>
      <c r="G114" s="19">
        <f t="shared" si="5"/>
        <v>46.669184999999999</v>
      </c>
      <c r="H114" s="11">
        <f t="shared" si="6"/>
        <v>0</v>
      </c>
      <c r="J114" s="26"/>
      <c r="M114" s="27"/>
    </row>
    <row r="115" spans="1:13" outlineLevel="1">
      <c r="A115" s="7"/>
      <c r="B115" s="23">
        <v>42554</v>
      </c>
      <c r="C115" s="22">
        <v>0.125</v>
      </c>
      <c r="D115" s="25">
        <v>0</v>
      </c>
      <c r="E115" s="19">
        <f t="shared" si="4"/>
        <v>0</v>
      </c>
      <c r="F115" s="24">
        <v>60.46</v>
      </c>
      <c r="G115" s="19">
        <f t="shared" si="5"/>
        <v>61.034370000000003</v>
      </c>
      <c r="H115" s="11">
        <f t="shared" si="6"/>
        <v>0</v>
      </c>
      <c r="J115" s="26"/>
    </row>
    <row r="116" spans="1:13" outlineLevel="1">
      <c r="A116" s="7"/>
      <c r="B116" s="23">
        <v>42554</v>
      </c>
      <c r="C116" s="22">
        <v>0.14583333333333334</v>
      </c>
      <c r="D116" s="25">
        <v>0</v>
      </c>
      <c r="E116" s="19">
        <f t="shared" si="4"/>
        <v>0</v>
      </c>
      <c r="F116" s="24">
        <v>48.86</v>
      </c>
      <c r="G116" s="19">
        <f t="shared" si="5"/>
        <v>49.324170000000002</v>
      </c>
      <c r="H116" s="11">
        <f t="shared" si="6"/>
        <v>0</v>
      </c>
      <c r="J116" s="26"/>
    </row>
    <row r="117" spans="1:13" outlineLevel="1">
      <c r="A117" s="7"/>
      <c r="B117" s="23">
        <v>42554</v>
      </c>
      <c r="C117" s="22">
        <v>0.16666666666666666</v>
      </c>
      <c r="D117" s="25">
        <v>0</v>
      </c>
      <c r="E117" s="19">
        <f t="shared" si="4"/>
        <v>0</v>
      </c>
      <c r="F117" s="24">
        <v>35.46</v>
      </c>
      <c r="G117" s="19">
        <f t="shared" si="5"/>
        <v>35.796870000000006</v>
      </c>
      <c r="H117" s="11">
        <f t="shared" si="6"/>
        <v>0</v>
      </c>
      <c r="J117" s="26"/>
    </row>
    <row r="118" spans="1:13" outlineLevel="1">
      <c r="A118" s="7"/>
      <c r="B118" s="23">
        <v>42554</v>
      </c>
      <c r="C118" s="22">
        <v>0.1875</v>
      </c>
      <c r="D118" s="25">
        <v>0</v>
      </c>
      <c r="E118" s="19">
        <f t="shared" si="4"/>
        <v>0</v>
      </c>
      <c r="F118" s="24">
        <v>30.82</v>
      </c>
      <c r="G118" s="19">
        <f t="shared" si="5"/>
        <v>31.112790000000004</v>
      </c>
      <c r="H118" s="11">
        <f t="shared" si="6"/>
        <v>0</v>
      </c>
      <c r="J118" s="26"/>
    </row>
    <row r="119" spans="1:13" outlineLevel="1">
      <c r="A119" s="7"/>
      <c r="B119" s="23">
        <v>42554</v>
      </c>
      <c r="C119" s="22">
        <v>0.20833333333333334</v>
      </c>
      <c r="D119" s="25">
        <v>0</v>
      </c>
      <c r="E119" s="19">
        <f t="shared" si="4"/>
        <v>0</v>
      </c>
      <c r="F119" s="24">
        <v>34.520000000000003</v>
      </c>
      <c r="G119" s="19">
        <f t="shared" si="5"/>
        <v>34.847940000000008</v>
      </c>
      <c r="H119" s="11">
        <f t="shared" si="6"/>
        <v>0</v>
      </c>
      <c r="J119" s="26"/>
    </row>
    <row r="120" spans="1:13" outlineLevel="1">
      <c r="A120" s="7"/>
      <c r="B120" s="23">
        <v>42554</v>
      </c>
      <c r="C120" s="22">
        <v>0.22916666666666666</v>
      </c>
      <c r="D120" s="25">
        <v>0</v>
      </c>
      <c r="E120" s="19">
        <f t="shared" si="4"/>
        <v>0</v>
      </c>
      <c r="F120" s="24">
        <v>30.89</v>
      </c>
      <c r="G120" s="19">
        <f t="shared" si="5"/>
        <v>31.183455000000002</v>
      </c>
      <c r="H120" s="11">
        <f t="shared" si="6"/>
        <v>0</v>
      </c>
      <c r="J120" s="26"/>
    </row>
    <row r="121" spans="1:13" outlineLevel="1">
      <c r="A121" s="7"/>
      <c r="B121" s="23">
        <v>42554</v>
      </c>
      <c r="C121" s="22">
        <v>0.25</v>
      </c>
      <c r="D121" s="25">
        <v>0</v>
      </c>
      <c r="E121" s="19">
        <f t="shared" si="4"/>
        <v>0</v>
      </c>
      <c r="F121" s="24">
        <v>30.63</v>
      </c>
      <c r="G121" s="19">
        <f t="shared" si="5"/>
        <v>30.920985000000002</v>
      </c>
      <c r="H121" s="11">
        <f t="shared" si="6"/>
        <v>0</v>
      </c>
      <c r="J121" s="26"/>
    </row>
    <row r="122" spans="1:13" outlineLevel="1">
      <c r="A122" s="7"/>
      <c r="B122" s="23">
        <v>42554</v>
      </c>
      <c r="C122" s="22">
        <v>0.27083333333333331</v>
      </c>
      <c r="D122" s="25">
        <v>0</v>
      </c>
      <c r="E122" s="19">
        <f t="shared" si="4"/>
        <v>0</v>
      </c>
      <c r="F122" s="24">
        <v>32.26</v>
      </c>
      <c r="G122" s="19">
        <f t="shared" si="5"/>
        <v>32.566470000000002</v>
      </c>
      <c r="H122" s="11">
        <f t="shared" si="6"/>
        <v>0</v>
      </c>
      <c r="J122" s="26"/>
    </row>
    <row r="123" spans="1:13" outlineLevel="1">
      <c r="A123" s="7"/>
      <c r="B123" s="23">
        <v>42554</v>
      </c>
      <c r="C123" s="22">
        <v>0.29166666666666669</v>
      </c>
      <c r="D123" s="25">
        <v>0</v>
      </c>
      <c r="E123" s="19">
        <f t="shared" si="4"/>
        <v>0</v>
      </c>
      <c r="F123" s="24">
        <v>45</v>
      </c>
      <c r="G123" s="19">
        <f t="shared" si="5"/>
        <v>45.427500000000002</v>
      </c>
      <c r="H123" s="11">
        <f t="shared" si="6"/>
        <v>0</v>
      </c>
      <c r="J123" s="26"/>
    </row>
    <row r="124" spans="1:13" outlineLevel="1">
      <c r="A124" s="7"/>
      <c r="B124" s="23">
        <v>42554</v>
      </c>
      <c r="C124" s="22">
        <v>0.3125</v>
      </c>
      <c r="D124" s="25">
        <v>7.2596999999999995E-2</v>
      </c>
      <c r="E124" s="19">
        <f t="shared" si="4"/>
        <v>7.2575220900000001E-2</v>
      </c>
      <c r="F124" s="24">
        <v>55.31</v>
      </c>
      <c r="G124" s="19">
        <f t="shared" si="5"/>
        <v>55.835445000000007</v>
      </c>
      <c r="H124" s="11">
        <f t="shared" si="6"/>
        <v>9.4467213324751995</v>
      </c>
      <c r="J124" s="26"/>
    </row>
    <row r="125" spans="1:13" outlineLevel="1">
      <c r="A125" s="7"/>
      <c r="B125" s="23">
        <v>42554</v>
      </c>
      <c r="C125" s="22">
        <v>0.33333333333333331</v>
      </c>
      <c r="D125" s="25">
        <v>0.98365499999999995</v>
      </c>
      <c r="E125" s="19">
        <f t="shared" si="4"/>
        <v>0.98335990350000002</v>
      </c>
      <c r="F125" s="24">
        <v>94.57</v>
      </c>
      <c r="G125" s="19">
        <f t="shared" si="5"/>
        <v>95.468414999999993</v>
      </c>
      <c r="H125" s="11">
        <f t="shared" si="6"/>
        <v>89.02513068930206</v>
      </c>
      <c r="J125" s="26"/>
    </row>
    <row r="126" spans="1:13" outlineLevel="1">
      <c r="A126" s="7"/>
      <c r="B126" s="23">
        <v>42554</v>
      </c>
      <c r="C126" s="22">
        <v>0.35416666666666669</v>
      </c>
      <c r="D126" s="25">
        <v>2.3104089999999999</v>
      </c>
      <c r="E126" s="19">
        <f t="shared" si="4"/>
        <v>2.3097158772999999</v>
      </c>
      <c r="F126" s="24">
        <v>181.47</v>
      </c>
      <c r="G126" s="19">
        <f t="shared" si="5"/>
        <v>183.19396500000002</v>
      </c>
      <c r="H126" s="11">
        <f t="shared" si="6"/>
        <v>6.4811435917594595</v>
      </c>
      <c r="J126" s="26"/>
    </row>
    <row r="127" spans="1:13" outlineLevel="1">
      <c r="A127" s="7"/>
      <c r="B127" s="23">
        <v>42554</v>
      </c>
      <c r="C127" s="22">
        <v>0.375</v>
      </c>
      <c r="D127" s="25">
        <v>3.8674919999999999</v>
      </c>
      <c r="E127" s="19">
        <f t="shared" si="4"/>
        <v>3.8663317524000003</v>
      </c>
      <c r="F127" s="24">
        <v>99.6</v>
      </c>
      <c r="G127" s="19">
        <f t="shared" si="5"/>
        <v>100.5462</v>
      </c>
      <c r="H127" s="11">
        <f t="shared" si="6"/>
        <v>330.39274030323912</v>
      </c>
      <c r="J127" s="26"/>
    </row>
    <row r="128" spans="1:13" outlineLevel="1">
      <c r="A128" s="7"/>
      <c r="B128" s="23">
        <v>42554</v>
      </c>
      <c r="C128" s="22">
        <v>0.39583333333333331</v>
      </c>
      <c r="D128" s="25">
        <v>5.4681429999999995</v>
      </c>
      <c r="E128" s="19">
        <f t="shared" si="4"/>
        <v>5.4665025571000001</v>
      </c>
      <c r="F128" s="24">
        <v>86.02</v>
      </c>
      <c r="G128" s="19">
        <f t="shared" si="5"/>
        <v>86.837190000000007</v>
      </c>
      <c r="H128" s="11">
        <f t="shared" si="6"/>
        <v>542.07375443422143</v>
      </c>
      <c r="J128" s="26"/>
    </row>
    <row r="129" spans="1:10" outlineLevel="1">
      <c r="A129" s="7"/>
      <c r="B129" s="23">
        <v>42554</v>
      </c>
      <c r="C129" s="22">
        <v>0.41666666666666669</v>
      </c>
      <c r="D129" s="25">
        <v>6.7744029999999995</v>
      </c>
      <c r="E129" s="19">
        <f t="shared" si="4"/>
        <v>6.7723706790999998</v>
      </c>
      <c r="F129" s="24">
        <v>56.69</v>
      </c>
      <c r="G129" s="19">
        <f t="shared" si="5"/>
        <v>57.228555</v>
      </c>
      <c r="H129" s="11">
        <f t="shared" si="6"/>
        <v>872.08795842333825</v>
      </c>
      <c r="J129" s="26"/>
    </row>
    <row r="130" spans="1:10" outlineLevel="1">
      <c r="A130" s="7"/>
      <c r="B130" s="23">
        <v>42554</v>
      </c>
      <c r="C130" s="22">
        <v>0.4375</v>
      </c>
      <c r="D130" s="25">
        <v>7.6610560000000003</v>
      </c>
      <c r="E130" s="19">
        <f t="shared" si="4"/>
        <v>7.6587576832000002</v>
      </c>
      <c r="F130" s="24">
        <v>44.36</v>
      </c>
      <c r="G130" s="19">
        <f t="shared" si="5"/>
        <v>44.781420000000004</v>
      </c>
      <c r="H130" s="11">
        <f t="shared" si="6"/>
        <v>1081.5588845855939</v>
      </c>
      <c r="J130" s="26"/>
    </row>
    <row r="131" spans="1:10" outlineLevel="1">
      <c r="A131" s="7"/>
      <c r="B131" s="23">
        <v>42554</v>
      </c>
      <c r="C131" s="22">
        <v>0.45833333333333331</v>
      </c>
      <c r="D131" s="25">
        <v>8.2660730000000004</v>
      </c>
      <c r="E131" s="19">
        <f t="shared" si="4"/>
        <v>8.2635931781000007</v>
      </c>
      <c r="F131" s="24">
        <v>73.16</v>
      </c>
      <c r="G131" s="19">
        <f t="shared" si="5"/>
        <v>73.855019999999996</v>
      </c>
      <c r="H131" s="11">
        <f t="shared" si="6"/>
        <v>926.72049168616104</v>
      </c>
      <c r="J131" s="26"/>
    </row>
    <row r="132" spans="1:10" outlineLevel="1">
      <c r="A132" s="7"/>
      <c r="B132" s="23">
        <v>42554</v>
      </c>
      <c r="C132" s="22">
        <v>0.47916666666666669</v>
      </c>
      <c r="D132" s="25">
        <v>8.6538970000000006</v>
      </c>
      <c r="E132" s="19">
        <f t="shared" si="4"/>
        <v>8.6513008309000003</v>
      </c>
      <c r="F132" s="24">
        <v>92.62</v>
      </c>
      <c r="G132" s="19">
        <f t="shared" si="5"/>
        <v>93.499890000000008</v>
      </c>
      <c r="H132" s="11">
        <f t="shared" si="6"/>
        <v>800.24627850134141</v>
      </c>
      <c r="J132" s="26"/>
    </row>
    <row r="133" spans="1:10" outlineLevel="1">
      <c r="A133" s="7"/>
      <c r="B133" s="23">
        <v>42554</v>
      </c>
      <c r="C133" s="22">
        <v>0.5</v>
      </c>
      <c r="D133" s="25">
        <v>8.8652380000000015</v>
      </c>
      <c r="E133" s="19">
        <f t="shared" si="4"/>
        <v>8.8625784286000027</v>
      </c>
      <c r="F133" s="24">
        <v>65.78</v>
      </c>
      <c r="G133" s="19">
        <f t="shared" si="5"/>
        <v>66.404910000000001</v>
      </c>
      <c r="H133" s="11">
        <f t="shared" si="6"/>
        <v>1059.9208648004758</v>
      </c>
      <c r="J133" s="26"/>
    </row>
    <row r="134" spans="1:10" outlineLevel="1">
      <c r="A134" s="7"/>
      <c r="B134" s="23">
        <v>42554</v>
      </c>
      <c r="C134" s="22">
        <v>0.52083333333333337</v>
      </c>
      <c r="D134" s="25">
        <v>8.7921030000000009</v>
      </c>
      <c r="E134" s="19">
        <f t="shared" si="4"/>
        <v>8.789465369100002</v>
      </c>
      <c r="F134" s="24">
        <v>69.98</v>
      </c>
      <c r="G134" s="19">
        <f t="shared" si="5"/>
        <v>70.644810000000007</v>
      </c>
      <c r="H134" s="11">
        <f t="shared" si="6"/>
        <v>1013.9104476509508</v>
      </c>
      <c r="J134" s="26"/>
    </row>
    <row r="135" spans="1:10" outlineLevel="1">
      <c r="A135" s="7"/>
      <c r="B135" s="23">
        <v>42554</v>
      </c>
      <c r="C135" s="22">
        <v>0.54166666666666663</v>
      </c>
      <c r="D135" s="25">
        <v>8.5519680000000005</v>
      </c>
      <c r="E135" s="19">
        <f t="shared" si="4"/>
        <v>8.5494024096000008</v>
      </c>
      <c r="F135" s="24">
        <v>38.51</v>
      </c>
      <c r="G135" s="19">
        <f t="shared" si="5"/>
        <v>38.875844999999998</v>
      </c>
      <c r="H135" s="11">
        <f t="shared" si="6"/>
        <v>1257.823605267364</v>
      </c>
      <c r="J135" s="26"/>
    </row>
    <row r="136" spans="1:10" outlineLevel="1">
      <c r="A136" s="7"/>
      <c r="B136" s="23">
        <v>42554</v>
      </c>
      <c r="C136" s="22">
        <v>0.5625</v>
      </c>
      <c r="D136" s="25">
        <v>8.0887919999999998</v>
      </c>
      <c r="E136" s="19">
        <f t="shared" si="4"/>
        <v>8.0863653624000005</v>
      </c>
      <c r="F136" s="24">
        <v>41.88</v>
      </c>
      <c r="G136" s="19">
        <f t="shared" si="5"/>
        <v>42.277860000000004</v>
      </c>
      <c r="H136" s="11">
        <f t="shared" si="6"/>
        <v>1162.1897347060035</v>
      </c>
      <c r="J136" s="26"/>
    </row>
    <row r="137" spans="1:10" outlineLevel="1">
      <c r="A137" s="7"/>
      <c r="B137" s="23">
        <v>42554</v>
      </c>
      <c r="C137" s="22">
        <v>0.58333333333333337</v>
      </c>
      <c r="D137" s="25">
        <v>7.2596410000000002</v>
      </c>
      <c r="E137" s="19">
        <f t="shared" si="4"/>
        <v>7.2574631077000005</v>
      </c>
      <c r="F137" s="24">
        <v>58.33</v>
      </c>
      <c r="G137" s="19">
        <f t="shared" si="5"/>
        <v>58.884135000000001</v>
      </c>
      <c r="H137" s="11">
        <f t="shared" si="6"/>
        <v>922.53870064087369</v>
      </c>
      <c r="J137" s="26"/>
    </row>
    <row r="138" spans="1:10" outlineLevel="1">
      <c r="A138" s="7"/>
      <c r="B138" s="23">
        <v>42554</v>
      </c>
      <c r="C138" s="22">
        <v>0.60416666666666663</v>
      </c>
      <c r="D138" s="25">
        <v>5.8971910000000003</v>
      </c>
      <c r="E138" s="19">
        <f t="shared" si="4"/>
        <v>5.8954218427000002</v>
      </c>
      <c r="F138" s="24">
        <v>52.65</v>
      </c>
      <c r="G138" s="19">
        <f t="shared" si="5"/>
        <v>53.150175000000004</v>
      </c>
      <c r="H138" s="11">
        <f t="shared" si="6"/>
        <v>783.20576010387265</v>
      </c>
      <c r="J138" s="26"/>
    </row>
    <row r="139" spans="1:10" outlineLevel="1">
      <c r="A139" s="7"/>
      <c r="B139" s="23">
        <v>42554</v>
      </c>
      <c r="C139" s="22">
        <v>0.625</v>
      </c>
      <c r="D139" s="25">
        <v>4.3361720000000004</v>
      </c>
      <c r="E139" s="19">
        <f t="shared" si="4"/>
        <v>4.3348711484000004</v>
      </c>
      <c r="F139" s="24">
        <v>60.73</v>
      </c>
      <c r="G139" s="19">
        <f t="shared" si="5"/>
        <v>61.306935000000003</v>
      </c>
      <c r="H139" s="11">
        <f t="shared" si="6"/>
        <v>540.5283698740659</v>
      </c>
      <c r="J139" s="26"/>
    </row>
    <row r="140" spans="1:10" outlineLevel="1">
      <c r="A140" s="7"/>
      <c r="B140" s="23">
        <v>42554</v>
      </c>
      <c r="C140" s="22">
        <v>0.64583333333333337</v>
      </c>
      <c r="D140" s="25">
        <v>3.090811</v>
      </c>
      <c r="E140" s="19">
        <f t="shared" si="4"/>
        <v>3.0898837566999999</v>
      </c>
      <c r="F140" s="24">
        <v>62.76</v>
      </c>
      <c r="G140" s="19">
        <f t="shared" si="5"/>
        <v>63.35622</v>
      </c>
      <c r="H140" s="11">
        <f t="shared" si="6"/>
        <v>378.9550236822883</v>
      </c>
      <c r="J140" s="26"/>
    </row>
    <row r="141" spans="1:10" outlineLevel="1">
      <c r="A141" s="7"/>
      <c r="B141" s="23">
        <v>42554</v>
      </c>
      <c r="C141" s="22">
        <v>0.66666666666666663</v>
      </c>
      <c r="D141" s="25">
        <v>2.131195</v>
      </c>
      <c r="E141" s="19">
        <f t="shared" si="4"/>
        <v>2.1305556415</v>
      </c>
      <c r="F141" s="24">
        <v>73.88</v>
      </c>
      <c r="G141" s="19">
        <f t="shared" si="5"/>
        <v>74.581860000000006</v>
      </c>
      <c r="H141" s="11">
        <f t="shared" si="6"/>
        <v>237.3825467424368</v>
      </c>
      <c r="J141" s="26"/>
    </row>
    <row r="142" spans="1:10" outlineLevel="1">
      <c r="A142" s="7"/>
      <c r="B142" s="23">
        <v>42554</v>
      </c>
      <c r="C142" s="22">
        <v>0.6875</v>
      </c>
      <c r="D142" s="25">
        <v>0.69694299999999998</v>
      </c>
      <c r="E142" s="19">
        <f t="shared" ref="E142:E205" si="7">IF($B$11="Electricity",$D142*$B$7,$D142*$B$8)</f>
        <v>0.69673391709999999</v>
      </c>
      <c r="F142" s="24">
        <v>85.39</v>
      </c>
      <c r="G142" s="19">
        <f t="shared" si="5"/>
        <v>86.201205000000002</v>
      </c>
      <c r="H142" s="11">
        <f t="shared" si="6"/>
        <v>69.533205362209898</v>
      </c>
      <c r="J142" s="26"/>
    </row>
    <row r="143" spans="1:10" outlineLevel="1">
      <c r="A143" s="7"/>
      <c r="B143" s="23">
        <v>42554</v>
      </c>
      <c r="C143" s="22">
        <v>0.70833333333333337</v>
      </c>
      <c r="D143" s="25">
        <v>5.6058999999999998E-2</v>
      </c>
      <c r="E143" s="19">
        <f t="shared" si="7"/>
        <v>5.60421823E-2</v>
      </c>
      <c r="F143" s="24">
        <v>138.41999999999999</v>
      </c>
      <c r="G143" s="19">
        <f t="shared" ref="G143:G206" si="8">$F143*$B$8</f>
        <v>139.73498999999998</v>
      </c>
      <c r="H143" s="11">
        <f t="shared" si="6"/>
        <v>2.5927921245313241</v>
      </c>
      <c r="J143" s="26"/>
    </row>
    <row r="144" spans="1:10" outlineLevel="1">
      <c r="A144" s="7"/>
      <c r="B144" s="23">
        <v>42554</v>
      </c>
      <c r="C144" s="22">
        <v>0.72916666666666663</v>
      </c>
      <c r="D144" s="25">
        <v>0</v>
      </c>
      <c r="E144" s="19">
        <f t="shared" si="7"/>
        <v>0</v>
      </c>
      <c r="F144" s="24">
        <v>100.38</v>
      </c>
      <c r="G144" s="19">
        <f t="shared" si="8"/>
        <v>101.33361000000001</v>
      </c>
      <c r="H144" s="11">
        <f t="shared" si="6"/>
        <v>0</v>
      </c>
      <c r="J144" s="26"/>
    </row>
    <row r="145" spans="1:10" outlineLevel="1">
      <c r="A145" s="7"/>
      <c r="B145" s="23">
        <v>42554</v>
      </c>
      <c r="C145" s="22">
        <v>0.75</v>
      </c>
      <c r="D145" s="25">
        <v>0</v>
      </c>
      <c r="E145" s="19">
        <f t="shared" si="7"/>
        <v>0</v>
      </c>
      <c r="F145" s="24">
        <v>242.1</v>
      </c>
      <c r="G145" s="19">
        <f t="shared" si="8"/>
        <v>244.39995000000002</v>
      </c>
      <c r="H145" s="11">
        <f t="shared" si="6"/>
        <v>0</v>
      </c>
      <c r="J145" s="26"/>
    </row>
    <row r="146" spans="1:10" outlineLevel="1">
      <c r="A146" s="7"/>
      <c r="B146" s="23">
        <v>42554</v>
      </c>
      <c r="C146" s="22">
        <v>0.77083333333333337</v>
      </c>
      <c r="D146" s="25">
        <v>0</v>
      </c>
      <c r="E146" s="19">
        <f t="shared" si="7"/>
        <v>0</v>
      </c>
      <c r="F146" s="24">
        <v>193.3</v>
      </c>
      <c r="G146" s="19">
        <f t="shared" si="8"/>
        <v>195.13635000000002</v>
      </c>
      <c r="H146" s="11">
        <f t="shared" si="6"/>
        <v>0</v>
      </c>
      <c r="J146" s="26"/>
    </row>
    <row r="147" spans="1:10" outlineLevel="1">
      <c r="A147" s="7"/>
      <c r="B147" s="23">
        <v>42554</v>
      </c>
      <c r="C147" s="22">
        <v>0.79166666666666663</v>
      </c>
      <c r="D147" s="25">
        <v>0</v>
      </c>
      <c r="E147" s="19">
        <f t="shared" si="7"/>
        <v>0</v>
      </c>
      <c r="F147" s="24">
        <v>103.65</v>
      </c>
      <c r="G147" s="19">
        <f t="shared" si="8"/>
        <v>104.63467500000002</v>
      </c>
      <c r="H147" s="11">
        <f t="shared" si="6"/>
        <v>0</v>
      </c>
      <c r="J147" s="26"/>
    </row>
    <row r="148" spans="1:10" outlineLevel="1">
      <c r="A148" s="7"/>
      <c r="B148" s="23">
        <v>42554</v>
      </c>
      <c r="C148" s="22">
        <v>0.8125</v>
      </c>
      <c r="D148" s="25">
        <v>0</v>
      </c>
      <c r="E148" s="19">
        <f t="shared" si="7"/>
        <v>0</v>
      </c>
      <c r="F148" s="24">
        <v>96.22</v>
      </c>
      <c r="G148" s="19">
        <f t="shared" si="8"/>
        <v>97.13409</v>
      </c>
      <c r="H148" s="11">
        <f t="shared" si="6"/>
        <v>0</v>
      </c>
      <c r="J148" s="26"/>
    </row>
    <row r="149" spans="1:10" outlineLevel="1">
      <c r="A149" s="7"/>
      <c r="B149" s="23">
        <v>42554</v>
      </c>
      <c r="C149" s="22">
        <v>0.83333333333333337</v>
      </c>
      <c r="D149" s="25">
        <v>0</v>
      </c>
      <c r="E149" s="19">
        <f t="shared" si="7"/>
        <v>0</v>
      </c>
      <c r="F149" s="24">
        <v>99.78</v>
      </c>
      <c r="G149" s="19">
        <f t="shared" si="8"/>
        <v>100.72791000000001</v>
      </c>
      <c r="H149" s="11">
        <f t="shared" si="6"/>
        <v>0</v>
      </c>
      <c r="J149" s="26"/>
    </row>
    <row r="150" spans="1:10" outlineLevel="1">
      <c r="A150" s="7"/>
      <c r="B150" s="23">
        <v>42554</v>
      </c>
      <c r="C150" s="22">
        <v>0.85416666666666663</v>
      </c>
      <c r="D150" s="25">
        <v>0</v>
      </c>
      <c r="E150" s="19">
        <f t="shared" si="7"/>
        <v>0</v>
      </c>
      <c r="F150" s="24">
        <v>123.28</v>
      </c>
      <c r="G150" s="19">
        <f t="shared" si="8"/>
        <v>124.45116000000002</v>
      </c>
      <c r="H150" s="11">
        <f t="shared" si="6"/>
        <v>0</v>
      </c>
      <c r="J150" s="26"/>
    </row>
    <row r="151" spans="1:10" outlineLevel="1">
      <c r="A151" s="7"/>
      <c r="B151" s="23">
        <v>42554</v>
      </c>
      <c r="C151" s="22">
        <v>0.875</v>
      </c>
      <c r="D151" s="25">
        <v>0</v>
      </c>
      <c r="E151" s="19">
        <f t="shared" si="7"/>
        <v>0</v>
      </c>
      <c r="F151" s="24">
        <v>86.27</v>
      </c>
      <c r="G151" s="19">
        <f t="shared" si="8"/>
        <v>87.089565000000007</v>
      </c>
      <c r="H151" s="11">
        <f t="shared" si="6"/>
        <v>0</v>
      </c>
      <c r="J151" s="26"/>
    </row>
    <row r="152" spans="1:10" outlineLevel="1">
      <c r="A152" s="7"/>
      <c r="B152" s="23">
        <v>42554</v>
      </c>
      <c r="C152" s="22">
        <v>0.89583333333333337</v>
      </c>
      <c r="D152" s="25">
        <v>0</v>
      </c>
      <c r="E152" s="19">
        <f t="shared" si="7"/>
        <v>0</v>
      </c>
      <c r="F152" s="24">
        <v>115.46</v>
      </c>
      <c r="G152" s="19">
        <f t="shared" si="8"/>
        <v>116.55687</v>
      </c>
      <c r="H152" s="11">
        <f t="shared" si="6"/>
        <v>0</v>
      </c>
      <c r="J152" s="26"/>
    </row>
    <row r="153" spans="1:10" outlineLevel="1">
      <c r="A153" s="7"/>
      <c r="B153" s="23">
        <v>42554</v>
      </c>
      <c r="C153" s="22">
        <v>0.91666666666666663</v>
      </c>
      <c r="D153" s="25">
        <v>0</v>
      </c>
      <c r="E153" s="19">
        <f t="shared" si="7"/>
        <v>0</v>
      </c>
      <c r="F153" s="24">
        <v>85.23</v>
      </c>
      <c r="G153" s="19">
        <f t="shared" si="8"/>
        <v>86.039685000000006</v>
      </c>
      <c r="H153" s="11">
        <f t="shared" si="6"/>
        <v>0</v>
      </c>
      <c r="J153" s="26"/>
    </row>
    <row r="154" spans="1:10" outlineLevel="1">
      <c r="A154" s="7"/>
      <c r="B154" s="23">
        <v>42554</v>
      </c>
      <c r="C154" s="22">
        <v>0.9375</v>
      </c>
      <c r="D154" s="25">
        <v>0</v>
      </c>
      <c r="E154" s="19">
        <f t="shared" si="7"/>
        <v>0</v>
      </c>
      <c r="F154" s="24">
        <v>72.25</v>
      </c>
      <c r="G154" s="19">
        <f t="shared" si="8"/>
        <v>72.936374999999998</v>
      </c>
      <c r="H154" s="11">
        <f t="shared" si="6"/>
        <v>0</v>
      </c>
      <c r="J154" s="26"/>
    </row>
    <row r="155" spans="1:10" outlineLevel="1">
      <c r="A155" s="7"/>
      <c r="B155" s="23">
        <v>42554</v>
      </c>
      <c r="C155" s="22">
        <v>0.95833333333333337</v>
      </c>
      <c r="D155" s="25">
        <v>0</v>
      </c>
      <c r="E155" s="19">
        <f t="shared" si="7"/>
        <v>0</v>
      </c>
      <c r="F155" s="24">
        <v>65.11</v>
      </c>
      <c r="G155" s="19">
        <f t="shared" si="8"/>
        <v>65.728544999999997</v>
      </c>
      <c r="H155" s="11">
        <f t="shared" si="6"/>
        <v>0</v>
      </c>
      <c r="J155" s="26"/>
    </row>
    <row r="156" spans="1:10" outlineLevel="1">
      <c r="A156" s="7"/>
      <c r="B156" s="23">
        <v>42554</v>
      </c>
      <c r="C156" s="22">
        <v>0.97916666666666663</v>
      </c>
      <c r="D156" s="25">
        <v>0</v>
      </c>
      <c r="E156" s="19">
        <f t="shared" si="7"/>
        <v>0</v>
      </c>
      <c r="F156" s="24">
        <v>68.84</v>
      </c>
      <c r="G156" s="19">
        <f t="shared" si="8"/>
        <v>69.493980000000008</v>
      </c>
      <c r="H156" s="11">
        <f t="shared" si="6"/>
        <v>0</v>
      </c>
      <c r="J156" s="26"/>
    </row>
    <row r="157" spans="1:10" outlineLevel="1">
      <c r="A157" s="7"/>
      <c r="B157" s="23">
        <v>42554</v>
      </c>
      <c r="C157" s="22">
        <v>0.99998842592592585</v>
      </c>
      <c r="D157" s="25">
        <v>0</v>
      </c>
      <c r="E157" s="19">
        <f t="shared" si="7"/>
        <v>0</v>
      </c>
      <c r="F157" s="24">
        <v>61.05</v>
      </c>
      <c r="G157" s="19">
        <f t="shared" si="8"/>
        <v>61.629975000000002</v>
      </c>
      <c r="H157" s="11">
        <f>E157*($B$6-G157)</f>
        <v>0</v>
      </c>
      <c r="J157" s="26"/>
    </row>
    <row r="158" spans="1:10" outlineLevel="1">
      <c r="A158" s="7"/>
      <c r="B158" s="23">
        <v>42555</v>
      </c>
      <c r="C158" s="22">
        <v>2.0833333333333332E-2</v>
      </c>
      <c r="D158" s="25">
        <v>0</v>
      </c>
      <c r="E158" s="19">
        <f t="shared" si="7"/>
        <v>0</v>
      </c>
      <c r="F158" s="24">
        <v>53.41</v>
      </c>
      <c r="G158" s="19">
        <f t="shared" si="8"/>
        <v>53.917394999999999</v>
      </c>
      <c r="H158" s="11">
        <f t="shared" ref="H158:H204" si="9">E158*($B$6-G158)</f>
        <v>0</v>
      </c>
      <c r="J158" s="26"/>
    </row>
    <row r="159" spans="1:10" outlineLevel="1">
      <c r="A159" s="7"/>
      <c r="B159" s="23">
        <v>42555</v>
      </c>
      <c r="C159" s="22">
        <v>4.1666666666666664E-2</v>
      </c>
      <c r="D159" s="25">
        <v>0</v>
      </c>
      <c r="E159" s="19">
        <f t="shared" si="7"/>
        <v>0</v>
      </c>
      <c r="F159" s="24">
        <v>39.729999999999997</v>
      </c>
      <c r="G159" s="19">
        <f t="shared" si="8"/>
        <v>40.107435000000002</v>
      </c>
      <c r="H159" s="11">
        <f t="shared" si="9"/>
        <v>0</v>
      </c>
      <c r="J159" s="26"/>
    </row>
    <row r="160" spans="1:10" outlineLevel="1">
      <c r="A160" s="7"/>
      <c r="B160" s="23">
        <v>42555</v>
      </c>
      <c r="C160" s="22">
        <v>6.25E-2</v>
      </c>
      <c r="D160" s="25">
        <v>0</v>
      </c>
      <c r="E160" s="19">
        <f t="shared" si="7"/>
        <v>0</v>
      </c>
      <c r="F160" s="24">
        <v>29.04</v>
      </c>
      <c r="G160" s="19">
        <f t="shared" si="8"/>
        <v>29.31588</v>
      </c>
      <c r="H160" s="11">
        <f t="shared" si="9"/>
        <v>0</v>
      </c>
      <c r="J160" s="26"/>
    </row>
    <row r="161" spans="1:13" outlineLevel="1">
      <c r="A161" s="7"/>
      <c r="B161" s="23">
        <v>42555</v>
      </c>
      <c r="C161" s="22">
        <v>8.3333333333333329E-2</v>
      </c>
      <c r="D161" s="25">
        <v>0</v>
      </c>
      <c r="E161" s="19">
        <f t="shared" si="7"/>
        <v>0</v>
      </c>
      <c r="F161" s="24">
        <v>30.29</v>
      </c>
      <c r="G161" s="19">
        <f t="shared" si="8"/>
        <v>30.577755</v>
      </c>
      <c r="H161" s="11">
        <f t="shared" si="9"/>
        <v>0</v>
      </c>
      <c r="J161" s="26"/>
    </row>
    <row r="162" spans="1:13" outlineLevel="1">
      <c r="A162" s="7"/>
      <c r="B162" s="23">
        <v>42555</v>
      </c>
      <c r="C162" s="22">
        <v>0.10416666666666667</v>
      </c>
      <c r="D162" s="25">
        <v>0</v>
      </c>
      <c r="E162" s="19">
        <f t="shared" si="7"/>
        <v>0</v>
      </c>
      <c r="F162" s="24">
        <v>31.41</v>
      </c>
      <c r="G162" s="19">
        <f t="shared" si="8"/>
        <v>31.708395000000003</v>
      </c>
      <c r="H162" s="11">
        <f t="shared" si="9"/>
        <v>0</v>
      </c>
      <c r="J162" s="26"/>
      <c r="M162" s="27"/>
    </row>
    <row r="163" spans="1:13" outlineLevel="1">
      <c r="A163" s="7"/>
      <c r="B163" s="23">
        <v>42555</v>
      </c>
      <c r="C163" s="22">
        <v>0.125</v>
      </c>
      <c r="D163" s="25">
        <v>0</v>
      </c>
      <c r="E163" s="19">
        <f t="shared" si="7"/>
        <v>0</v>
      </c>
      <c r="F163" s="24">
        <v>31.11</v>
      </c>
      <c r="G163" s="19">
        <f t="shared" si="8"/>
        <v>31.405545</v>
      </c>
      <c r="H163" s="11">
        <f t="shared" si="9"/>
        <v>0</v>
      </c>
      <c r="J163" s="26"/>
    </row>
    <row r="164" spans="1:13" outlineLevel="1">
      <c r="A164" s="7"/>
      <c r="B164" s="23">
        <v>42555</v>
      </c>
      <c r="C164" s="22">
        <v>0.14583333333333334</v>
      </c>
      <c r="D164" s="25">
        <v>0</v>
      </c>
      <c r="E164" s="19">
        <f t="shared" si="7"/>
        <v>0</v>
      </c>
      <c r="F164" s="24">
        <v>29.35</v>
      </c>
      <c r="G164" s="19">
        <f t="shared" si="8"/>
        <v>29.628825000000003</v>
      </c>
      <c r="H164" s="11">
        <f t="shared" si="9"/>
        <v>0</v>
      </c>
      <c r="J164" s="26"/>
    </row>
    <row r="165" spans="1:13" outlineLevel="1">
      <c r="A165" s="7"/>
      <c r="B165" s="23">
        <v>42555</v>
      </c>
      <c r="C165" s="22">
        <v>0.16666666666666666</v>
      </c>
      <c r="D165" s="25">
        <v>0</v>
      </c>
      <c r="E165" s="19">
        <f t="shared" si="7"/>
        <v>0</v>
      </c>
      <c r="F165" s="24">
        <v>28.64</v>
      </c>
      <c r="G165" s="19">
        <f t="shared" si="8"/>
        <v>28.912080000000003</v>
      </c>
      <c r="H165" s="11">
        <f t="shared" si="9"/>
        <v>0</v>
      </c>
      <c r="J165" s="26"/>
    </row>
    <row r="166" spans="1:13" outlineLevel="1">
      <c r="A166" s="7"/>
      <c r="B166" s="23">
        <v>42555</v>
      </c>
      <c r="C166" s="22">
        <v>0.1875</v>
      </c>
      <c r="D166" s="25">
        <v>0</v>
      </c>
      <c r="E166" s="19">
        <f t="shared" si="7"/>
        <v>0</v>
      </c>
      <c r="F166" s="24">
        <v>29.78</v>
      </c>
      <c r="G166" s="19">
        <f t="shared" si="8"/>
        <v>30.062910000000002</v>
      </c>
      <c r="H166" s="11">
        <f t="shared" si="9"/>
        <v>0</v>
      </c>
      <c r="J166" s="26"/>
    </row>
    <row r="167" spans="1:13" outlineLevel="1">
      <c r="A167" s="7"/>
      <c r="B167" s="23">
        <v>42555</v>
      </c>
      <c r="C167" s="22">
        <v>0.20833333333333334</v>
      </c>
      <c r="D167" s="25">
        <v>0</v>
      </c>
      <c r="E167" s="19">
        <f t="shared" si="7"/>
        <v>0</v>
      </c>
      <c r="F167" s="24">
        <v>30.95</v>
      </c>
      <c r="G167" s="19">
        <f t="shared" si="8"/>
        <v>31.244025000000001</v>
      </c>
      <c r="H167" s="11">
        <f t="shared" si="9"/>
        <v>0</v>
      </c>
      <c r="J167" s="26"/>
    </row>
    <row r="168" spans="1:13" outlineLevel="1">
      <c r="A168" s="7"/>
      <c r="B168" s="23">
        <v>42555</v>
      </c>
      <c r="C168" s="22">
        <v>0.22916666666666666</v>
      </c>
      <c r="D168" s="25">
        <v>0</v>
      </c>
      <c r="E168" s="19">
        <f t="shared" si="7"/>
        <v>0</v>
      </c>
      <c r="F168" s="24">
        <v>41.67</v>
      </c>
      <c r="G168" s="19">
        <f t="shared" si="8"/>
        <v>42.065865000000002</v>
      </c>
      <c r="H168" s="11">
        <f t="shared" si="9"/>
        <v>0</v>
      </c>
      <c r="J168" s="26"/>
    </row>
    <row r="169" spans="1:13" outlineLevel="1">
      <c r="A169" s="7"/>
      <c r="B169" s="23">
        <v>42555</v>
      </c>
      <c r="C169" s="22">
        <v>0.25</v>
      </c>
      <c r="D169" s="25">
        <v>0</v>
      </c>
      <c r="E169" s="19">
        <f t="shared" si="7"/>
        <v>0</v>
      </c>
      <c r="F169" s="24">
        <v>48.61</v>
      </c>
      <c r="G169" s="19">
        <f t="shared" si="8"/>
        <v>49.071795000000002</v>
      </c>
      <c r="H169" s="11">
        <f t="shared" si="9"/>
        <v>0</v>
      </c>
      <c r="J169" s="26"/>
    </row>
    <row r="170" spans="1:13" outlineLevel="1">
      <c r="A170" s="7"/>
      <c r="B170" s="23">
        <v>42555</v>
      </c>
      <c r="C170" s="22">
        <v>0.27083333333333331</v>
      </c>
      <c r="D170" s="25">
        <v>0</v>
      </c>
      <c r="E170" s="19">
        <f t="shared" si="7"/>
        <v>0</v>
      </c>
      <c r="F170" s="24">
        <v>104.36</v>
      </c>
      <c r="G170" s="19">
        <f t="shared" si="8"/>
        <v>105.35142</v>
      </c>
      <c r="H170" s="11">
        <f t="shared" si="9"/>
        <v>0</v>
      </c>
      <c r="J170" s="26"/>
    </row>
    <row r="171" spans="1:13" outlineLevel="1">
      <c r="A171" s="7"/>
      <c r="B171" s="23">
        <v>42555</v>
      </c>
      <c r="C171" s="22">
        <v>0.29166666666666669</v>
      </c>
      <c r="D171" s="25">
        <v>0</v>
      </c>
      <c r="E171" s="19">
        <f t="shared" si="7"/>
        <v>0</v>
      </c>
      <c r="F171" s="24">
        <v>236.51</v>
      </c>
      <c r="G171" s="19">
        <f t="shared" si="8"/>
        <v>238.756845</v>
      </c>
      <c r="H171" s="11">
        <f t="shared" si="9"/>
        <v>0</v>
      </c>
      <c r="J171" s="26"/>
    </row>
    <row r="172" spans="1:13" outlineLevel="1">
      <c r="A172" s="7"/>
      <c r="B172" s="23">
        <v>42555</v>
      </c>
      <c r="C172" s="22">
        <v>0.3125</v>
      </c>
      <c r="D172" s="25">
        <v>4.2999999999999995E-5</v>
      </c>
      <c r="E172" s="19">
        <f t="shared" si="7"/>
        <v>4.2987099999999994E-5</v>
      </c>
      <c r="F172" s="24">
        <v>207.88</v>
      </c>
      <c r="G172" s="19">
        <f t="shared" si="8"/>
        <v>209.85486</v>
      </c>
      <c r="H172" s="11">
        <f t="shared" si="9"/>
        <v>-1.025451252306E-3</v>
      </c>
      <c r="J172" s="26"/>
    </row>
    <row r="173" spans="1:13" outlineLevel="1">
      <c r="A173" s="7"/>
      <c r="B173" s="23">
        <v>42555</v>
      </c>
      <c r="C173" s="22">
        <v>0.33333333333333331</v>
      </c>
      <c r="D173" s="25">
        <v>0.14581700000000003</v>
      </c>
      <c r="E173" s="19">
        <f t="shared" si="7"/>
        <v>0.14577325490000004</v>
      </c>
      <c r="F173" s="24">
        <v>299.04000000000002</v>
      </c>
      <c r="G173" s="19">
        <f t="shared" si="8"/>
        <v>301.88088000000005</v>
      </c>
      <c r="H173" s="11">
        <f t="shared" si="9"/>
        <v>-16.892333058276325</v>
      </c>
      <c r="J173" s="26"/>
    </row>
    <row r="174" spans="1:13" outlineLevel="1">
      <c r="A174" s="7"/>
      <c r="B174" s="23">
        <v>42555</v>
      </c>
      <c r="C174" s="22">
        <v>0.35416666666666669</v>
      </c>
      <c r="D174" s="25">
        <v>0.52768400000000004</v>
      </c>
      <c r="E174" s="19">
        <f t="shared" si="7"/>
        <v>0.52752569480000011</v>
      </c>
      <c r="F174" s="24">
        <v>301.54000000000002</v>
      </c>
      <c r="G174" s="19">
        <f t="shared" si="8"/>
        <v>304.40463000000005</v>
      </c>
      <c r="H174" s="11">
        <f t="shared" si="9"/>
        <v>-62.461484708286967</v>
      </c>
      <c r="J174" s="26"/>
    </row>
    <row r="175" spans="1:13" outlineLevel="1">
      <c r="A175" s="7"/>
      <c r="B175" s="23">
        <v>42555</v>
      </c>
      <c r="C175" s="22">
        <v>0.375</v>
      </c>
      <c r="D175" s="25">
        <v>1.2461549999999999</v>
      </c>
      <c r="E175" s="19">
        <f t="shared" si="7"/>
        <v>1.2457811534999998</v>
      </c>
      <c r="F175" s="24">
        <v>299.8</v>
      </c>
      <c r="G175" s="19">
        <f t="shared" si="8"/>
        <v>302.64810000000006</v>
      </c>
      <c r="H175" s="11">
        <f t="shared" si="9"/>
        <v>-145.3180045715834</v>
      </c>
      <c r="J175" s="26"/>
    </row>
    <row r="176" spans="1:13" outlineLevel="1">
      <c r="A176" s="7"/>
      <c r="B176" s="23">
        <v>42555</v>
      </c>
      <c r="C176" s="22">
        <v>0.39583333333333331</v>
      </c>
      <c r="D176" s="25">
        <v>1.708534</v>
      </c>
      <c r="E176" s="19">
        <f t="shared" si="7"/>
        <v>1.7080214398</v>
      </c>
      <c r="F176" s="24">
        <v>296.5</v>
      </c>
      <c r="G176" s="19">
        <f t="shared" si="8"/>
        <v>299.31675000000001</v>
      </c>
      <c r="H176" s="11">
        <f t="shared" si="9"/>
        <v>-193.54743848845666</v>
      </c>
      <c r="J176" s="26"/>
    </row>
    <row r="177" spans="1:10" outlineLevel="1">
      <c r="A177" s="7"/>
      <c r="B177" s="23">
        <v>42555</v>
      </c>
      <c r="C177" s="22">
        <v>0.41666666666666669</v>
      </c>
      <c r="D177" s="25">
        <v>2.055545</v>
      </c>
      <c r="E177" s="19">
        <f t="shared" si="7"/>
        <v>2.0549283365000002</v>
      </c>
      <c r="F177" s="24">
        <v>161.4</v>
      </c>
      <c r="G177" s="19">
        <f t="shared" si="8"/>
        <v>162.9333</v>
      </c>
      <c r="H177" s="11">
        <f t="shared" si="9"/>
        <v>47.400415459544547</v>
      </c>
      <c r="J177" s="26"/>
    </row>
    <row r="178" spans="1:10" outlineLevel="1">
      <c r="A178" s="7"/>
      <c r="B178" s="23">
        <v>42555</v>
      </c>
      <c r="C178" s="22">
        <v>0.4375</v>
      </c>
      <c r="D178" s="25">
        <v>1.9053169999999999</v>
      </c>
      <c r="E178" s="19">
        <f t="shared" si="7"/>
        <v>1.9047454048999999</v>
      </c>
      <c r="F178" s="24">
        <v>229.88</v>
      </c>
      <c r="G178" s="19">
        <f t="shared" si="8"/>
        <v>232.06386000000001</v>
      </c>
      <c r="H178" s="11">
        <f t="shared" si="9"/>
        <v>-87.739925666956921</v>
      </c>
      <c r="J178" s="26"/>
    </row>
    <row r="179" spans="1:10" outlineLevel="1">
      <c r="A179" s="7"/>
      <c r="B179" s="23">
        <v>42555</v>
      </c>
      <c r="C179" s="22">
        <v>0.45833333333333331</v>
      </c>
      <c r="D179" s="25">
        <v>1.3116129999999999</v>
      </c>
      <c r="E179" s="19">
        <f t="shared" si="7"/>
        <v>1.3112195161</v>
      </c>
      <c r="F179" s="24">
        <v>138.44999999999999</v>
      </c>
      <c r="G179" s="19">
        <f t="shared" si="8"/>
        <v>139.765275</v>
      </c>
      <c r="H179" s="11">
        <f t="shared" si="9"/>
        <v>60.623873741516569</v>
      </c>
      <c r="J179" s="26"/>
    </row>
    <row r="180" spans="1:10" outlineLevel="1">
      <c r="A180" s="7"/>
      <c r="B180" s="23">
        <v>42555</v>
      </c>
      <c r="C180" s="22">
        <v>0.47916666666666669</v>
      </c>
      <c r="D180" s="25">
        <v>1.7029640000000001</v>
      </c>
      <c r="E180" s="19">
        <f t="shared" si="7"/>
        <v>1.7024531108000003</v>
      </c>
      <c r="F180" s="24">
        <v>142.06</v>
      </c>
      <c r="G180" s="19">
        <f t="shared" si="8"/>
        <v>143.40957</v>
      </c>
      <c r="H180" s="11">
        <f t="shared" si="9"/>
        <v>72.508210043809655</v>
      </c>
      <c r="J180" s="26"/>
    </row>
    <row r="181" spans="1:10" outlineLevel="1">
      <c r="A181" s="7"/>
      <c r="B181" s="23">
        <v>42555</v>
      </c>
      <c r="C181" s="22">
        <v>0.5</v>
      </c>
      <c r="D181" s="25">
        <v>2.3976290000000002</v>
      </c>
      <c r="E181" s="19">
        <f t="shared" si="7"/>
        <v>2.3969097113000002</v>
      </c>
      <c r="F181" s="24">
        <v>100.98</v>
      </c>
      <c r="G181" s="19">
        <f t="shared" si="8"/>
        <v>101.93931000000001</v>
      </c>
      <c r="H181" s="11">
        <f t="shared" si="9"/>
        <v>201.48588419957881</v>
      </c>
      <c r="J181" s="26"/>
    </row>
    <row r="182" spans="1:10" outlineLevel="1">
      <c r="A182" s="7"/>
      <c r="B182" s="23">
        <v>42555</v>
      </c>
      <c r="C182" s="22">
        <v>0.52083333333333337</v>
      </c>
      <c r="D182" s="25">
        <v>2.9234450000000001</v>
      </c>
      <c r="E182" s="19">
        <f t="shared" si="7"/>
        <v>2.9225679664999999</v>
      </c>
      <c r="F182" s="24">
        <v>163.33000000000001</v>
      </c>
      <c r="G182" s="19">
        <f t="shared" si="8"/>
        <v>164.88163500000002</v>
      </c>
      <c r="H182" s="11">
        <f t="shared" si="9"/>
        <v>61.719857053854724</v>
      </c>
      <c r="J182" s="26"/>
    </row>
    <row r="183" spans="1:10" outlineLevel="1">
      <c r="A183" s="7"/>
      <c r="B183" s="23">
        <v>42555</v>
      </c>
      <c r="C183" s="22">
        <v>0.54166666666666663</v>
      </c>
      <c r="D183" s="25">
        <v>2.7115020000000003</v>
      </c>
      <c r="E183" s="19">
        <f t="shared" si="7"/>
        <v>2.7106885494000004</v>
      </c>
      <c r="F183" s="24">
        <v>177.83</v>
      </c>
      <c r="G183" s="19">
        <f t="shared" si="8"/>
        <v>179.51938500000003</v>
      </c>
      <c r="H183" s="11">
        <f t="shared" si="9"/>
        <v>17.566928873569807</v>
      </c>
      <c r="J183" s="26"/>
    </row>
    <row r="184" spans="1:10" outlineLevel="1">
      <c r="A184" s="7"/>
      <c r="B184" s="23">
        <v>42555</v>
      </c>
      <c r="C184" s="22">
        <v>0.5625</v>
      </c>
      <c r="D184" s="25">
        <v>2.8263319999999998</v>
      </c>
      <c r="E184" s="19">
        <f t="shared" si="7"/>
        <v>2.8254841003999998</v>
      </c>
      <c r="F184" s="24">
        <v>152.27000000000001</v>
      </c>
      <c r="G184" s="19">
        <f t="shared" si="8"/>
        <v>153.71656500000003</v>
      </c>
      <c r="H184" s="11">
        <f t="shared" si="9"/>
        <v>91.216332298796772</v>
      </c>
      <c r="J184" s="26"/>
    </row>
    <row r="185" spans="1:10" outlineLevel="1">
      <c r="A185" s="7"/>
      <c r="B185" s="23">
        <v>42555</v>
      </c>
      <c r="C185" s="22">
        <v>0.58333333333333337</v>
      </c>
      <c r="D185" s="25">
        <v>2.2065019999999995</v>
      </c>
      <c r="E185" s="19">
        <f t="shared" si="7"/>
        <v>2.2058400493999994</v>
      </c>
      <c r="F185" s="24">
        <v>179.99</v>
      </c>
      <c r="G185" s="19">
        <f t="shared" si="8"/>
        <v>181.69990500000003</v>
      </c>
      <c r="H185" s="11">
        <f t="shared" si="9"/>
        <v>9.4853217672246259</v>
      </c>
      <c r="J185" s="26"/>
    </row>
    <row r="186" spans="1:10" outlineLevel="1">
      <c r="A186" s="7"/>
      <c r="B186" s="23">
        <v>42555</v>
      </c>
      <c r="C186" s="22">
        <v>0.60416666666666663</v>
      </c>
      <c r="D186" s="25">
        <v>2.0877150000000002</v>
      </c>
      <c r="E186" s="19">
        <f t="shared" si="7"/>
        <v>2.0870886855000004</v>
      </c>
      <c r="F186" s="24">
        <v>154.07</v>
      </c>
      <c r="G186" s="19">
        <f t="shared" si="8"/>
        <v>155.53366500000001</v>
      </c>
      <c r="H186" s="11">
        <f t="shared" si="9"/>
        <v>63.585943067152627</v>
      </c>
      <c r="J186" s="26"/>
    </row>
    <row r="187" spans="1:10" outlineLevel="1">
      <c r="A187" s="7"/>
      <c r="B187" s="23">
        <v>42555</v>
      </c>
      <c r="C187" s="22">
        <v>0.625</v>
      </c>
      <c r="D187" s="25">
        <v>1.753908</v>
      </c>
      <c r="E187" s="19">
        <f t="shared" si="7"/>
        <v>1.7533818276000002</v>
      </c>
      <c r="F187" s="24">
        <v>165.22</v>
      </c>
      <c r="G187" s="19">
        <f t="shared" si="8"/>
        <v>166.78959</v>
      </c>
      <c r="H187" s="11">
        <f t="shared" si="9"/>
        <v>33.683183794745311</v>
      </c>
      <c r="J187" s="26"/>
    </row>
    <row r="188" spans="1:10" outlineLevel="1">
      <c r="A188" s="7"/>
      <c r="B188" s="23">
        <v>42555</v>
      </c>
      <c r="C188" s="22">
        <v>0.64583333333333337</v>
      </c>
      <c r="D188" s="25">
        <v>1.5152130000000001</v>
      </c>
      <c r="E188" s="19">
        <f t="shared" si="7"/>
        <v>1.5147584361000002</v>
      </c>
      <c r="F188" s="24">
        <v>138.33000000000001</v>
      </c>
      <c r="G188" s="19">
        <f t="shared" si="8"/>
        <v>139.64413500000003</v>
      </c>
      <c r="H188" s="11">
        <f t="shared" si="9"/>
        <v>70.217937571462684</v>
      </c>
      <c r="J188" s="26"/>
    </row>
    <row r="189" spans="1:10" outlineLevel="1">
      <c r="A189" s="7"/>
      <c r="B189" s="23">
        <v>42555</v>
      </c>
      <c r="C189" s="22">
        <v>0.66666666666666663</v>
      </c>
      <c r="D189" s="25">
        <v>1.1291519999999999</v>
      </c>
      <c r="E189" s="19">
        <f t="shared" si="7"/>
        <v>1.1288132544</v>
      </c>
      <c r="F189" s="24">
        <v>139.88</v>
      </c>
      <c r="G189" s="19">
        <f t="shared" si="8"/>
        <v>141.20886000000002</v>
      </c>
      <c r="H189" s="11">
        <f t="shared" si="9"/>
        <v>50.560832511686002</v>
      </c>
      <c r="J189" s="26"/>
    </row>
    <row r="190" spans="1:10" outlineLevel="1">
      <c r="A190" s="7"/>
      <c r="B190" s="23">
        <v>42555</v>
      </c>
      <c r="C190" s="22">
        <v>0.6875</v>
      </c>
      <c r="D190" s="25">
        <v>0.460592</v>
      </c>
      <c r="E190" s="19">
        <f t="shared" si="7"/>
        <v>0.46045382239999999</v>
      </c>
      <c r="F190" s="24">
        <v>129.49</v>
      </c>
      <c r="G190" s="19">
        <f t="shared" si="8"/>
        <v>130.72015500000001</v>
      </c>
      <c r="H190" s="11">
        <f t="shared" si="9"/>
        <v>25.453815931929526</v>
      </c>
      <c r="J190" s="26"/>
    </row>
    <row r="191" spans="1:10" outlineLevel="1">
      <c r="A191" s="7"/>
      <c r="B191" s="23">
        <v>42555</v>
      </c>
      <c r="C191" s="22">
        <v>0.70833333333333337</v>
      </c>
      <c r="D191" s="25">
        <v>0.10033599999999999</v>
      </c>
      <c r="E191" s="19">
        <f t="shared" si="7"/>
        <v>0.10030589919999999</v>
      </c>
      <c r="F191" s="24">
        <v>117.49</v>
      </c>
      <c r="G191" s="19">
        <f t="shared" si="8"/>
        <v>118.606155</v>
      </c>
      <c r="H191" s="11">
        <f t="shared" si="9"/>
        <v>6.7600002232704233</v>
      </c>
      <c r="J191" s="26"/>
    </row>
    <row r="192" spans="1:10" outlineLevel="1">
      <c r="A192" s="7"/>
      <c r="B192" s="23">
        <v>42555</v>
      </c>
      <c r="C192" s="22">
        <v>0.72916666666666663</v>
      </c>
      <c r="D192" s="25">
        <v>0</v>
      </c>
      <c r="E192" s="19">
        <f t="shared" si="7"/>
        <v>0</v>
      </c>
      <c r="F192" s="24">
        <v>175.93</v>
      </c>
      <c r="G192" s="19">
        <f t="shared" si="8"/>
        <v>177.60133500000001</v>
      </c>
      <c r="H192" s="11">
        <f t="shared" si="9"/>
        <v>0</v>
      </c>
      <c r="J192" s="26"/>
    </row>
    <row r="193" spans="1:10" outlineLevel="1">
      <c r="A193" s="7"/>
      <c r="B193" s="23">
        <v>42555</v>
      </c>
      <c r="C193" s="22">
        <v>0.75</v>
      </c>
      <c r="D193" s="25">
        <v>0</v>
      </c>
      <c r="E193" s="19">
        <f t="shared" si="7"/>
        <v>0</v>
      </c>
      <c r="F193" s="24">
        <v>194.72</v>
      </c>
      <c r="G193" s="19">
        <f t="shared" si="8"/>
        <v>196.56984</v>
      </c>
      <c r="H193" s="11">
        <f t="shared" si="9"/>
        <v>0</v>
      </c>
      <c r="J193" s="26"/>
    </row>
    <row r="194" spans="1:10" outlineLevel="1">
      <c r="A194" s="7"/>
      <c r="B194" s="23">
        <v>42555</v>
      </c>
      <c r="C194" s="22">
        <v>0.77083333333333337</v>
      </c>
      <c r="D194" s="25">
        <v>0</v>
      </c>
      <c r="E194" s="19">
        <f t="shared" si="7"/>
        <v>0</v>
      </c>
      <c r="F194" s="24">
        <v>203.52</v>
      </c>
      <c r="G194" s="19">
        <f t="shared" si="8"/>
        <v>205.45344000000003</v>
      </c>
      <c r="H194" s="11">
        <f t="shared" si="9"/>
        <v>0</v>
      </c>
      <c r="J194" s="26"/>
    </row>
    <row r="195" spans="1:10" outlineLevel="1">
      <c r="A195" s="7"/>
      <c r="B195" s="23">
        <v>42555</v>
      </c>
      <c r="C195" s="22">
        <v>0.79166666666666663</v>
      </c>
      <c r="D195" s="25">
        <v>0</v>
      </c>
      <c r="E195" s="19">
        <f t="shared" si="7"/>
        <v>0</v>
      </c>
      <c r="F195" s="24">
        <v>156.08000000000001</v>
      </c>
      <c r="G195" s="19">
        <f t="shared" si="8"/>
        <v>157.56276000000003</v>
      </c>
      <c r="H195" s="11">
        <f t="shared" si="9"/>
        <v>0</v>
      </c>
      <c r="J195" s="26"/>
    </row>
    <row r="196" spans="1:10" outlineLevel="1">
      <c r="A196" s="7"/>
      <c r="B196" s="23">
        <v>42555</v>
      </c>
      <c r="C196" s="22">
        <v>0.8125</v>
      </c>
      <c r="D196" s="25">
        <v>0</v>
      </c>
      <c r="E196" s="19">
        <f t="shared" si="7"/>
        <v>0</v>
      </c>
      <c r="F196" s="24">
        <v>104.34</v>
      </c>
      <c r="G196" s="19">
        <f t="shared" si="8"/>
        <v>105.33123000000001</v>
      </c>
      <c r="H196" s="11">
        <f t="shared" si="9"/>
        <v>0</v>
      </c>
      <c r="J196" s="26"/>
    </row>
    <row r="197" spans="1:10" outlineLevel="1">
      <c r="A197" s="7"/>
      <c r="B197" s="23">
        <v>42555</v>
      </c>
      <c r="C197" s="22">
        <v>0.83333333333333337</v>
      </c>
      <c r="D197" s="25">
        <v>0</v>
      </c>
      <c r="E197" s="19">
        <f t="shared" si="7"/>
        <v>0</v>
      </c>
      <c r="F197" s="24">
        <v>160.41999999999999</v>
      </c>
      <c r="G197" s="19">
        <f t="shared" si="8"/>
        <v>161.94398999999999</v>
      </c>
      <c r="H197" s="11">
        <f t="shared" si="9"/>
        <v>0</v>
      </c>
      <c r="J197" s="26"/>
    </row>
    <row r="198" spans="1:10" outlineLevel="1">
      <c r="A198" s="7"/>
      <c r="B198" s="23">
        <v>42555</v>
      </c>
      <c r="C198" s="22">
        <v>0.85416666666666663</v>
      </c>
      <c r="D198" s="25">
        <v>0</v>
      </c>
      <c r="E198" s="19">
        <f t="shared" si="7"/>
        <v>0</v>
      </c>
      <c r="F198" s="24">
        <v>125.51</v>
      </c>
      <c r="G198" s="19">
        <f t="shared" si="8"/>
        <v>126.70234500000001</v>
      </c>
      <c r="H198" s="11">
        <f t="shared" si="9"/>
        <v>0</v>
      </c>
      <c r="J198" s="26"/>
    </row>
    <row r="199" spans="1:10" outlineLevel="1">
      <c r="A199" s="7"/>
      <c r="B199" s="23">
        <v>42555</v>
      </c>
      <c r="C199" s="22">
        <v>0.875</v>
      </c>
      <c r="D199" s="25">
        <v>0</v>
      </c>
      <c r="E199" s="19">
        <f t="shared" si="7"/>
        <v>0</v>
      </c>
      <c r="F199" s="24">
        <v>122.19</v>
      </c>
      <c r="G199" s="19">
        <f t="shared" si="8"/>
        <v>123.35080500000001</v>
      </c>
      <c r="H199" s="11">
        <f t="shared" si="9"/>
        <v>0</v>
      </c>
      <c r="J199" s="26"/>
    </row>
    <row r="200" spans="1:10" outlineLevel="1">
      <c r="A200" s="7"/>
      <c r="B200" s="23">
        <v>42555</v>
      </c>
      <c r="C200" s="22">
        <v>0.89583333333333337</v>
      </c>
      <c r="D200" s="25">
        <v>0</v>
      </c>
      <c r="E200" s="19">
        <f t="shared" si="7"/>
        <v>0</v>
      </c>
      <c r="F200" s="24">
        <v>146.87</v>
      </c>
      <c r="G200" s="19">
        <f t="shared" si="8"/>
        <v>148.26526500000003</v>
      </c>
      <c r="H200" s="11">
        <f t="shared" si="9"/>
        <v>0</v>
      </c>
      <c r="J200" s="26"/>
    </row>
    <row r="201" spans="1:10" outlineLevel="1">
      <c r="A201" s="7"/>
      <c r="B201" s="23">
        <v>42555</v>
      </c>
      <c r="C201" s="22">
        <v>0.91666666666666663</v>
      </c>
      <c r="D201" s="25">
        <v>0</v>
      </c>
      <c r="E201" s="19">
        <f t="shared" si="7"/>
        <v>0</v>
      </c>
      <c r="F201" s="24">
        <v>53.98</v>
      </c>
      <c r="G201" s="19">
        <f t="shared" si="8"/>
        <v>54.492809999999999</v>
      </c>
      <c r="H201" s="11">
        <f t="shared" si="9"/>
        <v>0</v>
      </c>
      <c r="J201" s="26"/>
    </row>
    <row r="202" spans="1:10" outlineLevel="1">
      <c r="A202" s="7"/>
      <c r="B202" s="23">
        <v>42555</v>
      </c>
      <c r="C202" s="22">
        <v>0.9375</v>
      </c>
      <c r="D202" s="25">
        <v>0</v>
      </c>
      <c r="E202" s="19">
        <f t="shared" si="7"/>
        <v>0</v>
      </c>
      <c r="F202" s="24">
        <v>188.89</v>
      </c>
      <c r="G202" s="19">
        <f t="shared" si="8"/>
        <v>190.68445499999999</v>
      </c>
      <c r="H202" s="11">
        <f t="shared" si="9"/>
        <v>0</v>
      </c>
      <c r="J202" s="26"/>
    </row>
    <row r="203" spans="1:10" outlineLevel="1">
      <c r="A203" s="7"/>
      <c r="B203" s="23">
        <v>42555</v>
      </c>
      <c r="C203" s="22">
        <v>0.95833333333333337</v>
      </c>
      <c r="D203" s="25">
        <v>0</v>
      </c>
      <c r="E203" s="19">
        <f t="shared" si="7"/>
        <v>0</v>
      </c>
      <c r="F203" s="24">
        <v>124.38</v>
      </c>
      <c r="G203" s="19">
        <f t="shared" si="8"/>
        <v>125.56161</v>
      </c>
      <c r="H203" s="11">
        <f t="shared" si="9"/>
        <v>0</v>
      </c>
      <c r="J203" s="26"/>
    </row>
    <row r="204" spans="1:10" outlineLevel="1">
      <c r="A204" s="7"/>
      <c r="B204" s="23">
        <v>42555</v>
      </c>
      <c r="C204" s="22">
        <v>0.97916666666666663</v>
      </c>
      <c r="D204" s="25">
        <v>0</v>
      </c>
      <c r="E204" s="19">
        <f t="shared" si="7"/>
        <v>0</v>
      </c>
      <c r="F204" s="24">
        <v>153.72999999999999</v>
      </c>
      <c r="G204" s="19">
        <f t="shared" si="8"/>
        <v>155.19043500000001</v>
      </c>
      <c r="H204" s="11">
        <f t="shared" si="9"/>
        <v>0</v>
      </c>
      <c r="J204" s="26"/>
    </row>
    <row r="205" spans="1:10" outlineLevel="1">
      <c r="A205" s="7"/>
      <c r="B205" s="23">
        <v>42555</v>
      </c>
      <c r="C205" s="22">
        <v>0.99998842592592585</v>
      </c>
      <c r="D205" s="25">
        <v>0</v>
      </c>
      <c r="E205" s="19">
        <f t="shared" si="7"/>
        <v>0</v>
      </c>
      <c r="F205" s="24">
        <v>103.02</v>
      </c>
      <c r="G205" s="19">
        <f t="shared" si="8"/>
        <v>103.99869</v>
      </c>
      <c r="H205" s="11">
        <f>E205*($B$6-G205)</f>
        <v>0</v>
      </c>
      <c r="J205" s="26"/>
    </row>
    <row r="206" spans="1:10" outlineLevel="1">
      <c r="A206" s="7"/>
      <c r="B206" s="23">
        <v>42556</v>
      </c>
      <c r="C206" s="22">
        <v>2.0833333333333332E-2</v>
      </c>
      <c r="D206" s="25">
        <v>0</v>
      </c>
      <c r="E206" s="19">
        <f t="shared" ref="E206:E269" si="10">IF($B$11="Electricity",$D206*$B$7,$D206*$B$8)</f>
        <v>0</v>
      </c>
      <c r="F206" s="24">
        <v>63.96</v>
      </c>
      <c r="G206" s="19">
        <f t="shared" si="8"/>
        <v>64.567620000000005</v>
      </c>
      <c r="H206" s="11">
        <f t="shared" ref="H206:H252" si="11">E206*($B$6-G206)</f>
        <v>0</v>
      </c>
      <c r="J206" s="26"/>
    </row>
    <row r="207" spans="1:10" outlineLevel="1">
      <c r="A207" s="7"/>
      <c r="B207" s="23">
        <v>42556</v>
      </c>
      <c r="C207" s="22">
        <v>4.1666666666666664E-2</v>
      </c>
      <c r="D207" s="25">
        <v>0</v>
      </c>
      <c r="E207" s="19">
        <f t="shared" si="10"/>
        <v>0</v>
      </c>
      <c r="F207" s="24">
        <v>55.75</v>
      </c>
      <c r="G207" s="19">
        <f t="shared" ref="G207:G270" si="12">$F207*$B$8</f>
        <v>56.279625000000003</v>
      </c>
      <c r="H207" s="11">
        <f t="shared" si="11"/>
        <v>0</v>
      </c>
      <c r="J207" s="26"/>
    </row>
    <row r="208" spans="1:10" outlineLevel="1">
      <c r="A208" s="7"/>
      <c r="B208" s="23">
        <v>42556</v>
      </c>
      <c r="C208" s="22">
        <v>6.25E-2</v>
      </c>
      <c r="D208" s="25">
        <v>0</v>
      </c>
      <c r="E208" s="19">
        <f t="shared" si="10"/>
        <v>0</v>
      </c>
      <c r="F208" s="24">
        <v>50.08</v>
      </c>
      <c r="G208" s="19">
        <f t="shared" si="12"/>
        <v>50.555759999999999</v>
      </c>
      <c r="H208" s="11">
        <f t="shared" si="11"/>
        <v>0</v>
      </c>
      <c r="J208" s="26"/>
    </row>
    <row r="209" spans="1:13" outlineLevel="1">
      <c r="A209" s="7"/>
      <c r="B209" s="23">
        <v>42556</v>
      </c>
      <c r="C209" s="22">
        <v>8.3333333333333329E-2</v>
      </c>
      <c r="D209" s="25">
        <v>0</v>
      </c>
      <c r="E209" s="19">
        <f t="shared" si="10"/>
        <v>0</v>
      </c>
      <c r="F209" s="24">
        <v>49.84</v>
      </c>
      <c r="G209" s="19">
        <f t="shared" si="12"/>
        <v>50.313480000000006</v>
      </c>
      <c r="H209" s="11">
        <f t="shared" si="11"/>
        <v>0</v>
      </c>
      <c r="J209" s="26"/>
    </row>
    <row r="210" spans="1:13" outlineLevel="1">
      <c r="A210" s="7"/>
      <c r="B210" s="23">
        <v>42556</v>
      </c>
      <c r="C210" s="22">
        <v>0.10416666666666667</v>
      </c>
      <c r="D210" s="25">
        <v>0</v>
      </c>
      <c r="E210" s="19">
        <f t="shared" si="10"/>
        <v>0</v>
      </c>
      <c r="F210" s="24">
        <v>52.28</v>
      </c>
      <c r="G210" s="19">
        <f t="shared" si="12"/>
        <v>52.776660000000007</v>
      </c>
      <c r="H210" s="11">
        <f t="shared" si="11"/>
        <v>0</v>
      </c>
      <c r="J210" s="26"/>
      <c r="M210" s="27"/>
    </row>
    <row r="211" spans="1:13" outlineLevel="1">
      <c r="A211" s="7"/>
      <c r="B211" s="23">
        <v>42556</v>
      </c>
      <c r="C211" s="22">
        <v>0.125</v>
      </c>
      <c r="D211" s="25">
        <v>0</v>
      </c>
      <c r="E211" s="19">
        <f t="shared" si="10"/>
        <v>0</v>
      </c>
      <c r="F211" s="24">
        <v>48.17</v>
      </c>
      <c r="G211" s="19">
        <f t="shared" si="12"/>
        <v>48.627615000000006</v>
      </c>
      <c r="H211" s="11">
        <f t="shared" si="11"/>
        <v>0</v>
      </c>
      <c r="J211" s="26"/>
    </row>
    <row r="212" spans="1:13" outlineLevel="1">
      <c r="A212" s="7"/>
      <c r="B212" s="23">
        <v>42556</v>
      </c>
      <c r="C212" s="22">
        <v>0.14583333333333334</v>
      </c>
      <c r="D212" s="25">
        <v>0</v>
      </c>
      <c r="E212" s="19">
        <f t="shared" si="10"/>
        <v>0</v>
      </c>
      <c r="F212" s="24">
        <v>44.48</v>
      </c>
      <c r="G212" s="19">
        <f t="shared" si="12"/>
        <v>44.902560000000001</v>
      </c>
      <c r="H212" s="11">
        <f t="shared" si="11"/>
        <v>0</v>
      </c>
      <c r="J212" s="26"/>
    </row>
    <row r="213" spans="1:13" outlineLevel="1">
      <c r="A213" s="7"/>
      <c r="B213" s="23">
        <v>42556</v>
      </c>
      <c r="C213" s="22">
        <v>0.16666666666666666</v>
      </c>
      <c r="D213" s="25">
        <v>0</v>
      </c>
      <c r="E213" s="19">
        <f t="shared" si="10"/>
        <v>0</v>
      </c>
      <c r="F213" s="24">
        <v>41.21</v>
      </c>
      <c r="G213" s="19">
        <f t="shared" si="12"/>
        <v>41.601495000000007</v>
      </c>
      <c r="H213" s="11">
        <f t="shared" si="11"/>
        <v>0</v>
      </c>
      <c r="J213" s="26"/>
    </row>
    <row r="214" spans="1:13" outlineLevel="1">
      <c r="A214" s="7"/>
      <c r="B214" s="23">
        <v>42556</v>
      </c>
      <c r="C214" s="22">
        <v>0.1875</v>
      </c>
      <c r="D214" s="25">
        <v>0</v>
      </c>
      <c r="E214" s="19">
        <f t="shared" si="10"/>
        <v>0</v>
      </c>
      <c r="F214" s="24">
        <v>38.32</v>
      </c>
      <c r="G214" s="19">
        <f t="shared" si="12"/>
        <v>38.684040000000003</v>
      </c>
      <c r="H214" s="11">
        <f t="shared" si="11"/>
        <v>0</v>
      </c>
      <c r="J214" s="26"/>
    </row>
    <row r="215" spans="1:13" outlineLevel="1">
      <c r="A215" s="7"/>
      <c r="B215" s="23">
        <v>42556</v>
      </c>
      <c r="C215" s="22">
        <v>0.20833333333333334</v>
      </c>
      <c r="D215" s="25">
        <v>0</v>
      </c>
      <c r="E215" s="19">
        <f t="shared" si="10"/>
        <v>0</v>
      </c>
      <c r="F215" s="24">
        <v>51.69</v>
      </c>
      <c r="G215" s="19">
        <f t="shared" si="12"/>
        <v>52.181055000000001</v>
      </c>
      <c r="H215" s="11">
        <f t="shared" si="11"/>
        <v>0</v>
      </c>
      <c r="J215" s="26"/>
    </row>
    <row r="216" spans="1:13" outlineLevel="1">
      <c r="A216" s="7"/>
      <c r="B216" s="23">
        <v>42556</v>
      </c>
      <c r="C216" s="22">
        <v>0.22916666666666666</v>
      </c>
      <c r="D216" s="25">
        <v>0</v>
      </c>
      <c r="E216" s="19">
        <f t="shared" si="10"/>
        <v>0</v>
      </c>
      <c r="F216" s="24">
        <v>64.8</v>
      </c>
      <c r="G216" s="19">
        <f t="shared" si="12"/>
        <v>65.415599999999998</v>
      </c>
      <c r="H216" s="11">
        <f t="shared" si="11"/>
        <v>0</v>
      </c>
      <c r="J216" s="26"/>
    </row>
    <row r="217" spans="1:13" outlineLevel="1">
      <c r="A217" s="7"/>
      <c r="B217" s="23">
        <v>42556</v>
      </c>
      <c r="C217" s="22">
        <v>0.25</v>
      </c>
      <c r="D217" s="25">
        <v>0</v>
      </c>
      <c r="E217" s="19">
        <f t="shared" si="10"/>
        <v>0</v>
      </c>
      <c r="F217" s="24">
        <v>79.31</v>
      </c>
      <c r="G217" s="19">
        <f t="shared" si="12"/>
        <v>80.063445000000002</v>
      </c>
      <c r="H217" s="11">
        <f t="shared" si="11"/>
        <v>0</v>
      </c>
      <c r="J217" s="26"/>
    </row>
    <row r="218" spans="1:13" outlineLevel="1">
      <c r="A218" s="7"/>
      <c r="B218" s="23">
        <v>42556</v>
      </c>
      <c r="C218" s="22">
        <v>0.27083333333333331</v>
      </c>
      <c r="D218" s="25">
        <v>0</v>
      </c>
      <c r="E218" s="19">
        <f t="shared" si="10"/>
        <v>0</v>
      </c>
      <c r="F218" s="24">
        <v>209.08</v>
      </c>
      <c r="G218" s="19">
        <f t="shared" si="12"/>
        <v>211.06626000000003</v>
      </c>
      <c r="H218" s="11">
        <f>E218*($B$6-G218)</f>
        <v>0</v>
      </c>
      <c r="J218" s="26"/>
    </row>
    <row r="219" spans="1:13" outlineLevel="1">
      <c r="A219" s="7"/>
      <c r="B219" s="23">
        <v>42556</v>
      </c>
      <c r="C219" s="22">
        <v>0.29166666666666669</v>
      </c>
      <c r="D219" s="25">
        <v>0</v>
      </c>
      <c r="E219" s="19">
        <f t="shared" si="10"/>
        <v>0</v>
      </c>
      <c r="F219" s="24">
        <v>238.02</v>
      </c>
      <c r="G219" s="19">
        <f t="shared" si="12"/>
        <v>240.28119000000004</v>
      </c>
      <c r="H219" s="11">
        <f t="shared" si="11"/>
        <v>0</v>
      </c>
      <c r="J219" s="26"/>
    </row>
    <row r="220" spans="1:13" outlineLevel="1">
      <c r="A220" s="7"/>
      <c r="B220" s="23">
        <v>42556</v>
      </c>
      <c r="C220" s="22">
        <v>0.3125</v>
      </c>
      <c r="D220" s="25">
        <v>0</v>
      </c>
      <c r="E220" s="19">
        <f t="shared" si="10"/>
        <v>0</v>
      </c>
      <c r="F220" s="24">
        <v>170.97</v>
      </c>
      <c r="G220" s="19">
        <f t="shared" si="12"/>
        <v>172.59421500000002</v>
      </c>
      <c r="H220" s="11">
        <f t="shared" si="11"/>
        <v>0</v>
      </c>
      <c r="J220" s="26"/>
    </row>
    <row r="221" spans="1:13" outlineLevel="1">
      <c r="A221" s="7"/>
      <c r="B221" s="23">
        <v>42556</v>
      </c>
      <c r="C221" s="22">
        <v>0.33333333333333331</v>
      </c>
      <c r="D221" s="25">
        <v>1.2729999999999998E-2</v>
      </c>
      <c r="E221" s="19">
        <f t="shared" si="10"/>
        <v>1.2726180999999998E-2</v>
      </c>
      <c r="F221" s="24">
        <v>219.7</v>
      </c>
      <c r="G221" s="19">
        <f t="shared" si="12"/>
        <v>221.78715</v>
      </c>
      <c r="H221" s="11">
        <f t="shared" si="11"/>
        <v>-0.4554337483741499</v>
      </c>
      <c r="J221" s="26"/>
    </row>
    <row r="222" spans="1:13" outlineLevel="1">
      <c r="A222" s="7"/>
      <c r="B222" s="23">
        <v>42556</v>
      </c>
      <c r="C222" s="22">
        <v>0.35416666666666669</v>
      </c>
      <c r="D222" s="25">
        <v>5.5306000000000008E-2</v>
      </c>
      <c r="E222" s="19">
        <f t="shared" si="10"/>
        <v>5.5289408200000008E-2</v>
      </c>
      <c r="F222" s="24">
        <v>299.77</v>
      </c>
      <c r="G222" s="19">
        <f t="shared" si="12"/>
        <v>302.61781500000001</v>
      </c>
      <c r="H222" s="11">
        <f t="shared" si="11"/>
        <v>-6.4477299769270839</v>
      </c>
      <c r="J222" s="26"/>
    </row>
    <row r="223" spans="1:13" outlineLevel="1">
      <c r="A223" s="7"/>
      <c r="B223" s="23">
        <v>42556</v>
      </c>
      <c r="C223" s="22">
        <v>0.375</v>
      </c>
      <c r="D223" s="25">
        <v>0.21196300000000001</v>
      </c>
      <c r="E223" s="19">
        <f t="shared" si="10"/>
        <v>0.21189941110000002</v>
      </c>
      <c r="F223" s="24">
        <v>299.8</v>
      </c>
      <c r="G223" s="19">
        <f t="shared" si="12"/>
        <v>302.64810000000006</v>
      </c>
      <c r="H223" s="11">
        <f t="shared" si="11"/>
        <v>-24.717663695933926</v>
      </c>
      <c r="J223" s="26"/>
    </row>
    <row r="224" spans="1:13" outlineLevel="1">
      <c r="A224" s="7"/>
      <c r="B224" s="23">
        <v>42556</v>
      </c>
      <c r="C224" s="22">
        <v>0.39583333333333331</v>
      </c>
      <c r="D224" s="25">
        <v>0.26819599999999999</v>
      </c>
      <c r="E224" s="19">
        <f t="shared" si="10"/>
        <v>0.26811554119999997</v>
      </c>
      <c r="F224" s="24">
        <v>305.07</v>
      </c>
      <c r="G224" s="19">
        <f t="shared" si="12"/>
        <v>307.968165</v>
      </c>
      <c r="H224" s="11">
        <f t="shared" si="11"/>
        <v>-32.701560568145894</v>
      </c>
      <c r="J224" s="26"/>
    </row>
    <row r="225" spans="1:10" outlineLevel="1">
      <c r="A225" s="7"/>
      <c r="B225" s="23">
        <v>42556</v>
      </c>
      <c r="C225" s="22">
        <v>0.41666666666666669</v>
      </c>
      <c r="D225" s="25">
        <v>0.39620900000000003</v>
      </c>
      <c r="E225" s="19">
        <f t="shared" si="10"/>
        <v>0.39609013730000003</v>
      </c>
      <c r="F225" s="24">
        <v>307.38</v>
      </c>
      <c r="G225" s="19">
        <f t="shared" si="12"/>
        <v>310.30011000000002</v>
      </c>
      <c r="H225" s="11">
        <f t="shared" si="11"/>
        <v>-49.234047636305114</v>
      </c>
      <c r="J225" s="26"/>
    </row>
    <row r="226" spans="1:10" outlineLevel="1">
      <c r="A226" s="7"/>
      <c r="B226" s="23">
        <v>42556</v>
      </c>
      <c r="C226" s="22">
        <v>0.4375</v>
      </c>
      <c r="D226" s="25">
        <v>0.47596800000000006</v>
      </c>
      <c r="E226" s="19">
        <f t="shared" si="10"/>
        <v>0.47582520960000008</v>
      </c>
      <c r="F226" s="24">
        <v>299.77</v>
      </c>
      <c r="G226" s="19">
        <f t="shared" si="12"/>
        <v>302.61781500000001</v>
      </c>
      <c r="H226" s="11">
        <f t="shared" si="11"/>
        <v>-55.489696265469036</v>
      </c>
      <c r="J226" s="26"/>
    </row>
    <row r="227" spans="1:10" outlineLevel="1">
      <c r="A227" s="7"/>
      <c r="B227" s="23">
        <v>42556</v>
      </c>
      <c r="C227" s="22">
        <v>0.45833333333333331</v>
      </c>
      <c r="D227" s="25">
        <v>0.59744299999999995</v>
      </c>
      <c r="E227" s="19">
        <f t="shared" si="10"/>
        <v>0.59726376709999995</v>
      </c>
      <c r="F227" s="24">
        <v>297.62</v>
      </c>
      <c r="G227" s="19">
        <f t="shared" si="12"/>
        <v>300.44739000000004</v>
      </c>
      <c r="H227" s="11">
        <f t="shared" si="11"/>
        <v>-68.355279286162883</v>
      </c>
      <c r="J227" s="26"/>
    </row>
    <row r="228" spans="1:10" outlineLevel="1">
      <c r="A228" s="7"/>
      <c r="B228" s="23">
        <v>42556</v>
      </c>
      <c r="C228" s="22">
        <v>0.47916666666666669</v>
      </c>
      <c r="D228" s="25">
        <v>0.61486200000000002</v>
      </c>
      <c r="E228" s="19">
        <f t="shared" si="10"/>
        <v>0.61467754140000008</v>
      </c>
      <c r="F228" s="24">
        <v>109.6</v>
      </c>
      <c r="G228" s="19">
        <f t="shared" si="12"/>
        <v>110.6412</v>
      </c>
      <c r="H228" s="11">
        <f t="shared" si="11"/>
        <v>46.321361906854328</v>
      </c>
      <c r="J228" s="26"/>
    </row>
    <row r="229" spans="1:10" outlineLevel="1">
      <c r="A229" s="7"/>
      <c r="B229" s="23">
        <v>42556</v>
      </c>
      <c r="C229" s="22">
        <v>0.5</v>
      </c>
      <c r="D229" s="25">
        <v>0.60740100000000008</v>
      </c>
      <c r="E229" s="19">
        <f t="shared" si="10"/>
        <v>0.60721877970000016</v>
      </c>
      <c r="F229" s="24">
        <v>255.25</v>
      </c>
      <c r="G229" s="19">
        <f t="shared" si="12"/>
        <v>257.67487500000004</v>
      </c>
      <c r="H229" s="11">
        <f t="shared" si="11"/>
        <v>-43.522330132650076</v>
      </c>
      <c r="J229" s="26"/>
    </row>
    <row r="230" spans="1:10" outlineLevel="1">
      <c r="A230" s="7"/>
      <c r="B230" s="23">
        <v>42556</v>
      </c>
      <c r="C230" s="22">
        <v>0.52083333333333337</v>
      </c>
      <c r="D230" s="25">
        <v>0.98331100000000005</v>
      </c>
      <c r="E230" s="19">
        <f t="shared" si="10"/>
        <v>0.98301600670000011</v>
      </c>
      <c r="F230" s="24">
        <v>205.59</v>
      </c>
      <c r="G230" s="19">
        <f t="shared" si="12"/>
        <v>207.54310500000003</v>
      </c>
      <c r="H230" s="11">
        <f t="shared" si="11"/>
        <v>-21.177217049018832</v>
      </c>
      <c r="J230" s="26"/>
    </row>
    <row r="231" spans="1:10" outlineLevel="1">
      <c r="A231" s="7"/>
      <c r="B231" s="23">
        <v>42556</v>
      </c>
      <c r="C231" s="22">
        <v>0.54166666666666663</v>
      </c>
      <c r="D231" s="25">
        <v>0.86454500000000001</v>
      </c>
      <c r="E231" s="19">
        <f t="shared" si="10"/>
        <v>0.86428563650000001</v>
      </c>
      <c r="F231" s="24">
        <v>233.87</v>
      </c>
      <c r="G231" s="19">
        <f t="shared" si="12"/>
        <v>236.09176500000001</v>
      </c>
      <c r="H231" s="11">
        <f t="shared" si="11"/>
        <v>-43.293592996433432</v>
      </c>
      <c r="J231" s="26"/>
    </row>
    <row r="232" spans="1:10" outlineLevel="1">
      <c r="A232" s="7"/>
      <c r="B232" s="23">
        <v>42556</v>
      </c>
      <c r="C232" s="22">
        <v>0.5625</v>
      </c>
      <c r="D232" s="25">
        <v>1.0294809999999999</v>
      </c>
      <c r="E232" s="19">
        <f t="shared" si="10"/>
        <v>1.0291721557</v>
      </c>
      <c r="F232" s="24">
        <v>255.85</v>
      </c>
      <c r="G232" s="19">
        <f t="shared" si="12"/>
        <v>258.280575</v>
      </c>
      <c r="H232" s="11">
        <f t="shared" si="11"/>
        <v>-74.389155187985523</v>
      </c>
      <c r="J232" s="26"/>
    </row>
    <row r="233" spans="1:10" outlineLevel="1">
      <c r="A233" s="7"/>
      <c r="B233" s="23">
        <v>42556</v>
      </c>
      <c r="C233" s="22">
        <v>0.58333333333333337</v>
      </c>
      <c r="D233" s="25">
        <v>1.1807620000000001</v>
      </c>
      <c r="E233" s="19">
        <f t="shared" si="10"/>
        <v>1.1804077714000001</v>
      </c>
      <c r="F233" s="24">
        <v>149.27000000000001</v>
      </c>
      <c r="G233" s="19">
        <f t="shared" si="12"/>
        <v>150.68806500000002</v>
      </c>
      <c r="H233" s="11">
        <f t="shared" si="11"/>
        <v>41.682482497171634</v>
      </c>
      <c r="J233" s="26"/>
    </row>
    <row r="234" spans="1:10" outlineLevel="1">
      <c r="A234" s="7"/>
      <c r="B234" s="23">
        <v>42556</v>
      </c>
      <c r="C234" s="22">
        <v>0.60416666666666663</v>
      </c>
      <c r="D234" s="25">
        <v>0.63243000000000005</v>
      </c>
      <c r="E234" s="19">
        <f t="shared" si="10"/>
        <v>0.63224027100000002</v>
      </c>
      <c r="F234" s="24">
        <v>201.25</v>
      </c>
      <c r="G234" s="19">
        <f t="shared" si="12"/>
        <v>203.16187500000001</v>
      </c>
      <c r="H234" s="11">
        <f t="shared" si="11"/>
        <v>-10.850428500868132</v>
      </c>
      <c r="J234" s="26"/>
    </row>
    <row r="235" spans="1:10" outlineLevel="1">
      <c r="A235" s="7"/>
      <c r="B235" s="23">
        <v>42556</v>
      </c>
      <c r="C235" s="22">
        <v>0.625</v>
      </c>
      <c r="D235" s="25">
        <v>1.0852409999999999</v>
      </c>
      <c r="E235" s="19">
        <f t="shared" si="10"/>
        <v>1.0849154276999999</v>
      </c>
      <c r="F235" s="24">
        <v>210.4</v>
      </c>
      <c r="G235" s="19">
        <f t="shared" si="12"/>
        <v>212.39880000000002</v>
      </c>
      <c r="H235" s="11">
        <f t="shared" si="11"/>
        <v>-28.640465392766782</v>
      </c>
      <c r="J235" s="26"/>
    </row>
    <row r="236" spans="1:10" outlineLevel="1">
      <c r="A236" s="7"/>
      <c r="B236" s="23">
        <v>42556</v>
      </c>
      <c r="C236" s="22">
        <v>0.64583333333333337</v>
      </c>
      <c r="D236" s="25">
        <v>0.60720700000000005</v>
      </c>
      <c r="E236" s="19">
        <f t="shared" si="10"/>
        <v>0.60702483790000006</v>
      </c>
      <c r="F236" s="24">
        <v>102.64</v>
      </c>
      <c r="G236" s="19">
        <f t="shared" si="12"/>
        <v>103.61508000000001</v>
      </c>
      <c r="H236" s="11">
        <f t="shared" si="11"/>
        <v>50.009692708404472</v>
      </c>
      <c r="J236" s="26"/>
    </row>
    <row r="237" spans="1:10" outlineLevel="1">
      <c r="A237" s="7"/>
      <c r="B237" s="23">
        <v>42556</v>
      </c>
      <c r="C237" s="22">
        <v>0.66666666666666663</v>
      </c>
      <c r="D237" s="25">
        <v>0.30042999999999997</v>
      </c>
      <c r="E237" s="19">
        <f t="shared" si="10"/>
        <v>0.30033987099999998</v>
      </c>
      <c r="F237" s="24">
        <v>105.79</v>
      </c>
      <c r="G237" s="19">
        <f t="shared" si="12"/>
        <v>106.79500500000002</v>
      </c>
      <c r="H237" s="11">
        <f t="shared" si="11"/>
        <v>23.788417980855638</v>
      </c>
      <c r="J237" s="26"/>
    </row>
    <row r="238" spans="1:10" outlineLevel="1">
      <c r="A238" s="7"/>
      <c r="B238" s="23">
        <v>42556</v>
      </c>
      <c r="C238" s="22">
        <v>0.6875</v>
      </c>
      <c r="D238" s="25">
        <v>0.170955</v>
      </c>
      <c r="E238" s="19">
        <f t="shared" si="10"/>
        <v>0.1709037135</v>
      </c>
      <c r="F238" s="24">
        <v>100.65</v>
      </c>
      <c r="G238" s="19">
        <f t="shared" si="12"/>
        <v>101.60617500000001</v>
      </c>
      <c r="H238" s="11">
        <f t="shared" si="11"/>
        <v>14.423218088969136</v>
      </c>
      <c r="J238" s="26"/>
    </row>
    <row r="239" spans="1:10" outlineLevel="1">
      <c r="A239" s="7"/>
      <c r="B239" s="23">
        <v>42556</v>
      </c>
      <c r="C239" s="22">
        <v>0.70833333333333337</v>
      </c>
      <c r="D239" s="25">
        <v>3.0310000000000003E-3</v>
      </c>
      <c r="E239" s="19">
        <f t="shared" si="10"/>
        <v>3.0300907000000003E-3</v>
      </c>
      <c r="F239" s="24">
        <v>109.21</v>
      </c>
      <c r="G239" s="19">
        <f t="shared" si="12"/>
        <v>110.247495</v>
      </c>
      <c r="H239" s="11">
        <f t="shared" si="11"/>
        <v>0.22953696090220352</v>
      </c>
      <c r="J239" s="26"/>
    </row>
    <row r="240" spans="1:10" outlineLevel="1">
      <c r="A240" s="7"/>
      <c r="B240" s="23">
        <v>42556</v>
      </c>
      <c r="C240" s="22">
        <v>0.72916666666666663</v>
      </c>
      <c r="D240" s="25">
        <v>0</v>
      </c>
      <c r="E240" s="19">
        <f t="shared" si="10"/>
        <v>0</v>
      </c>
      <c r="F240" s="24">
        <v>133.6</v>
      </c>
      <c r="G240" s="19">
        <f t="shared" si="12"/>
        <v>134.86920000000001</v>
      </c>
      <c r="H240" s="11">
        <f t="shared" si="11"/>
        <v>0</v>
      </c>
      <c r="J240" s="26"/>
    </row>
    <row r="241" spans="1:10" outlineLevel="1">
      <c r="A241" s="7"/>
      <c r="B241" s="23">
        <v>42556</v>
      </c>
      <c r="C241" s="22">
        <v>0.75</v>
      </c>
      <c r="D241" s="25">
        <v>0</v>
      </c>
      <c r="E241" s="19">
        <f t="shared" si="10"/>
        <v>0</v>
      </c>
      <c r="F241" s="24">
        <v>148.26</v>
      </c>
      <c r="G241" s="19">
        <f t="shared" si="12"/>
        <v>149.66847000000001</v>
      </c>
      <c r="H241" s="11">
        <f t="shared" si="11"/>
        <v>0</v>
      </c>
      <c r="J241" s="26"/>
    </row>
    <row r="242" spans="1:10" outlineLevel="1">
      <c r="A242" s="7"/>
      <c r="B242" s="23">
        <v>42556</v>
      </c>
      <c r="C242" s="22">
        <v>0.77083333333333337</v>
      </c>
      <c r="D242" s="25">
        <v>0</v>
      </c>
      <c r="E242" s="19">
        <f t="shared" si="10"/>
        <v>0</v>
      </c>
      <c r="F242" s="24">
        <v>115.13</v>
      </c>
      <c r="G242" s="19">
        <f t="shared" si="12"/>
        <v>116.223735</v>
      </c>
      <c r="H242" s="11">
        <f t="shared" si="11"/>
        <v>0</v>
      </c>
      <c r="J242" s="26"/>
    </row>
    <row r="243" spans="1:10" outlineLevel="1">
      <c r="A243" s="7"/>
      <c r="B243" s="23">
        <v>42556</v>
      </c>
      <c r="C243" s="22">
        <v>0.79166666666666663</v>
      </c>
      <c r="D243" s="25">
        <v>0</v>
      </c>
      <c r="E243" s="19">
        <f t="shared" si="10"/>
        <v>0</v>
      </c>
      <c r="F243" s="24">
        <v>105.33</v>
      </c>
      <c r="G243" s="19">
        <f t="shared" si="12"/>
        <v>106.330635</v>
      </c>
      <c r="H243" s="11">
        <f t="shared" si="11"/>
        <v>0</v>
      </c>
      <c r="J243" s="26"/>
    </row>
    <row r="244" spans="1:10" outlineLevel="1">
      <c r="A244" s="7"/>
      <c r="B244" s="23">
        <v>42556</v>
      </c>
      <c r="C244" s="22">
        <v>0.8125</v>
      </c>
      <c r="D244" s="25">
        <v>0</v>
      </c>
      <c r="E244" s="19">
        <f t="shared" si="10"/>
        <v>0</v>
      </c>
      <c r="F244" s="24">
        <v>80.760000000000005</v>
      </c>
      <c r="G244" s="19">
        <f t="shared" si="12"/>
        <v>81.527220000000014</v>
      </c>
      <c r="H244" s="11">
        <f t="shared" si="11"/>
        <v>0</v>
      </c>
      <c r="J244" s="26"/>
    </row>
    <row r="245" spans="1:10" outlineLevel="1">
      <c r="A245" s="7"/>
      <c r="B245" s="23">
        <v>42556</v>
      </c>
      <c r="C245" s="22">
        <v>0.83333333333333337</v>
      </c>
      <c r="D245" s="25">
        <v>0</v>
      </c>
      <c r="E245" s="19">
        <f t="shared" si="10"/>
        <v>0</v>
      </c>
      <c r="F245" s="24">
        <v>92.88</v>
      </c>
      <c r="G245" s="19">
        <f t="shared" si="12"/>
        <v>93.762360000000001</v>
      </c>
      <c r="H245" s="11">
        <f t="shared" si="11"/>
        <v>0</v>
      </c>
      <c r="J245" s="26"/>
    </row>
    <row r="246" spans="1:10" outlineLevel="1">
      <c r="A246" s="7"/>
      <c r="B246" s="23">
        <v>42556</v>
      </c>
      <c r="C246" s="22">
        <v>0.85416666666666663</v>
      </c>
      <c r="D246" s="25">
        <v>0</v>
      </c>
      <c r="E246" s="19">
        <f t="shared" si="10"/>
        <v>0</v>
      </c>
      <c r="F246" s="24">
        <v>111.35</v>
      </c>
      <c r="G246" s="19">
        <f t="shared" si="12"/>
        <v>112.407825</v>
      </c>
      <c r="H246" s="11">
        <f t="shared" si="11"/>
        <v>0</v>
      </c>
      <c r="J246" s="26"/>
    </row>
    <row r="247" spans="1:10" outlineLevel="1">
      <c r="A247" s="7"/>
      <c r="B247" s="23">
        <v>42556</v>
      </c>
      <c r="C247" s="22">
        <v>0.875</v>
      </c>
      <c r="D247" s="25">
        <v>0</v>
      </c>
      <c r="E247" s="19">
        <f t="shared" si="10"/>
        <v>0</v>
      </c>
      <c r="F247" s="24">
        <v>71.55</v>
      </c>
      <c r="G247" s="19">
        <f t="shared" si="12"/>
        <v>72.229725000000002</v>
      </c>
      <c r="H247" s="11">
        <f t="shared" si="11"/>
        <v>0</v>
      </c>
      <c r="J247" s="26"/>
    </row>
    <row r="248" spans="1:10" outlineLevel="1">
      <c r="A248" s="7"/>
      <c r="B248" s="23">
        <v>42556</v>
      </c>
      <c r="C248" s="22">
        <v>0.89583333333333337</v>
      </c>
      <c r="D248" s="25">
        <v>0</v>
      </c>
      <c r="E248" s="19">
        <f t="shared" si="10"/>
        <v>0</v>
      </c>
      <c r="F248" s="24">
        <v>58.04</v>
      </c>
      <c r="G248" s="19">
        <f t="shared" si="12"/>
        <v>58.591380000000001</v>
      </c>
      <c r="H248" s="11">
        <f t="shared" si="11"/>
        <v>0</v>
      </c>
      <c r="J248" s="26"/>
    </row>
    <row r="249" spans="1:10" outlineLevel="1">
      <c r="A249" s="7"/>
      <c r="B249" s="23">
        <v>42556</v>
      </c>
      <c r="C249" s="22">
        <v>0.91666666666666663</v>
      </c>
      <c r="D249" s="25">
        <v>0</v>
      </c>
      <c r="E249" s="19">
        <f t="shared" si="10"/>
        <v>0</v>
      </c>
      <c r="F249" s="24">
        <v>39.08</v>
      </c>
      <c r="G249" s="19">
        <f t="shared" si="12"/>
        <v>39.451259999999998</v>
      </c>
      <c r="H249" s="11">
        <f t="shared" si="11"/>
        <v>0</v>
      </c>
      <c r="J249" s="26"/>
    </row>
    <row r="250" spans="1:10" outlineLevel="1">
      <c r="A250" s="7"/>
      <c r="B250" s="23">
        <v>42556</v>
      </c>
      <c r="C250" s="22">
        <v>0.9375</v>
      </c>
      <c r="D250" s="25">
        <v>0</v>
      </c>
      <c r="E250" s="19">
        <f t="shared" si="10"/>
        <v>0</v>
      </c>
      <c r="F250" s="24">
        <v>130.41</v>
      </c>
      <c r="G250" s="19">
        <f t="shared" si="12"/>
        <v>131.64889500000001</v>
      </c>
      <c r="H250" s="11">
        <f t="shared" si="11"/>
        <v>0</v>
      </c>
      <c r="J250" s="26"/>
    </row>
    <row r="251" spans="1:10" outlineLevel="1">
      <c r="A251" s="7"/>
      <c r="B251" s="23">
        <v>42556</v>
      </c>
      <c r="C251" s="22">
        <v>0.95833333333333337</v>
      </c>
      <c r="D251" s="25">
        <v>0</v>
      </c>
      <c r="E251" s="19">
        <f t="shared" si="10"/>
        <v>0</v>
      </c>
      <c r="F251" s="24">
        <v>66</v>
      </c>
      <c r="G251" s="19">
        <f t="shared" si="12"/>
        <v>66.62700000000001</v>
      </c>
      <c r="H251" s="11">
        <f t="shared" si="11"/>
        <v>0</v>
      </c>
      <c r="J251" s="26"/>
    </row>
    <row r="252" spans="1:10" outlineLevel="1">
      <c r="A252" s="7"/>
      <c r="B252" s="23">
        <v>42556</v>
      </c>
      <c r="C252" s="22">
        <v>0.97916666666666663</v>
      </c>
      <c r="D252" s="25">
        <v>0</v>
      </c>
      <c r="E252" s="19">
        <f t="shared" si="10"/>
        <v>0</v>
      </c>
      <c r="F252" s="24">
        <v>84.14</v>
      </c>
      <c r="G252" s="19">
        <f t="shared" si="12"/>
        <v>84.939330000000012</v>
      </c>
      <c r="H252" s="11">
        <f t="shared" si="11"/>
        <v>0</v>
      </c>
      <c r="J252" s="26"/>
    </row>
    <row r="253" spans="1:10" outlineLevel="1">
      <c r="A253" s="7"/>
      <c r="B253" s="23">
        <v>42556</v>
      </c>
      <c r="C253" s="22">
        <v>0.99998842592592585</v>
      </c>
      <c r="D253" s="25">
        <v>0</v>
      </c>
      <c r="E253" s="19">
        <f t="shared" si="10"/>
        <v>0</v>
      </c>
      <c r="F253" s="24">
        <v>68.849999999999994</v>
      </c>
      <c r="G253" s="19">
        <f t="shared" si="12"/>
        <v>69.504075</v>
      </c>
      <c r="H253" s="11">
        <f>E253*($B$6-G253)</f>
        <v>0</v>
      </c>
      <c r="J253" s="26"/>
    </row>
    <row r="254" spans="1:10" outlineLevel="1">
      <c r="A254" s="7"/>
      <c r="B254" s="23">
        <v>42557</v>
      </c>
      <c r="C254" s="22">
        <v>2.0833333333333332E-2</v>
      </c>
      <c r="D254" s="25">
        <v>0</v>
      </c>
      <c r="E254" s="19">
        <f t="shared" si="10"/>
        <v>0</v>
      </c>
      <c r="F254" s="24">
        <v>55.69</v>
      </c>
      <c r="G254" s="19">
        <f t="shared" si="12"/>
        <v>56.219055000000004</v>
      </c>
      <c r="H254" s="11">
        <f t="shared" ref="H254:H300" si="13">E254*($B$6-G254)</f>
        <v>0</v>
      </c>
      <c r="J254" s="26"/>
    </row>
    <row r="255" spans="1:10" outlineLevel="1">
      <c r="A255" s="7"/>
      <c r="B255" s="23">
        <v>42557</v>
      </c>
      <c r="C255" s="22">
        <v>4.1666666666666664E-2</v>
      </c>
      <c r="D255" s="25">
        <v>0</v>
      </c>
      <c r="E255" s="19">
        <f t="shared" si="10"/>
        <v>0</v>
      </c>
      <c r="F255" s="24">
        <v>58.26</v>
      </c>
      <c r="G255" s="19">
        <f t="shared" si="12"/>
        <v>58.813470000000002</v>
      </c>
      <c r="H255" s="11">
        <f t="shared" si="13"/>
        <v>0</v>
      </c>
      <c r="J255" s="26"/>
    </row>
    <row r="256" spans="1:10" outlineLevel="1">
      <c r="A256" s="7"/>
      <c r="B256" s="23">
        <v>42557</v>
      </c>
      <c r="C256" s="22">
        <v>6.25E-2</v>
      </c>
      <c r="D256" s="25">
        <v>0</v>
      </c>
      <c r="E256" s="19">
        <f t="shared" si="10"/>
        <v>0</v>
      </c>
      <c r="F256" s="24">
        <v>39.94</v>
      </c>
      <c r="G256" s="19">
        <f t="shared" si="12"/>
        <v>40.319429999999997</v>
      </c>
      <c r="H256" s="11">
        <f t="shared" si="13"/>
        <v>0</v>
      </c>
      <c r="J256" s="26"/>
    </row>
    <row r="257" spans="1:13" outlineLevel="1">
      <c r="A257" s="7"/>
      <c r="B257" s="23">
        <v>42557</v>
      </c>
      <c r="C257" s="22">
        <v>8.3333333333333329E-2</v>
      </c>
      <c r="D257" s="25">
        <v>0</v>
      </c>
      <c r="E257" s="19">
        <f t="shared" si="10"/>
        <v>0</v>
      </c>
      <c r="F257" s="24">
        <v>38.369999999999997</v>
      </c>
      <c r="G257" s="19">
        <f t="shared" si="12"/>
        <v>38.734515000000002</v>
      </c>
      <c r="H257" s="11">
        <f t="shared" si="13"/>
        <v>0</v>
      </c>
      <c r="J257" s="26"/>
    </row>
    <row r="258" spans="1:13" outlineLevel="1">
      <c r="A258" s="7"/>
      <c r="B258" s="23">
        <v>42557</v>
      </c>
      <c r="C258" s="22">
        <v>0.10416666666666667</v>
      </c>
      <c r="D258" s="25">
        <v>0</v>
      </c>
      <c r="E258" s="19">
        <f t="shared" si="10"/>
        <v>0</v>
      </c>
      <c r="F258" s="24">
        <v>33.42</v>
      </c>
      <c r="G258" s="19">
        <f t="shared" si="12"/>
        <v>33.737490000000001</v>
      </c>
      <c r="H258" s="11">
        <f t="shared" si="13"/>
        <v>0</v>
      </c>
      <c r="J258" s="26"/>
      <c r="M258" s="27"/>
    </row>
    <row r="259" spans="1:13" outlineLevel="1">
      <c r="A259" s="7"/>
      <c r="B259" s="23">
        <v>42557</v>
      </c>
      <c r="C259" s="22">
        <v>0.125</v>
      </c>
      <c r="D259" s="25">
        <v>0</v>
      </c>
      <c r="E259" s="19">
        <f t="shared" si="10"/>
        <v>0</v>
      </c>
      <c r="F259" s="24">
        <v>30.74</v>
      </c>
      <c r="G259" s="19">
        <f t="shared" si="12"/>
        <v>31.032029999999999</v>
      </c>
      <c r="H259" s="11">
        <f t="shared" si="13"/>
        <v>0</v>
      </c>
      <c r="J259" s="26"/>
    </row>
    <row r="260" spans="1:13" outlineLevel="1">
      <c r="A260" s="7"/>
      <c r="B260" s="23">
        <v>42557</v>
      </c>
      <c r="C260" s="22">
        <v>0.14583333333333334</v>
      </c>
      <c r="D260" s="25">
        <v>0</v>
      </c>
      <c r="E260" s="19">
        <f t="shared" si="10"/>
        <v>0</v>
      </c>
      <c r="F260" s="24">
        <v>30.59</v>
      </c>
      <c r="G260" s="19">
        <f t="shared" si="12"/>
        <v>30.880605000000003</v>
      </c>
      <c r="H260" s="11">
        <f t="shared" si="13"/>
        <v>0</v>
      </c>
      <c r="J260" s="26"/>
    </row>
    <row r="261" spans="1:13" outlineLevel="1">
      <c r="A261" s="7"/>
      <c r="B261" s="23">
        <v>42557</v>
      </c>
      <c r="C261" s="22">
        <v>0.16666666666666666</v>
      </c>
      <c r="D261" s="25">
        <v>0</v>
      </c>
      <c r="E261" s="19">
        <f t="shared" si="10"/>
        <v>0</v>
      </c>
      <c r="F261" s="24">
        <v>30.07</v>
      </c>
      <c r="G261" s="19">
        <f t="shared" si="12"/>
        <v>30.355665000000002</v>
      </c>
      <c r="H261" s="11">
        <f t="shared" si="13"/>
        <v>0</v>
      </c>
      <c r="J261" s="26"/>
    </row>
    <row r="262" spans="1:13" outlineLevel="1">
      <c r="A262" s="7"/>
      <c r="B262" s="23">
        <v>42557</v>
      </c>
      <c r="C262" s="22">
        <v>0.1875</v>
      </c>
      <c r="D262" s="25">
        <v>0</v>
      </c>
      <c r="E262" s="19">
        <f t="shared" si="10"/>
        <v>0</v>
      </c>
      <c r="F262" s="24">
        <v>29.94</v>
      </c>
      <c r="G262" s="19">
        <f t="shared" si="12"/>
        <v>30.224430000000002</v>
      </c>
      <c r="H262" s="11">
        <f t="shared" si="13"/>
        <v>0</v>
      </c>
      <c r="J262" s="26"/>
    </row>
    <row r="263" spans="1:13" outlineLevel="1">
      <c r="A263" s="7"/>
      <c r="B263" s="23">
        <v>42557</v>
      </c>
      <c r="C263" s="22">
        <v>0.20833333333333334</v>
      </c>
      <c r="D263" s="25">
        <v>0</v>
      </c>
      <c r="E263" s="19">
        <f t="shared" si="10"/>
        <v>0</v>
      </c>
      <c r="F263" s="24">
        <v>28.72</v>
      </c>
      <c r="G263" s="19">
        <f t="shared" si="12"/>
        <v>28.992840000000001</v>
      </c>
      <c r="H263" s="11">
        <f t="shared" si="13"/>
        <v>0</v>
      </c>
      <c r="J263" s="26"/>
    </row>
    <row r="264" spans="1:13" outlineLevel="1">
      <c r="A264" s="7"/>
      <c r="B264" s="23">
        <v>42557</v>
      </c>
      <c r="C264" s="22">
        <v>0.22916666666666666</v>
      </c>
      <c r="D264" s="25">
        <v>0</v>
      </c>
      <c r="E264" s="19">
        <f t="shared" si="10"/>
        <v>0</v>
      </c>
      <c r="F264" s="24">
        <v>42.61</v>
      </c>
      <c r="G264" s="19">
        <f t="shared" si="12"/>
        <v>43.014794999999999</v>
      </c>
      <c r="H264" s="11">
        <f t="shared" si="13"/>
        <v>0</v>
      </c>
      <c r="J264" s="26"/>
    </row>
    <row r="265" spans="1:13" outlineLevel="1">
      <c r="A265" s="7"/>
      <c r="B265" s="23">
        <v>42557</v>
      </c>
      <c r="C265" s="22">
        <v>0.25</v>
      </c>
      <c r="D265" s="25">
        <v>0</v>
      </c>
      <c r="E265" s="19">
        <f t="shared" si="10"/>
        <v>0</v>
      </c>
      <c r="F265" s="24">
        <v>48.26</v>
      </c>
      <c r="G265" s="19">
        <f t="shared" si="12"/>
        <v>48.718470000000003</v>
      </c>
      <c r="H265" s="11">
        <f t="shared" si="13"/>
        <v>0</v>
      </c>
      <c r="J265" s="26"/>
    </row>
    <row r="266" spans="1:13" outlineLevel="1">
      <c r="A266" s="7"/>
      <c r="B266" s="23">
        <v>42557</v>
      </c>
      <c r="C266" s="22">
        <v>0.27083333333333331</v>
      </c>
      <c r="D266" s="25">
        <v>0</v>
      </c>
      <c r="E266" s="19">
        <f t="shared" si="10"/>
        <v>0</v>
      </c>
      <c r="F266" s="24">
        <v>82.6</v>
      </c>
      <c r="G266" s="19">
        <f t="shared" si="12"/>
        <v>83.384699999999995</v>
      </c>
      <c r="H266" s="11">
        <f t="shared" si="13"/>
        <v>0</v>
      </c>
      <c r="J266" s="26"/>
    </row>
    <row r="267" spans="1:13" outlineLevel="1">
      <c r="A267" s="7"/>
      <c r="B267" s="23">
        <v>42557</v>
      </c>
      <c r="C267" s="22">
        <v>0.29166666666666669</v>
      </c>
      <c r="D267" s="25">
        <v>0</v>
      </c>
      <c r="E267" s="19">
        <f t="shared" si="10"/>
        <v>0</v>
      </c>
      <c r="F267" s="24">
        <v>244.01</v>
      </c>
      <c r="G267" s="19">
        <f t="shared" si="12"/>
        <v>246.32809500000002</v>
      </c>
      <c r="H267" s="11">
        <f t="shared" si="13"/>
        <v>0</v>
      </c>
      <c r="J267" s="26"/>
    </row>
    <row r="268" spans="1:13" outlineLevel="1">
      <c r="A268" s="7"/>
      <c r="B268" s="23">
        <v>42557</v>
      </c>
      <c r="C268" s="22">
        <v>0.3125</v>
      </c>
      <c r="D268" s="25">
        <v>3.5695000000000005E-2</v>
      </c>
      <c r="E268" s="19">
        <f t="shared" si="10"/>
        <v>3.5684291500000007E-2</v>
      </c>
      <c r="F268" s="24">
        <v>47.06</v>
      </c>
      <c r="G268" s="19">
        <f t="shared" si="12"/>
        <v>47.507070000000006</v>
      </c>
      <c r="H268" s="11">
        <f t="shared" si="13"/>
        <v>4.9420220848090963</v>
      </c>
      <c r="J268" s="26"/>
    </row>
    <row r="269" spans="1:13" outlineLevel="1">
      <c r="A269" s="7"/>
      <c r="B269" s="23">
        <v>42557</v>
      </c>
      <c r="C269" s="22">
        <v>0.33333333333333331</v>
      </c>
      <c r="D269" s="25">
        <v>0.18998500000000001</v>
      </c>
      <c r="E269" s="19">
        <f t="shared" si="10"/>
        <v>0.18992800450000002</v>
      </c>
      <c r="F269" s="24">
        <v>85.77</v>
      </c>
      <c r="G269" s="19">
        <f t="shared" si="12"/>
        <v>86.584815000000006</v>
      </c>
      <c r="H269" s="11">
        <f t="shared" si="13"/>
        <v>18.881727704048334</v>
      </c>
      <c r="J269" s="26"/>
    </row>
    <row r="270" spans="1:13" outlineLevel="1">
      <c r="A270" s="7"/>
      <c r="B270" s="23">
        <v>42557</v>
      </c>
      <c r="C270" s="22">
        <v>0.35416666666666669</v>
      </c>
      <c r="D270" s="25">
        <v>0.15949200000000002</v>
      </c>
      <c r="E270" s="19">
        <f t="shared" ref="E270:E333" si="14">IF($B$11="Electricity",$D270*$B$7,$D270*$B$8)</f>
        <v>0.15944415240000004</v>
      </c>
      <c r="F270" s="24">
        <v>115.35</v>
      </c>
      <c r="G270" s="19">
        <f t="shared" si="12"/>
        <v>116.445825</v>
      </c>
      <c r="H270" s="11">
        <f t="shared" si="13"/>
        <v>11.090006478756273</v>
      </c>
      <c r="J270" s="26"/>
    </row>
    <row r="271" spans="1:13" outlineLevel="1">
      <c r="A271" s="7"/>
      <c r="B271" s="23">
        <v>42557</v>
      </c>
      <c r="C271" s="22">
        <v>0.375</v>
      </c>
      <c r="D271" s="25">
        <v>0.97391500000000009</v>
      </c>
      <c r="E271" s="19">
        <f t="shared" si="14"/>
        <v>0.97362282550000012</v>
      </c>
      <c r="F271" s="24">
        <v>98.22</v>
      </c>
      <c r="G271" s="19">
        <f t="shared" ref="G271:G334" si="15">$F271*$B$8</f>
        <v>99.153090000000006</v>
      </c>
      <c r="H271" s="11">
        <f t="shared" si="13"/>
        <v>84.556133900144204</v>
      </c>
      <c r="J271" s="26"/>
    </row>
    <row r="272" spans="1:13" outlineLevel="1">
      <c r="A272" s="7"/>
      <c r="B272" s="23">
        <v>42557</v>
      </c>
      <c r="C272" s="22">
        <v>0.39583333333333331</v>
      </c>
      <c r="D272" s="25">
        <v>0.78898000000000001</v>
      </c>
      <c r="E272" s="19">
        <f t="shared" si="14"/>
        <v>0.78874330600000009</v>
      </c>
      <c r="F272" s="24">
        <v>109.45</v>
      </c>
      <c r="G272" s="19">
        <f t="shared" si="15"/>
        <v>110.48977500000001</v>
      </c>
      <c r="H272" s="11">
        <f t="shared" si="13"/>
        <v>59.558184503303849</v>
      </c>
      <c r="J272" s="26"/>
    </row>
    <row r="273" spans="1:10" outlineLevel="1">
      <c r="A273" s="7"/>
      <c r="B273" s="23">
        <v>42557</v>
      </c>
      <c r="C273" s="22">
        <v>0.41666666666666669</v>
      </c>
      <c r="D273" s="25">
        <v>1.1291720000000001</v>
      </c>
      <c r="E273" s="19">
        <f t="shared" si="14"/>
        <v>1.1288332484000001</v>
      </c>
      <c r="F273" s="24">
        <v>81.650000000000006</v>
      </c>
      <c r="G273" s="19">
        <f t="shared" si="15"/>
        <v>82.425675000000012</v>
      </c>
      <c r="H273" s="11">
        <f t="shared" si="13"/>
        <v>116.91814174058733</v>
      </c>
      <c r="J273" s="26"/>
    </row>
    <row r="274" spans="1:10" outlineLevel="1">
      <c r="A274" s="7"/>
      <c r="B274" s="23">
        <v>42557</v>
      </c>
      <c r="C274" s="22">
        <v>0.4375</v>
      </c>
      <c r="D274" s="25">
        <v>4.4332409999999989</v>
      </c>
      <c r="E274" s="19">
        <f t="shared" si="14"/>
        <v>4.4319110276999991</v>
      </c>
      <c r="F274" s="24">
        <v>103.77</v>
      </c>
      <c r="G274" s="19">
        <f t="shared" si="15"/>
        <v>104.755815</v>
      </c>
      <c r="H274" s="11">
        <f t="shared" si="13"/>
        <v>360.06699943799885</v>
      </c>
      <c r="J274" s="26"/>
    </row>
    <row r="275" spans="1:10" outlineLevel="1">
      <c r="A275" s="7"/>
      <c r="B275" s="23">
        <v>42557</v>
      </c>
      <c r="C275" s="22">
        <v>0.45833333333333331</v>
      </c>
      <c r="D275" s="25">
        <v>3.4507020000000002</v>
      </c>
      <c r="E275" s="19">
        <f t="shared" si="14"/>
        <v>3.4496667894000002</v>
      </c>
      <c r="F275" s="24">
        <v>100.39</v>
      </c>
      <c r="G275" s="19">
        <f t="shared" si="15"/>
        <v>101.343705</v>
      </c>
      <c r="H275" s="11">
        <f t="shared" si="13"/>
        <v>292.03600937514926</v>
      </c>
      <c r="J275" s="26"/>
    </row>
    <row r="276" spans="1:10" outlineLevel="1">
      <c r="A276" s="7"/>
      <c r="B276" s="23">
        <v>42557</v>
      </c>
      <c r="C276" s="22">
        <v>0.47916666666666669</v>
      </c>
      <c r="D276" s="25">
        <v>2.3946620000000003</v>
      </c>
      <c r="E276" s="19">
        <f t="shared" si="14"/>
        <v>2.3939436014000002</v>
      </c>
      <c r="F276" s="24">
        <v>77.599999999999994</v>
      </c>
      <c r="G276" s="19">
        <f t="shared" si="15"/>
        <v>78.337199999999996</v>
      </c>
      <c r="H276" s="11">
        <f t="shared" si="13"/>
        <v>257.73867116880797</v>
      </c>
      <c r="J276" s="26"/>
    </row>
    <row r="277" spans="1:10" outlineLevel="1">
      <c r="A277" s="7"/>
      <c r="B277" s="23">
        <v>42557</v>
      </c>
      <c r="C277" s="22">
        <v>0.5</v>
      </c>
      <c r="D277" s="25">
        <v>2.6039599999999998</v>
      </c>
      <c r="E277" s="19">
        <f t="shared" si="14"/>
        <v>2.6031788119999999</v>
      </c>
      <c r="F277" s="24">
        <v>66.58</v>
      </c>
      <c r="G277" s="19">
        <f t="shared" si="15"/>
        <v>67.212510000000009</v>
      </c>
      <c r="H277" s="11">
        <f t="shared" si="13"/>
        <v>309.22507709866187</v>
      </c>
      <c r="J277" s="26"/>
    </row>
    <row r="278" spans="1:10" outlineLevel="1">
      <c r="A278" s="7"/>
      <c r="B278" s="23">
        <v>42557</v>
      </c>
      <c r="C278" s="22">
        <v>0.52083333333333337</v>
      </c>
      <c r="D278" s="25">
        <v>2.9034469999999999</v>
      </c>
      <c r="E278" s="19">
        <f t="shared" si="14"/>
        <v>2.9025759659000001</v>
      </c>
      <c r="F278" s="24">
        <v>69.459999999999994</v>
      </c>
      <c r="G278" s="19">
        <f t="shared" si="15"/>
        <v>70.119869999999992</v>
      </c>
      <c r="H278" s="11">
        <f t="shared" si="13"/>
        <v>336.35088026336763</v>
      </c>
      <c r="J278" s="26"/>
    </row>
    <row r="279" spans="1:10" outlineLevel="1">
      <c r="A279" s="7"/>
      <c r="B279" s="23">
        <v>42557</v>
      </c>
      <c r="C279" s="22">
        <v>0.54166666666666663</v>
      </c>
      <c r="D279" s="25">
        <v>2.831709</v>
      </c>
      <c r="E279" s="19">
        <f t="shared" si="14"/>
        <v>2.8308594873000001</v>
      </c>
      <c r="F279" s="24">
        <v>51.82</v>
      </c>
      <c r="G279" s="19">
        <f t="shared" si="15"/>
        <v>52.312290000000004</v>
      </c>
      <c r="H279" s="11">
        <f t="shared" si="13"/>
        <v>378.45112218891103</v>
      </c>
      <c r="J279" s="26"/>
    </row>
    <row r="280" spans="1:10" outlineLevel="1">
      <c r="A280" s="7"/>
      <c r="B280" s="23">
        <v>42557</v>
      </c>
      <c r="C280" s="22">
        <v>0.5625</v>
      </c>
      <c r="D280" s="25">
        <v>1.853342</v>
      </c>
      <c r="E280" s="19">
        <f t="shared" si="14"/>
        <v>1.8527859974000001</v>
      </c>
      <c r="F280" s="24">
        <v>67.61</v>
      </c>
      <c r="G280" s="19">
        <f t="shared" si="15"/>
        <v>68.252295000000004</v>
      </c>
      <c r="H280" s="11">
        <f t="shared" si="13"/>
        <v>218.16129904998596</v>
      </c>
      <c r="J280" s="26"/>
    </row>
    <row r="281" spans="1:10" outlineLevel="1">
      <c r="A281" s="7"/>
      <c r="B281" s="23">
        <v>42557</v>
      </c>
      <c r="C281" s="22">
        <v>0.58333333333333337</v>
      </c>
      <c r="D281" s="25">
        <v>1.4117139999999999</v>
      </c>
      <c r="E281" s="19">
        <f t="shared" si="14"/>
        <v>1.4112904857999999</v>
      </c>
      <c r="F281" s="24">
        <v>79.58</v>
      </c>
      <c r="G281" s="19">
        <f t="shared" si="15"/>
        <v>80.336010000000002</v>
      </c>
      <c r="H281" s="11">
        <f t="shared" si="13"/>
        <v>149.12258377866632</v>
      </c>
      <c r="J281" s="26"/>
    </row>
    <row r="282" spans="1:10" outlineLevel="1">
      <c r="A282" s="7"/>
      <c r="B282" s="23">
        <v>42557</v>
      </c>
      <c r="C282" s="22">
        <v>0.60416666666666663</v>
      </c>
      <c r="D282" s="25">
        <v>1.5475979999999998</v>
      </c>
      <c r="E282" s="19">
        <f t="shared" si="14"/>
        <v>1.5471337205999998</v>
      </c>
      <c r="F282" s="24">
        <v>90.85</v>
      </c>
      <c r="G282" s="19">
        <f t="shared" si="15"/>
        <v>91.713075000000003</v>
      </c>
      <c r="H282" s="11">
        <f t="shared" si="13"/>
        <v>145.87448107918314</v>
      </c>
      <c r="J282" s="26"/>
    </row>
    <row r="283" spans="1:10" outlineLevel="1">
      <c r="A283" s="7"/>
      <c r="B283" s="23">
        <v>42557</v>
      </c>
      <c r="C283" s="22">
        <v>0.625</v>
      </c>
      <c r="D283" s="25">
        <v>1.6736550000000001</v>
      </c>
      <c r="E283" s="19">
        <f t="shared" si="14"/>
        <v>1.6731529035000001</v>
      </c>
      <c r="F283" s="24">
        <v>117.66</v>
      </c>
      <c r="G283" s="19">
        <f t="shared" si="15"/>
        <v>118.77777</v>
      </c>
      <c r="H283" s="11">
        <f t="shared" si="13"/>
        <v>112.4730693042448</v>
      </c>
      <c r="J283" s="26"/>
    </row>
    <row r="284" spans="1:10" outlineLevel="1">
      <c r="A284" s="7"/>
      <c r="B284" s="23">
        <v>42557</v>
      </c>
      <c r="C284" s="22">
        <v>0.64583333333333337</v>
      </c>
      <c r="D284" s="25">
        <v>0.90280099999999996</v>
      </c>
      <c r="E284" s="19">
        <f t="shared" si="14"/>
        <v>0.90253015969999995</v>
      </c>
      <c r="F284" s="24">
        <v>157.19999999999999</v>
      </c>
      <c r="G284" s="19">
        <f t="shared" si="15"/>
        <v>158.6934</v>
      </c>
      <c r="H284" s="11">
        <f t="shared" si="13"/>
        <v>24.64503005886402</v>
      </c>
      <c r="J284" s="26"/>
    </row>
    <row r="285" spans="1:10" outlineLevel="1">
      <c r="A285" s="7"/>
      <c r="B285" s="23">
        <v>42557</v>
      </c>
      <c r="C285" s="22">
        <v>0.66666666666666663</v>
      </c>
      <c r="D285" s="25">
        <v>0.82104299999999997</v>
      </c>
      <c r="E285" s="19">
        <f t="shared" si="14"/>
        <v>0.82079668709999998</v>
      </c>
      <c r="F285" s="24">
        <v>178.88</v>
      </c>
      <c r="G285" s="19">
        <f t="shared" si="15"/>
        <v>180.57936000000001</v>
      </c>
      <c r="H285" s="11">
        <f t="shared" si="13"/>
        <v>4.4492433539617373</v>
      </c>
      <c r="J285" s="26"/>
    </row>
    <row r="286" spans="1:10" outlineLevel="1">
      <c r="A286" s="7"/>
      <c r="B286" s="23">
        <v>42557</v>
      </c>
      <c r="C286" s="22">
        <v>0.6875</v>
      </c>
      <c r="D286" s="25">
        <v>0.25419700000000001</v>
      </c>
      <c r="E286" s="19">
        <f t="shared" si="14"/>
        <v>0.25412074090000003</v>
      </c>
      <c r="F286" s="24">
        <v>93.41</v>
      </c>
      <c r="G286" s="19">
        <f t="shared" si="15"/>
        <v>94.297395000000009</v>
      </c>
      <c r="H286" s="11">
        <f t="shared" si="13"/>
        <v>23.303533925060044</v>
      </c>
      <c r="J286" s="26"/>
    </row>
    <row r="287" spans="1:10" outlineLevel="1">
      <c r="A287" s="7"/>
      <c r="B287" s="23">
        <v>42557</v>
      </c>
      <c r="C287" s="22">
        <v>0.70833333333333337</v>
      </c>
      <c r="D287" s="25">
        <v>3.8049999999999998E-3</v>
      </c>
      <c r="E287" s="19">
        <f t="shared" si="14"/>
        <v>3.8038585E-3</v>
      </c>
      <c r="F287" s="24">
        <v>81.55</v>
      </c>
      <c r="G287" s="19">
        <f t="shared" si="15"/>
        <v>82.324725000000001</v>
      </c>
      <c r="H287" s="11">
        <f t="shared" si="13"/>
        <v>0.39436607604858748</v>
      </c>
      <c r="J287" s="26"/>
    </row>
    <row r="288" spans="1:10" outlineLevel="1">
      <c r="A288" s="7"/>
      <c r="B288" s="23">
        <v>42557</v>
      </c>
      <c r="C288" s="22">
        <v>0.72916666666666663</v>
      </c>
      <c r="D288" s="25">
        <v>0</v>
      </c>
      <c r="E288" s="19">
        <f t="shared" si="14"/>
        <v>0</v>
      </c>
      <c r="F288" s="24">
        <v>228.61</v>
      </c>
      <c r="G288" s="19">
        <f t="shared" si="15"/>
        <v>230.78179500000002</v>
      </c>
      <c r="H288" s="11">
        <f t="shared" si="13"/>
        <v>0</v>
      </c>
      <c r="J288" s="26"/>
    </row>
    <row r="289" spans="1:10" outlineLevel="1">
      <c r="A289" s="7"/>
      <c r="B289" s="23">
        <v>42557</v>
      </c>
      <c r="C289" s="22">
        <v>0.75</v>
      </c>
      <c r="D289" s="25">
        <v>0</v>
      </c>
      <c r="E289" s="19">
        <f t="shared" si="14"/>
        <v>0</v>
      </c>
      <c r="F289" s="24">
        <v>303.23</v>
      </c>
      <c r="G289" s="19">
        <f t="shared" si="15"/>
        <v>306.11068500000005</v>
      </c>
      <c r="H289" s="11">
        <f t="shared" si="13"/>
        <v>0</v>
      </c>
      <c r="J289" s="26"/>
    </row>
    <row r="290" spans="1:10" outlineLevel="1">
      <c r="A290" s="7"/>
      <c r="B290" s="23">
        <v>42557</v>
      </c>
      <c r="C290" s="22">
        <v>0.77083333333333337</v>
      </c>
      <c r="D290" s="25">
        <v>0</v>
      </c>
      <c r="E290" s="19">
        <f t="shared" si="14"/>
        <v>0</v>
      </c>
      <c r="F290" s="24">
        <v>299</v>
      </c>
      <c r="G290" s="19">
        <f t="shared" si="15"/>
        <v>301.84050000000002</v>
      </c>
      <c r="H290" s="11">
        <f t="shared" si="13"/>
        <v>0</v>
      </c>
      <c r="J290" s="26"/>
    </row>
    <row r="291" spans="1:10" outlineLevel="1">
      <c r="A291" s="7"/>
      <c r="B291" s="23">
        <v>42557</v>
      </c>
      <c r="C291" s="22">
        <v>0.79166666666666663</v>
      </c>
      <c r="D291" s="25">
        <v>0</v>
      </c>
      <c r="E291" s="19">
        <f t="shared" si="14"/>
        <v>0</v>
      </c>
      <c r="F291" s="24">
        <v>244.19</v>
      </c>
      <c r="G291" s="19">
        <f t="shared" si="15"/>
        <v>246.509805</v>
      </c>
      <c r="H291" s="11">
        <f t="shared" si="13"/>
        <v>0</v>
      </c>
      <c r="J291" s="26"/>
    </row>
    <row r="292" spans="1:10" outlineLevel="1">
      <c r="A292" s="7"/>
      <c r="B292" s="23">
        <v>42557</v>
      </c>
      <c r="C292" s="22">
        <v>0.8125</v>
      </c>
      <c r="D292" s="25">
        <v>0</v>
      </c>
      <c r="E292" s="19">
        <f t="shared" si="14"/>
        <v>0</v>
      </c>
      <c r="F292" s="24">
        <v>178.72</v>
      </c>
      <c r="G292" s="19">
        <f t="shared" si="15"/>
        <v>180.41784000000001</v>
      </c>
      <c r="H292" s="11">
        <f t="shared" si="13"/>
        <v>0</v>
      </c>
      <c r="J292" s="26"/>
    </row>
    <row r="293" spans="1:10" outlineLevel="1">
      <c r="A293" s="7"/>
      <c r="B293" s="23">
        <v>42557</v>
      </c>
      <c r="C293" s="22">
        <v>0.83333333333333337</v>
      </c>
      <c r="D293" s="25">
        <v>0</v>
      </c>
      <c r="E293" s="19">
        <f t="shared" si="14"/>
        <v>0</v>
      </c>
      <c r="F293" s="24">
        <v>265.01</v>
      </c>
      <c r="G293" s="19">
        <f t="shared" si="15"/>
        <v>267.52759500000002</v>
      </c>
      <c r="H293" s="11">
        <f t="shared" si="13"/>
        <v>0</v>
      </c>
      <c r="J293" s="26"/>
    </row>
    <row r="294" spans="1:10" outlineLevel="1">
      <c r="A294" s="7"/>
      <c r="B294" s="23">
        <v>42557</v>
      </c>
      <c r="C294" s="22">
        <v>0.85416666666666663</v>
      </c>
      <c r="D294" s="25">
        <v>0</v>
      </c>
      <c r="E294" s="19">
        <f t="shared" si="14"/>
        <v>0</v>
      </c>
      <c r="F294" s="24">
        <v>196.32</v>
      </c>
      <c r="G294" s="19">
        <f t="shared" si="15"/>
        <v>198.18504000000001</v>
      </c>
      <c r="H294" s="11">
        <f t="shared" si="13"/>
        <v>0</v>
      </c>
      <c r="J294" s="26"/>
    </row>
    <row r="295" spans="1:10" outlineLevel="1">
      <c r="A295" s="7"/>
      <c r="B295" s="23">
        <v>42557</v>
      </c>
      <c r="C295" s="22">
        <v>0.875</v>
      </c>
      <c r="D295" s="25">
        <v>0</v>
      </c>
      <c r="E295" s="19">
        <f t="shared" si="14"/>
        <v>0</v>
      </c>
      <c r="F295" s="24">
        <v>162.84</v>
      </c>
      <c r="G295" s="19">
        <f t="shared" si="15"/>
        <v>164.38698000000002</v>
      </c>
      <c r="H295" s="11">
        <f t="shared" si="13"/>
        <v>0</v>
      </c>
      <c r="J295" s="26"/>
    </row>
    <row r="296" spans="1:10" outlineLevel="1">
      <c r="A296" s="7"/>
      <c r="B296" s="23">
        <v>42557</v>
      </c>
      <c r="C296" s="22">
        <v>0.89583333333333337</v>
      </c>
      <c r="D296" s="25">
        <v>0</v>
      </c>
      <c r="E296" s="19">
        <f t="shared" si="14"/>
        <v>0</v>
      </c>
      <c r="F296" s="24">
        <v>126.44</v>
      </c>
      <c r="G296" s="19">
        <f t="shared" si="15"/>
        <v>127.64118000000001</v>
      </c>
      <c r="H296" s="11">
        <f t="shared" si="13"/>
        <v>0</v>
      </c>
      <c r="J296" s="26"/>
    </row>
    <row r="297" spans="1:10" outlineLevel="1">
      <c r="A297" s="7"/>
      <c r="B297" s="23">
        <v>42557</v>
      </c>
      <c r="C297" s="22">
        <v>0.91666666666666663</v>
      </c>
      <c r="D297" s="25">
        <v>0</v>
      </c>
      <c r="E297" s="19">
        <f t="shared" si="14"/>
        <v>0</v>
      </c>
      <c r="F297" s="24">
        <v>84.21</v>
      </c>
      <c r="G297" s="19">
        <f t="shared" si="15"/>
        <v>85.009995000000004</v>
      </c>
      <c r="H297" s="11">
        <f t="shared" si="13"/>
        <v>0</v>
      </c>
      <c r="J297" s="26"/>
    </row>
    <row r="298" spans="1:10" outlineLevel="1">
      <c r="A298" s="7"/>
      <c r="B298" s="23">
        <v>42557</v>
      </c>
      <c r="C298" s="22">
        <v>0.9375</v>
      </c>
      <c r="D298" s="25">
        <v>0</v>
      </c>
      <c r="E298" s="19">
        <f t="shared" si="14"/>
        <v>0</v>
      </c>
      <c r="F298" s="24">
        <v>280.24</v>
      </c>
      <c r="G298" s="19">
        <f t="shared" si="15"/>
        <v>282.90228000000002</v>
      </c>
      <c r="H298" s="11">
        <f t="shared" si="13"/>
        <v>0</v>
      </c>
      <c r="J298" s="26"/>
    </row>
    <row r="299" spans="1:10" outlineLevel="1">
      <c r="A299" s="7"/>
      <c r="B299" s="23">
        <v>42557</v>
      </c>
      <c r="C299" s="22">
        <v>0.95833333333333337</v>
      </c>
      <c r="D299" s="25">
        <v>0</v>
      </c>
      <c r="E299" s="19">
        <f t="shared" si="14"/>
        <v>0</v>
      </c>
      <c r="F299" s="24">
        <v>182.59</v>
      </c>
      <c r="G299" s="19">
        <f t="shared" si="15"/>
        <v>184.32460500000002</v>
      </c>
      <c r="H299" s="11">
        <f t="shared" si="13"/>
        <v>0</v>
      </c>
      <c r="J299" s="26"/>
    </row>
    <row r="300" spans="1:10" outlineLevel="1">
      <c r="A300" s="7"/>
      <c r="B300" s="23">
        <v>42557</v>
      </c>
      <c r="C300" s="22">
        <v>0.97916666666666663</v>
      </c>
      <c r="D300" s="25">
        <v>0</v>
      </c>
      <c r="E300" s="19">
        <f t="shared" si="14"/>
        <v>0</v>
      </c>
      <c r="F300" s="24">
        <v>100.53</v>
      </c>
      <c r="G300" s="19">
        <f t="shared" si="15"/>
        <v>101.48503500000001</v>
      </c>
      <c r="H300" s="11">
        <f t="shared" si="13"/>
        <v>0</v>
      </c>
      <c r="J300" s="26"/>
    </row>
    <row r="301" spans="1:10" outlineLevel="1">
      <c r="A301" s="7"/>
      <c r="B301" s="23">
        <v>42557</v>
      </c>
      <c r="C301" s="22">
        <v>0.99998842592592585</v>
      </c>
      <c r="D301" s="25">
        <v>0</v>
      </c>
      <c r="E301" s="19">
        <f t="shared" si="14"/>
        <v>0</v>
      </c>
      <c r="F301" s="24">
        <v>108.77</v>
      </c>
      <c r="G301" s="19">
        <f t="shared" si="15"/>
        <v>109.803315</v>
      </c>
      <c r="H301" s="11">
        <f>E301*($B$6-G301)</f>
        <v>0</v>
      </c>
      <c r="J301" s="26"/>
    </row>
    <row r="302" spans="1:10" outlineLevel="1">
      <c r="A302" s="7"/>
      <c r="B302" s="23">
        <v>42558</v>
      </c>
      <c r="C302" s="22">
        <v>2.0833333333333332E-2</v>
      </c>
      <c r="D302" s="25">
        <v>0</v>
      </c>
      <c r="E302" s="19">
        <f t="shared" si="14"/>
        <v>0</v>
      </c>
      <c r="F302" s="24">
        <v>111</v>
      </c>
      <c r="G302" s="19">
        <f t="shared" si="15"/>
        <v>112.0545</v>
      </c>
      <c r="H302" s="11">
        <f t="shared" ref="H302:H348" si="16">E302*($B$6-G302)</f>
        <v>0</v>
      </c>
      <c r="J302" s="26"/>
    </row>
    <row r="303" spans="1:10" outlineLevel="1">
      <c r="A303" s="7"/>
      <c r="B303" s="23">
        <v>42558</v>
      </c>
      <c r="C303" s="22">
        <v>4.1666666666666664E-2</v>
      </c>
      <c r="D303" s="25">
        <v>0</v>
      </c>
      <c r="E303" s="19">
        <f t="shared" si="14"/>
        <v>0</v>
      </c>
      <c r="F303" s="24">
        <v>98.76</v>
      </c>
      <c r="G303" s="19">
        <f t="shared" si="15"/>
        <v>99.698220000000006</v>
      </c>
      <c r="H303" s="11">
        <f t="shared" si="16"/>
        <v>0</v>
      </c>
      <c r="J303" s="26"/>
    </row>
    <row r="304" spans="1:10" outlineLevel="1">
      <c r="A304" s="7"/>
      <c r="B304" s="23">
        <v>42558</v>
      </c>
      <c r="C304" s="22">
        <v>6.25E-2</v>
      </c>
      <c r="D304" s="25">
        <v>0</v>
      </c>
      <c r="E304" s="19">
        <f t="shared" si="14"/>
        <v>0</v>
      </c>
      <c r="F304" s="24">
        <v>87.46</v>
      </c>
      <c r="G304" s="19">
        <f t="shared" si="15"/>
        <v>88.290869999999998</v>
      </c>
      <c r="H304" s="11">
        <f t="shared" si="16"/>
        <v>0</v>
      </c>
      <c r="J304" s="26"/>
    </row>
    <row r="305" spans="1:13" outlineLevel="1">
      <c r="A305" s="7"/>
      <c r="B305" s="23">
        <v>42558</v>
      </c>
      <c r="C305" s="22">
        <v>8.3333333333333329E-2</v>
      </c>
      <c r="D305" s="25">
        <v>0</v>
      </c>
      <c r="E305" s="19">
        <f t="shared" si="14"/>
        <v>0</v>
      </c>
      <c r="F305" s="24">
        <v>69.22</v>
      </c>
      <c r="G305" s="19">
        <f t="shared" si="15"/>
        <v>69.877589999999998</v>
      </c>
      <c r="H305" s="11">
        <f t="shared" si="16"/>
        <v>0</v>
      </c>
      <c r="J305" s="26"/>
    </row>
    <row r="306" spans="1:13" outlineLevel="1">
      <c r="A306" s="7"/>
      <c r="B306" s="23">
        <v>42558</v>
      </c>
      <c r="C306" s="22">
        <v>0.10416666666666667</v>
      </c>
      <c r="D306" s="25">
        <v>0</v>
      </c>
      <c r="E306" s="19">
        <f t="shared" si="14"/>
        <v>0</v>
      </c>
      <c r="F306" s="24">
        <v>64.42</v>
      </c>
      <c r="G306" s="19">
        <f t="shared" si="15"/>
        <v>65.031990000000008</v>
      </c>
      <c r="H306" s="11">
        <f t="shared" si="16"/>
        <v>0</v>
      </c>
      <c r="J306" s="26"/>
      <c r="M306" s="27"/>
    </row>
    <row r="307" spans="1:13" outlineLevel="1">
      <c r="A307" s="7"/>
      <c r="B307" s="23">
        <v>42558</v>
      </c>
      <c r="C307" s="22">
        <v>0.125</v>
      </c>
      <c r="D307" s="25">
        <v>0</v>
      </c>
      <c r="E307" s="19">
        <f t="shared" si="14"/>
        <v>0</v>
      </c>
      <c r="F307" s="24">
        <v>65.540000000000006</v>
      </c>
      <c r="G307" s="19">
        <f t="shared" si="15"/>
        <v>66.162630000000007</v>
      </c>
      <c r="H307" s="11">
        <f t="shared" si="16"/>
        <v>0</v>
      </c>
      <c r="J307" s="26"/>
    </row>
    <row r="308" spans="1:13" outlineLevel="1">
      <c r="A308" s="7"/>
      <c r="B308" s="23">
        <v>42558</v>
      </c>
      <c r="C308" s="22">
        <v>0.14583333333333334</v>
      </c>
      <c r="D308" s="25">
        <v>0</v>
      </c>
      <c r="E308" s="19">
        <f t="shared" si="14"/>
        <v>0</v>
      </c>
      <c r="F308" s="24">
        <v>70.03</v>
      </c>
      <c r="G308" s="19">
        <f t="shared" si="15"/>
        <v>70.695285000000013</v>
      </c>
      <c r="H308" s="11">
        <f t="shared" si="16"/>
        <v>0</v>
      </c>
      <c r="J308" s="26"/>
    </row>
    <row r="309" spans="1:13" outlineLevel="1">
      <c r="A309" s="7"/>
      <c r="B309" s="23">
        <v>42558</v>
      </c>
      <c r="C309" s="22">
        <v>0.16666666666666666</v>
      </c>
      <c r="D309" s="25">
        <v>0</v>
      </c>
      <c r="E309" s="19">
        <f t="shared" si="14"/>
        <v>0</v>
      </c>
      <c r="F309" s="24">
        <v>66.27</v>
      </c>
      <c r="G309" s="19">
        <f t="shared" si="15"/>
        <v>66.899564999999996</v>
      </c>
      <c r="H309" s="11">
        <f t="shared" si="16"/>
        <v>0</v>
      </c>
      <c r="J309" s="26"/>
    </row>
    <row r="310" spans="1:13" outlineLevel="1">
      <c r="A310" s="7"/>
      <c r="B310" s="23">
        <v>42558</v>
      </c>
      <c r="C310" s="22">
        <v>0.1875</v>
      </c>
      <c r="D310" s="25">
        <v>0</v>
      </c>
      <c r="E310" s="19">
        <f t="shared" si="14"/>
        <v>0</v>
      </c>
      <c r="F310" s="24">
        <v>58.15</v>
      </c>
      <c r="G310" s="19">
        <f t="shared" si="15"/>
        <v>58.702425000000005</v>
      </c>
      <c r="H310" s="11">
        <f t="shared" si="16"/>
        <v>0</v>
      </c>
      <c r="J310" s="26"/>
    </row>
    <row r="311" spans="1:13" outlineLevel="1">
      <c r="A311" s="7"/>
      <c r="B311" s="23">
        <v>42558</v>
      </c>
      <c r="C311" s="22">
        <v>0.20833333333333334</v>
      </c>
      <c r="D311" s="25">
        <v>0</v>
      </c>
      <c r="E311" s="19">
        <f t="shared" si="14"/>
        <v>0</v>
      </c>
      <c r="F311" s="24">
        <v>59.9</v>
      </c>
      <c r="G311" s="19">
        <f t="shared" si="15"/>
        <v>60.469050000000003</v>
      </c>
      <c r="H311" s="11">
        <f t="shared" si="16"/>
        <v>0</v>
      </c>
      <c r="J311" s="26"/>
    </row>
    <row r="312" spans="1:13" outlineLevel="1">
      <c r="A312" s="7"/>
      <c r="B312" s="23">
        <v>42558</v>
      </c>
      <c r="C312" s="22">
        <v>0.22916666666666666</v>
      </c>
      <c r="D312" s="25">
        <v>0</v>
      </c>
      <c r="E312" s="19">
        <f t="shared" si="14"/>
        <v>0</v>
      </c>
      <c r="F312" s="24">
        <v>81.290000000000006</v>
      </c>
      <c r="G312" s="19">
        <f t="shared" si="15"/>
        <v>82.062255000000007</v>
      </c>
      <c r="H312" s="11">
        <f t="shared" si="16"/>
        <v>0</v>
      </c>
      <c r="J312" s="26"/>
    </row>
    <row r="313" spans="1:13" outlineLevel="1">
      <c r="A313" s="7"/>
      <c r="B313" s="23">
        <v>42558</v>
      </c>
      <c r="C313" s="22">
        <v>0.25</v>
      </c>
      <c r="D313" s="25">
        <v>0</v>
      </c>
      <c r="E313" s="19">
        <f t="shared" si="14"/>
        <v>0</v>
      </c>
      <c r="F313" s="24">
        <v>148.88</v>
      </c>
      <c r="G313" s="19">
        <f t="shared" si="15"/>
        <v>150.29436000000001</v>
      </c>
      <c r="H313" s="11">
        <f t="shared" si="16"/>
        <v>0</v>
      </c>
      <c r="J313" s="26"/>
    </row>
    <row r="314" spans="1:13" outlineLevel="1">
      <c r="A314" s="7"/>
      <c r="B314" s="23">
        <v>42558</v>
      </c>
      <c r="C314" s="22">
        <v>0.27083333333333331</v>
      </c>
      <c r="D314" s="25">
        <v>0</v>
      </c>
      <c r="E314" s="19">
        <f t="shared" si="14"/>
        <v>0</v>
      </c>
      <c r="F314" s="24">
        <v>215.54</v>
      </c>
      <c r="G314" s="19">
        <f t="shared" si="15"/>
        <v>217.58763000000002</v>
      </c>
      <c r="H314" s="11">
        <f t="shared" si="16"/>
        <v>0</v>
      </c>
      <c r="J314" s="26"/>
    </row>
    <row r="315" spans="1:13" outlineLevel="1">
      <c r="A315" s="7"/>
      <c r="B315" s="23">
        <v>42558</v>
      </c>
      <c r="C315" s="22">
        <v>0.29166666666666669</v>
      </c>
      <c r="D315" s="25">
        <v>0</v>
      </c>
      <c r="E315" s="19">
        <f t="shared" si="14"/>
        <v>0</v>
      </c>
      <c r="F315" s="24">
        <v>294.88</v>
      </c>
      <c r="G315" s="19">
        <f t="shared" si="15"/>
        <v>297.68136000000004</v>
      </c>
      <c r="H315" s="11">
        <f t="shared" si="16"/>
        <v>0</v>
      </c>
      <c r="J315" s="26"/>
    </row>
    <row r="316" spans="1:13" outlineLevel="1">
      <c r="A316" s="7"/>
      <c r="B316" s="23">
        <v>42558</v>
      </c>
      <c r="C316" s="22">
        <v>0.3125</v>
      </c>
      <c r="D316" s="25">
        <v>1.4610000000000001E-3</v>
      </c>
      <c r="E316" s="19">
        <f t="shared" si="14"/>
        <v>1.4605617E-3</v>
      </c>
      <c r="F316" s="24">
        <v>141.97999999999999</v>
      </c>
      <c r="G316" s="19">
        <f t="shared" si="15"/>
        <v>143.32881</v>
      </c>
      <c r="H316" s="11">
        <f t="shared" si="16"/>
        <v>6.2323905807422995E-2</v>
      </c>
      <c r="J316" s="26"/>
    </row>
    <row r="317" spans="1:13" outlineLevel="1">
      <c r="A317" s="7"/>
      <c r="B317" s="23">
        <v>42558</v>
      </c>
      <c r="C317" s="22">
        <v>0.33333333333333331</v>
      </c>
      <c r="D317" s="25">
        <v>0.19295300000000004</v>
      </c>
      <c r="E317" s="19">
        <f t="shared" si="14"/>
        <v>0.19289511410000004</v>
      </c>
      <c r="F317" s="24">
        <v>201.55</v>
      </c>
      <c r="G317" s="19">
        <f t="shared" si="15"/>
        <v>203.46472500000002</v>
      </c>
      <c r="H317" s="11">
        <f t="shared" si="16"/>
        <v>-3.3688601216001262</v>
      </c>
      <c r="J317" s="26"/>
    </row>
    <row r="318" spans="1:13" outlineLevel="1">
      <c r="A318" s="7"/>
      <c r="B318" s="23">
        <v>42558</v>
      </c>
      <c r="C318" s="22">
        <v>0.35416666666666669</v>
      </c>
      <c r="D318" s="25">
        <v>1.1933850000000001</v>
      </c>
      <c r="E318" s="19">
        <f t="shared" si="14"/>
        <v>1.1930269845000001</v>
      </c>
      <c r="F318" s="24">
        <v>281.95999999999998</v>
      </c>
      <c r="G318" s="19">
        <f t="shared" si="15"/>
        <v>284.63862</v>
      </c>
      <c r="H318" s="11">
        <f t="shared" si="16"/>
        <v>-117.6785353738414</v>
      </c>
      <c r="J318" s="26"/>
    </row>
    <row r="319" spans="1:13" outlineLevel="1">
      <c r="A319" s="7"/>
      <c r="B319" s="23">
        <v>42558</v>
      </c>
      <c r="C319" s="22">
        <v>0.375</v>
      </c>
      <c r="D319" s="25">
        <v>2.2723900000000001</v>
      </c>
      <c r="E319" s="19">
        <f t="shared" si="14"/>
        <v>2.2717082830000002</v>
      </c>
      <c r="F319" s="24">
        <v>168.97</v>
      </c>
      <c r="G319" s="19">
        <f t="shared" si="15"/>
        <v>170.57521500000001</v>
      </c>
      <c r="H319" s="11">
        <f t="shared" si="16"/>
        <v>35.040611847994128</v>
      </c>
      <c r="J319" s="26"/>
    </row>
    <row r="320" spans="1:13" outlineLevel="1">
      <c r="A320" s="7"/>
      <c r="B320" s="23">
        <v>42558</v>
      </c>
      <c r="C320" s="22">
        <v>0.39583333333333331</v>
      </c>
      <c r="D320" s="25">
        <v>4.9405420000000007</v>
      </c>
      <c r="E320" s="19">
        <f t="shared" si="14"/>
        <v>4.9390598374000012</v>
      </c>
      <c r="F320" s="24">
        <v>279.08</v>
      </c>
      <c r="G320" s="19">
        <f t="shared" si="15"/>
        <v>281.73126000000002</v>
      </c>
      <c r="H320" s="11">
        <f t="shared" si="16"/>
        <v>-472.82242144969734</v>
      </c>
      <c r="J320" s="26"/>
    </row>
    <row r="321" spans="1:10" outlineLevel="1">
      <c r="A321" s="7"/>
      <c r="B321" s="23">
        <v>42558</v>
      </c>
      <c r="C321" s="22">
        <v>0.41666666666666669</v>
      </c>
      <c r="D321" s="25">
        <v>4.9767120000000009</v>
      </c>
      <c r="E321" s="19">
        <f t="shared" si="14"/>
        <v>4.9752189864000007</v>
      </c>
      <c r="F321" s="24">
        <v>282.45999999999998</v>
      </c>
      <c r="G321" s="19">
        <f t="shared" si="15"/>
        <v>285.14337</v>
      </c>
      <c r="H321" s="11">
        <f t="shared" si="16"/>
        <v>-493.25997679968026</v>
      </c>
      <c r="J321" s="26"/>
    </row>
    <row r="322" spans="1:10" outlineLevel="1">
      <c r="A322" s="7"/>
      <c r="B322" s="23">
        <v>42558</v>
      </c>
      <c r="C322" s="22">
        <v>0.4375</v>
      </c>
      <c r="D322" s="25">
        <v>3.4574319999999998</v>
      </c>
      <c r="E322" s="19">
        <f t="shared" si="14"/>
        <v>3.4563947703999998</v>
      </c>
      <c r="F322" s="24">
        <v>193.87</v>
      </c>
      <c r="G322" s="19">
        <f t="shared" si="15"/>
        <v>195.71176500000001</v>
      </c>
      <c r="H322" s="11">
        <f t="shared" si="16"/>
        <v>-33.567693757353801</v>
      </c>
      <c r="J322" s="26"/>
    </row>
    <row r="323" spans="1:10" outlineLevel="1">
      <c r="A323" s="7"/>
      <c r="B323" s="23">
        <v>42558</v>
      </c>
      <c r="C323" s="22">
        <v>0.45833333333333331</v>
      </c>
      <c r="D323" s="25">
        <v>5.3928580000000004</v>
      </c>
      <c r="E323" s="19">
        <f t="shared" si="14"/>
        <v>5.391240142600001</v>
      </c>
      <c r="F323" s="24">
        <v>167.91</v>
      </c>
      <c r="G323" s="19">
        <f t="shared" si="15"/>
        <v>169.505145</v>
      </c>
      <c r="H323" s="11">
        <f t="shared" si="16"/>
        <v>88.927724422366339</v>
      </c>
      <c r="J323" s="26"/>
    </row>
    <row r="324" spans="1:10" outlineLevel="1">
      <c r="A324" s="7"/>
      <c r="B324" s="23">
        <v>42558</v>
      </c>
      <c r="C324" s="22">
        <v>0.47916666666666669</v>
      </c>
      <c r="D324" s="25">
        <v>5.5495140000000003</v>
      </c>
      <c r="E324" s="19">
        <f t="shared" si="14"/>
        <v>5.5478491458000008</v>
      </c>
      <c r="F324" s="24">
        <v>168.96</v>
      </c>
      <c r="G324" s="19">
        <f t="shared" si="15"/>
        <v>170.56512000000001</v>
      </c>
      <c r="H324" s="11">
        <f t="shared" si="16"/>
        <v>85.630385823525472</v>
      </c>
      <c r="J324" s="26"/>
    </row>
    <row r="325" spans="1:10" outlineLevel="1">
      <c r="A325" s="7"/>
      <c r="B325" s="23">
        <v>42558</v>
      </c>
      <c r="C325" s="22">
        <v>0.5</v>
      </c>
      <c r="D325" s="25">
        <v>8.1933879999999988</v>
      </c>
      <c r="E325" s="19">
        <f t="shared" si="14"/>
        <v>8.1909299835999985</v>
      </c>
      <c r="F325" s="24">
        <v>234.56</v>
      </c>
      <c r="G325" s="19">
        <f t="shared" si="15"/>
        <v>236.78832000000003</v>
      </c>
      <c r="H325" s="11">
        <f t="shared" si="16"/>
        <v>-416.00357310467172</v>
      </c>
      <c r="J325" s="26"/>
    </row>
    <row r="326" spans="1:10" outlineLevel="1">
      <c r="A326" s="7"/>
      <c r="B326" s="23">
        <v>42558</v>
      </c>
      <c r="C326" s="22">
        <v>0.52083333333333337</v>
      </c>
      <c r="D326" s="25">
        <v>6.8836440000000003</v>
      </c>
      <c r="E326" s="19">
        <f t="shared" si="14"/>
        <v>6.8815789068000006</v>
      </c>
      <c r="F326" s="24">
        <v>156.16</v>
      </c>
      <c r="G326" s="19">
        <f t="shared" si="15"/>
        <v>157.64352</v>
      </c>
      <c r="H326" s="11">
        <f t="shared" si="16"/>
        <v>195.13735463909612</v>
      </c>
      <c r="J326" s="26"/>
    </row>
    <row r="327" spans="1:10" outlineLevel="1">
      <c r="A327" s="7"/>
      <c r="B327" s="23">
        <v>42558</v>
      </c>
      <c r="C327" s="22">
        <v>0.54166666666666663</v>
      </c>
      <c r="D327" s="25">
        <v>7.6107589999999998</v>
      </c>
      <c r="E327" s="19">
        <f t="shared" si="14"/>
        <v>7.6084757723000003</v>
      </c>
      <c r="F327" s="24">
        <v>156.76</v>
      </c>
      <c r="G327" s="19">
        <f t="shared" si="15"/>
        <v>158.24922000000001</v>
      </c>
      <c r="H327" s="11">
        <f t="shared" si="16"/>
        <v>211.14113729242735</v>
      </c>
      <c r="J327" s="26"/>
    </row>
    <row r="328" spans="1:10" outlineLevel="1">
      <c r="A328" s="7"/>
      <c r="B328" s="23">
        <v>42558</v>
      </c>
      <c r="C328" s="22">
        <v>0.5625</v>
      </c>
      <c r="D328" s="25">
        <v>8.0512259999999998</v>
      </c>
      <c r="E328" s="19">
        <f t="shared" si="14"/>
        <v>8.0488106322000004</v>
      </c>
      <c r="F328" s="24">
        <v>166.48</v>
      </c>
      <c r="G328" s="19">
        <f t="shared" si="15"/>
        <v>168.06156000000001</v>
      </c>
      <c r="H328" s="11">
        <f t="shared" si="16"/>
        <v>144.38310659708165</v>
      </c>
      <c r="J328" s="26"/>
    </row>
    <row r="329" spans="1:10" outlineLevel="1">
      <c r="A329" s="7"/>
      <c r="B329" s="23">
        <v>42558</v>
      </c>
      <c r="C329" s="22">
        <v>0.58333333333333337</v>
      </c>
      <c r="D329" s="25">
        <v>6.0682120000000008</v>
      </c>
      <c r="E329" s="19">
        <f t="shared" si="14"/>
        <v>6.0663915364000012</v>
      </c>
      <c r="F329" s="24">
        <v>66.61</v>
      </c>
      <c r="G329" s="19">
        <f t="shared" si="15"/>
        <v>67.242795000000001</v>
      </c>
      <c r="H329" s="11">
        <f t="shared" si="16"/>
        <v>720.42770329851987</v>
      </c>
      <c r="J329" s="26"/>
    </row>
    <row r="330" spans="1:10" outlineLevel="1">
      <c r="A330" s="7"/>
      <c r="B330" s="23">
        <v>42558</v>
      </c>
      <c r="C330" s="22">
        <v>0.60416666666666663</v>
      </c>
      <c r="D330" s="25">
        <v>4.6503879999999995</v>
      </c>
      <c r="E330" s="19">
        <f t="shared" si="14"/>
        <v>4.6489928836000001</v>
      </c>
      <c r="F330" s="24">
        <v>172.62</v>
      </c>
      <c r="G330" s="19">
        <f t="shared" si="15"/>
        <v>174.25989000000001</v>
      </c>
      <c r="H330" s="11">
        <f t="shared" si="16"/>
        <v>54.579687842681139</v>
      </c>
      <c r="J330" s="26"/>
    </row>
    <row r="331" spans="1:10" outlineLevel="1">
      <c r="A331" s="7"/>
      <c r="B331" s="23">
        <v>42558</v>
      </c>
      <c r="C331" s="22">
        <v>0.625</v>
      </c>
      <c r="D331" s="25">
        <v>3.153969</v>
      </c>
      <c r="E331" s="19">
        <f t="shared" si="14"/>
        <v>3.1530228093000003</v>
      </c>
      <c r="F331" s="24">
        <v>179.3</v>
      </c>
      <c r="G331" s="19">
        <f t="shared" si="15"/>
        <v>181.00335000000001</v>
      </c>
      <c r="H331" s="11">
        <f t="shared" si="16"/>
        <v>15.754551420088809</v>
      </c>
      <c r="J331" s="26"/>
    </row>
    <row r="332" spans="1:10" outlineLevel="1">
      <c r="A332" s="7"/>
      <c r="B332" s="23">
        <v>42558</v>
      </c>
      <c r="C332" s="22">
        <v>0.64583333333333337</v>
      </c>
      <c r="D332" s="25">
        <v>2.6472479999999998</v>
      </c>
      <c r="E332" s="19">
        <f t="shared" si="14"/>
        <v>2.6464538256000001</v>
      </c>
      <c r="F332" s="24">
        <v>275.94</v>
      </c>
      <c r="G332" s="19">
        <f t="shared" si="15"/>
        <v>278.56143000000003</v>
      </c>
      <c r="H332" s="11">
        <f t="shared" si="16"/>
        <v>-244.95955052650669</v>
      </c>
      <c r="J332" s="26"/>
    </row>
    <row r="333" spans="1:10" outlineLevel="1">
      <c r="A333" s="7"/>
      <c r="B333" s="23">
        <v>42558</v>
      </c>
      <c r="C333" s="22">
        <v>0.66666666666666663</v>
      </c>
      <c r="D333" s="25">
        <v>2.1518170000000003</v>
      </c>
      <c r="E333" s="19">
        <f t="shared" si="14"/>
        <v>2.1511714549000005</v>
      </c>
      <c r="F333" s="24">
        <v>219.79</v>
      </c>
      <c r="G333" s="19">
        <f t="shared" si="15"/>
        <v>221.878005</v>
      </c>
      <c r="H333" s="11">
        <f t="shared" si="16"/>
        <v>-77.179740214759491</v>
      </c>
      <c r="J333" s="26"/>
    </row>
    <row r="334" spans="1:10" outlineLevel="1">
      <c r="A334" s="7"/>
      <c r="B334" s="23">
        <v>42558</v>
      </c>
      <c r="C334" s="22">
        <v>0.6875</v>
      </c>
      <c r="D334" s="25">
        <v>1.4031549999999999</v>
      </c>
      <c r="E334" s="19">
        <f t="shared" ref="E334:E397" si="17">IF($B$11="Electricity",$D334*$B$7,$D334*$B$8)</f>
        <v>1.4027340534999999</v>
      </c>
      <c r="F334" s="24">
        <v>131.38</v>
      </c>
      <c r="G334" s="19">
        <f t="shared" si="15"/>
        <v>132.62810999999999</v>
      </c>
      <c r="H334" s="11">
        <f t="shared" si="16"/>
        <v>74.866567602656119</v>
      </c>
      <c r="J334" s="26"/>
    </row>
    <row r="335" spans="1:10" outlineLevel="1">
      <c r="A335" s="7"/>
      <c r="B335" s="23">
        <v>42558</v>
      </c>
      <c r="C335" s="22">
        <v>0.70833333333333337</v>
      </c>
      <c r="D335" s="25">
        <v>0.16848200000000002</v>
      </c>
      <c r="E335" s="19">
        <f t="shared" si="17"/>
        <v>0.16843145540000001</v>
      </c>
      <c r="F335" s="24">
        <v>237.55</v>
      </c>
      <c r="G335" s="19">
        <f t="shared" ref="G335:G398" si="18">$F335*$B$8</f>
        <v>239.80672500000003</v>
      </c>
      <c r="H335" s="11">
        <f t="shared" si="16"/>
        <v>-9.0627450020575697</v>
      </c>
      <c r="J335" s="26"/>
    </row>
    <row r="336" spans="1:10" outlineLevel="1">
      <c r="A336" s="7"/>
      <c r="B336" s="23">
        <v>42558</v>
      </c>
      <c r="C336" s="22">
        <v>0.72916666666666663</v>
      </c>
      <c r="D336" s="25">
        <v>0</v>
      </c>
      <c r="E336" s="19">
        <f t="shared" si="17"/>
        <v>0</v>
      </c>
      <c r="F336" s="24">
        <v>121.91</v>
      </c>
      <c r="G336" s="19">
        <f t="shared" si="18"/>
        <v>123.068145</v>
      </c>
      <c r="H336" s="11">
        <f t="shared" si="16"/>
        <v>0</v>
      </c>
      <c r="J336" s="26"/>
    </row>
    <row r="337" spans="1:11" outlineLevel="1">
      <c r="A337" s="7"/>
      <c r="B337" s="23">
        <v>42558</v>
      </c>
      <c r="C337" s="22">
        <v>0.75</v>
      </c>
      <c r="D337" s="25">
        <v>0</v>
      </c>
      <c r="E337" s="19">
        <f t="shared" si="17"/>
        <v>0</v>
      </c>
      <c r="F337" s="24">
        <v>221.7</v>
      </c>
      <c r="G337" s="19">
        <f t="shared" si="18"/>
        <v>223.80615</v>
      </c>
      <c r="H337" s="11">
        <f t="shared" si="16"/>
        <v>0</v>
      </c>
      <c r="J337" s="26"/>
    </row>
    <row r="338" spans="1:11" outlineLevel="1">
      <c r="A338" s="7"/>
      <c r="B338" s="23">
        <v>42558</v>
      </c>
      <c r="C338" s="22">
        <v>0.77083333333333337</v>
      </c>
      <c r="D338" s="25">
        <v>0</v>
      </c>
      <c r="E338" s="19">
        <f t="shared" si="17"/>
        <v>0</v>
      </c>
      <c r="F338" s="24">
        <v>155.81</v>
      </c>
      <c r="G338" s="19">
        <f t="shared" si="18"/>
        <v>157.29019500000001</v>
      </c>
      <c r="H338" s="11">
        <f t="shared" si="16"/>
        <v>0</v>
      </c>
      <c r="J338" s="26"/>
    </row>
    <row r="339" spans="1:11" outlineLevel="1">
      <c r="A339" s="7"/>
      <c r="B339" s="23">
        <v>42558</v>
      </c>
      <c r="C339" s="22">
        <v>0.79166666666666663</v>
      </c>
      <c r="D339" s="25">
        <v>0</v>
      </c>
      <c r="E339" s="19">
        <f t="shared" si="17"/>
        <v>0</v>
      </c>
      <c r="F339" s="24">
        <v>147.43</v>
      </c>
      <c r="G339" s="19">
        <f t="shared" si="18"/>
        <v>148.83058500000001</v>
      </c>
      <c r="H339" s="11">
        <f t="shared" si="16"/>
        <v>0</v>
      </c>
      <c r="J339" s="26"/>
    </row>
    <row r="340" spans="1:11" outlineLevel="1">
      <c r="A340" s="7"/>
      <c r="B340" s="23">
        <v>42558</v>
      </c>
      <c r="C340" s="22">
        <v>0.8125</v>
      </c>
      <c r="D340" s="25">
        <v>0</v>
      </c>
      <c r="E340" s="19">
        <f t="shared" si="17"/>
        <v>0</v>
      </c>
      <c r="F340" s="24">
        <v>129.08000000000001</v>
      </c>
      <c r="G340" s="19">
        <f t="shared" si="18"/>
        <v>130.30626000000001</v>
      </c>
      <c r="H340" s="11">
        <f t="shared" si="16"/>
        <v>0</v>
      </c>
      <c r="J340" s="26"/>
    </row>
    <row r="341" spans="1:11" outlineLevel="1">
      <c r="A341" s="7"/>
      <c r="B341" s="23">
        <v>42558</v>
      </c>
      <c r="C341" s="22">
        <v>0.83333333333333337</v>
      </c>
      <c r="D341" s="25">
        <v>0</v>
      </c>
      <c r="E341" s="19">
        <f t="shared" si="17"/>
        <v>0</v>
      </c>
      <c r="F341" s="24">
        <v>99.66</v>
      </c>
      <c r="G341" s="19">
        <f t="shared" si="18"/>
        <v>100.60677</v>
      </c>
      <c r="H341" s="11">
        <f t="shared" si="16"/>
        <v>0</v>
      </c>
      <c r="J341" s="26"/>
    </row>
    <row r="342" spans="1:11" outlineLevel="1">
      <c r="A342" s="7"/>
      <c r="B342" s="23">
        <v>42558</v>
      </c>
      <c r="C342" s="22">
        <v>0.85416666666666663</v>
      </c>
      <c r="D342" s="25">
        <v>0</v>
      </c>
      <c r="E342" s="19">
        <f t="shared" si="17"/>
        <v>0</v>
      </c>
      <c r="F342" s="24">
        <v>155.72999999999999</v>
      </c>
      <c r="G342" s="19">
        <f t="shared" si="18"/>
        <v>157.20943500000001</v>
      </c>
      <c r="H342" s="11">
        <f t="shared" si="16"/>
        <v>0</v>
      </c>
      <c r="J342" s="26"/>
    </row>
    <row r="343" spans="1:11" outlineLevel="1">
      <c r="A343" s="7"/>
      <c r="B343" s="23">
        <v>42558</v>
      </c>
      <c r="C343" s="22">
        <v>0.875</v>
      </c>
      <c r="D343" s="25">
        <v>0</v>
      </c>
      <c r="E343" s="19">
        <f t="shared" si="17"/>
        <v>0</v>
      </c>
      <c r="F343" s="24">
        <v>154.88999999999999</v>
      </c>
      <c r="G343" s="19">
        <f t="shared" si="18"/>
        <v>156.36145500000001</v>
      </c>
      <c r="H343" s="11">
        <f t="shared" si="16"/>
        <v>0</v>
      </c>
      <c r="J343" s="26"/>
    </row>
    <row r="344" spans="1:11" outlineLevel="1">
      <c r="A344" s="7"/>
      <c r="B344" s="23">
        <v>42558</v>
      </c>
      <c r="C344" s="22">
        <v>0.89583333333333337</v>
      </c>
      <c r="D344" s="25">
        <v>0</v>
      </c>
      <c r="E344" s="19">
        <f t="shared" si="17"/>
        <v>0</v>
      </c>
      <c r="F344" s="24">
        <v>120.01</v>
      </c>
      <c r="G344" s="19">
        <f t="shared" si="18"/>
        <v>121.15009500000001</v>
      </c>
      <c r="H344" s="11">
        <f t="shared" si="16"/>
        <v>0</v>
      </c>
      <c r="J344" s="26"/>
    </row>
    <row r="345" spans="1:11" outlineLevel="1">
      <c r="A345" s="7"/>
      <c r="B345" s="23">
        <v>42558</v>
      </c>
      <c r="C345" s="22">
        <v>0.91666666666666663</v>
      </c>
      <c r="D345" s="25">
        <v>0</v>
      </c>
      <c r="E345" s="19">
        <f t="shared" si="17"/>
        <v>0</v>
      </c>
      <c r="F345" s="24">
        <v>48.42</v>
      </c>
      <c r="G345" s="19">
        <f t="shared" si="18"/>
        <v>48.879990000000006</v>
      </c>
      <c r="H345" s="11">
        <f t="shared" si="16"/>
        <v>0</v>
      </c>
      <c r="J345" s="26"/>
    </row>
    <row r="346" spans="1:11" outlineLevel="1">
      <c r="A346" s="7"/>
      <c r="B346" s="23">
        <v>42558</v>
      </c>
      <c r="C346" s="22">
        <v>0.9375</v>
      </c>
      <c r="D346" s="25">
        <v>0</v>
      </c>
      <c r="E346" s="19">
        <f t="shared" si="17"/>
        <v>0</v>
      </c>
      <c r="F346" s="24">
        <v>179.36</v>
      </c>
      <c r="G346" s="19">
        <f t="shared" si="18"/>
        <v>181.06392000000002</v>
      </c>
      <c r="H346" s="11">
        <f t="shared" si="16"/>
        <v>0</v>
      </c>
      <c r="J346" s="26"/>
    </row>
    <row r="347" spans="1:11" outlineLevel="1">
      <c r="A347" s="7"/>
      <c r="B347" s="23">
        <v>42558</v>
      </c>
      <c r="C347" s="22">
        <v>0.95833333333333337</v>
      </c>
      <c r="D347" s="25">
        <v>0</v>
      </c>
      <c r="E347" s="19">
        <f t="shared" si="17"/>
        <v>0</v>
      </c>
      <c r="F347" s="24">
        <v>197.73</v>
      </c>
      <c r="G347" s="19">
        <f t="shared" si="18"/>
        <v>199.60843500000001</v>
      </c>
      <c r="H347" s="11">
        <f t="shared" si="16"/>
        <v>0</v>
      </c>
      <c r="J347" s="26"/>
    </row>
    <row r="348" spans="1:11" outlineLevel="1">
      <c r="A348" s="7"/>
      <c r="B348" s="23">
        <v>42558</v>
      </c>
      <c r="C348" s="22">
        <v>0.97916666666666663</v>
      </c>
      <c r="D348" s="25">
        <v>0</v>
      </c>
      <c r="E348" s="19">
        <f t="shared" si="17"/>
        <v>0</v>
      </c>
      <c r="F348" s="24">
        <v>174.05</v>
      </c>
      <c r="G348" s="19">
        <f t="shared" si="18"/>
        <v>175.70347500000003</v>
      </c>
      <c r="H348" s="11">
        <f t="shared" si="16"/>
        <v>0</v>
      </c>
      <c r="J348" s="26"/>
      <c r="K348" s="26"/>
    </row>
    <row r="349" spans="1:11" outlineLevel="1">
      <c r="A349" s="7"/>
      <c r="B349" s="23">
        <v>42558</v>
      </c>
      <c r="C349" s="22">
        <v>0.99998842592592585</v>
      </c>
      <c r="D349" s="25">
        <v>0</v>
      </c>
      <c r="E349" s="19">
        <f t="shared" si="17"/>
        <v>0</v>
      </c>
      <c r="F349" s="24">
        <v>151.25</v>
      </c>
      <c r="G349" s="19">
        <f t="shared" si="18"/>
        <v>152.68687500000001</v>
      </c>
      <c r="H349" s="11">
        <f>E349*($B$6-G349)</f>
        <v>0</v>
      </c>
      <c r="J349" s="26"/>
    </row>
    <row r="350" spans="1:11" outlineLevel="1">
      <c r="A350" s="7"/>
      <c r="B350" s="23">
        <v>42559</v>
      </c>
      <c r="C350" s="22">
        <v>2.0833333333333332E-2</v>
      </c>
      <c r="D350" s="25">
        <v>0</v>
      </c>
      <c r="E350" s="19">
        <f t="shared" si="17"/>
        <v>0</v>
      </c>
      <c r="F350" s="24">
        <v>103.89</v>
      </c>
      <c r="G350" s="19">
        <f t="shared" si="18"/>
        <v>104.87695500000001</v>
      </c>
      <c r="H350" s="11">
        <f t="shared" ref="H350:H396" si="19">E350*($B$6-G350)</f>
        <v>0</v>
      </c>
      <c r="J350" s="26"/>
    </row>
    <row r="351" spans="1:11" outlineLevel="1">
      <c r="A351" s="7"/>
      <c r="B351" s="23">
        <v>42559</v>
      </c>
      <c r="C351" s="22">
        <v>4.1666666666666664E-2</v>
      </c>
      <c r="D351" s="25">
        <v>0</v>
      </c>
      <c r="E351" s="19">
        <f t="shared" si="17"/>
        <v>0</v>
      </c>
      <c r="F351" s="24">
        <v>61.94</v>
      </c>
      <c r="G351" s="19">
        <f t="shared" si="18"/>
        <v>62.52843</v>
      </c>
      <c r="H351" s="11">
        <f t="shared" si="19"/>
        <v>0</v>
      </c>
      <c r="J351" s="26"/>
    </row>
    <row r="352" spans="1:11" outlineLevel="1">
      <c r="A352" s="7"/>
      <c r="B352" s="23">
        <v>42559</v>
      </c>
      <c r="C352" s="22">
        <v>6.25E-2</v>
      </c>
      <c r="D352" s="25">
        <v>0</v>
      </c>
      <c r="E352" s="19">
        <f t="shared" si="17"/>
        <v>0</v>
      </c>
      <c r="F352" s="24">
        <v>98.38</v>
      </c>
      <c r="G352" s="19">
        <f t="shared" si="18"/>
        <v>99.314610000000002</v>
      </c>
      <c r="H352" s="11">
        <f t="shared" si="19"/>
        <v>0</v>
      </c>
      <c r="J352" s="26"/>
    </row>
    <row r="353" spans="1:13" outlineLevel="1">
      <c r="A353" s="7"/>
      <c r="B353" s="23">
        <v>42559</v>
      </c>
      <c r="C353" s="22">
        <v>8.3333333333333329E-2</v>
      </c>
      <c r="D353" s="25">
        <v>0</v>
      </c>
      <c r="E353" s="19">
        <f t="shared" si="17"/>
        <v>0</v>
      </c>
      <c r="F353" s="24">
        <v>78.48</v>
      </c>
      <c r="G353" s="19">
        <f t="shared" si="18"/>
        <v>79.225560000000016</v>
      </c>
      <c r="H353" s="11">
        <f t="shared" si="19"/>
        <v>0</v>
      </c>
      <c r="J353" s="26"/>
    </row>
    <row r="354" spans="1:13" outlineLevel="1">
      <c r="A354" s="7"/>
      <c r="B354" s="23">
        <v>42559</v>
      </c>
      <c r="C354" s="22">
        <v>0.10416666666666667</v>
      </c>
      <c r="D354" s="25">
        <v>0</v>
      </c>
      <c r="E354" s="19">
        <f t="shared" si="17"/>
        <v>0</v>
      </c>
      <c r="F354" s="24">
        <v>61.65</v>
      </c>
      <c r="G354" s="19">
        <f t="shared" si="18"/>
        <v>62.235675000000001</v>
      </c>
      <c r="H354" s="11">
        <f t="shared" si="19"/>
        <v>0</v>
      </c>
      <c r="J354" s="26"/>
      <c r="M354" s="27"/>
    </row>
    <row r="355" spans="1:13" outlineLevel="1">
      <c r="A355" s="7"/>
      <c r="B355" s="23">
        <v>42559</v>
      </c>
      <c r="C355" s="22">
        <v>0.125</v>
      </c>
      <c r="D355" s="25">
        <v>0</v>
      </c>
      <c r="E355" s="19">
        <f t="shared" si="17"/>
        <v>0</v>
      </c>
      <c r="F355" s="24">
        <v>47.85</v>
      </c>
      <c r="G355" s="19">
        <f t="shared" si="18"/>
        <v>48.304575000000007</v>
      </c>
      <c r="H355" s="11">
        <f t="shared" si="19"/>
        <v>0</v>
      </c>
      <c r="J355" s="26"/>
    </row>
    <row r="356" spans="1:13" outlineLevel="1">
      <c r="A356" s="7"/>
      <c r="B356" s="23">
        <v>42559</v>
      </c>
      <c r="C356" s="22">
        <v>0.14583333333333334</v>
      </c>
      <c r="D356" s="25">
        <v>0</v>
      </c>
      <c r="E356" s="19">
        <f t="shared" si="17"/>
        <v>0</v>
      </c>
      <c r="F356" s="24">
        <v>32.65</v>
      </c>
      <c r="G356" s="19">
        <f t="shared" si="18"/>
        <v>32.960175</v>
      </c>
      <c r="H356" s="11">
        <f t="shared" si="19"/>
        <v>0</v>
      </c>
      <c r="J356" s="26"/>
    </row>
    <row r="357" spans="1:13" outlineLevel="1">
      <c r="A357" s="7"/>
      <c r="B357" s="23">
        <v>42559</v>
      </c>
      <c r="C357" s="22">
        <v>0.16666666666666666</v>
      </c>
      <c r="D357" s="25">
        <v>0</v>
      </c>
      <c r="E357" s="19">
        <f t="shared" si="17"/>
        <v>0</v>
      </c>
      <c r="F357" s="24">
        <v>38.94</v>
      </c>
      <c r="G357" s="19">
        <f t="shared" si="18"/>
        <v>39.309930000000001</v>
      </c>
      <c r="H357" s="11">
        <f t="shared" si="19"/>
        <v>0</v>
      </c>
      <c r="J357" s="26"/>
    </row>
    <row r="358" spans="1:13" outlineLevel="1">
      <c r="A358" s="7"/>
      <c r="B358" s="23">
        <v>42559</v>
      </c>
      <c r="C358" s="22">
        <v>0.1875</v>
      </c>
      <c r="D358" s="25">
        <v>0</v>
      </c>
      <c r="E358" s="19">
        <f t="shared" si="17"/>
        <v>0</v>
      </c>
      <c r="F358" s="24">
        <v>31.58</v>
      </c>
      <c r="G358" s="19">
        <f t="shared" si="18"/>
        <v>31.880009999999999</v>
      </c>
      <c r="H358" s="11">
        <f t="shared" si="19"/>
        <v>0</v>
      </c>
      <c r="J358" s="26"/>
    </row>
    <row r="359" spans="1:13" outlineLevel="1">
      <c r="A359" s="7"/>
      <c r="B359" s="23">
        <v>42559</v>
      </c>
      <c r="C359" s="22">
        <v>0.20833333333333334</v>
      </c>
      <c r="D359" s="25">
        <v>0</v>
      </c>
      <c r="E359" s="19">
        <f t="shared" si="17"/>
        <v>0</v>
      </c>
      <c r="F359" s="24">
        <v>34.03</v>
      </c>
      <c r="G359" s="19">
        <f t="shared" si="18"/>
        <v>34.353285000000007</v>
      </c>
      <c r="H359" s="11">
        <f t="shared" si="19"/>
        <v>0</v>
      </c>
      <c r="J359" s="26"/>
    </row>
    <row r="360" spans="1:13" outlineLevel="1">
      <c r="A360" s="7"/>
      <c r="B360" s="23">
        <v>42559</v>
      </c>
      <c r="C360" s="22">
        <v>0.22916666666666666</v>
      </c>
      <c r="D360" s="25">
        <v>0</v>
      </c>
      <c r="E360" s="19">
        <f t="shared" si="17"/>
        <v>0</v>
      </c>
      <c r="F360" s="24">
        <v>56.6</v>
      </c>
      <c r="G360" s="19">
        <f t="shared" si="18"/>
        <v>57.137700000000002</v>
      </c>
      <c r="H360" s="11">
        <f t="shared" si="19"/>
        <v>0</v>
      </c>
      <c r="J360" s="26"/>
    </row>
    <row r="361" spans="1:13" outlineLevel="1">
      <c r="A361" s="7"/>
      <c r="B361" s="23">
        <v>42559</v>
      </c>
      <c r="C361" s="22">
        <v>0.25</v>
      </c>
      <c r="D361" s="25">
        <v>0</v>
      </c>
      <c r="E361" s="19">
        <f t="shared" si="17"/>
        <v>0</v>
      </c>
      <c r="F361" s="24">
        <v>46.35</v>
      </c>
      <c r="G361" s="19">
        <f t="shared" si="18"/>
        <v>46.790325000000003</v>
      </c>
      <c r="H361" s="11">
        <f t="shared" si="19"/>
        <v>0</v>
      </c>
      <c r="J361" s="26"/>
    </row>
    <row r="362" spans="1:13" outlineLevel="1">
      <c r="A362" s="7"/>
      <c r="B362" s="23">
        <v>42559</v>
      </c>
      <c r="C362" s="22">
        <v>0.27083333333333331</v>
      </c>
      <c r="D362" s="25">
        <v>0</v>
      </c>
      <c r="E362" s="19">
        <f t="shared" si="17"/>
        <v>0</v>
      </c>
      <c r="F362" s="24">
        <v>79.790000000000006</v>
      </c>
      <c r="G362" s="19">
        <f t="shared" si="18"/>
        <v>80.548005000000018</v>
      </c>
      <c r="H362" s="11">
        <f t="shared" si="19"/>
        <v>0</v>
      </c>
      <c r="J362" s="26"/>
    </row>
    <row r="363" spans="1:13" outlineLevel="1">
      <c r="A363" s="7"/>
      <c r="B363" s="23">
        <v>42559</v>
      </c>
      <c r="C363" s="22">
        <v>0.29166666666666669</v>
      </c>
      <c r="D363" s="25">
        <v>0</v>
      </c>
      <c r="E363" s="19">
        <f t="shared" si="17"/>
        <v>0</v>
      </c>
      <c r="F363" s="24">
        <v>47.48</v>
      </c>
      <c r="G363" s="19">
        <f t="shared" si="18"/>
        <v>47.931060000000002</v>
      </c>
      <c r="H363" s="11">
        <f t="shared" si="19"/>
        <v>0</v>
      </c>
      <c r="J363" s="26"/>
    </row>
    <row r="364" spans="1:13" outlineLevel="1">
      <c r="A364" s="7"/>
      <c r="B364" s="23">
        <v>42559</v>
      </c>
      <c r="C364" s="22">
        <v>0.3125</v>
      </c>
      <c r="D364" s="25">
        <v>0</v>
      </c>
      <c r="E364" s="19">
        <f t="shared" si="17"/>
        <v>0</v>
      </c>
      <c r="F364" s="24">
        <v>83.87</v>
      </c>
      <c r="G364" s="19">
        <f t="shared" si="18"/>
        <v>84.666765000000012</v>
      </c>
      <c r="H364" s="11">
        <f t="shared" si="19"/>
        <v>0</v>
      </c>
      <c r="J364" s="26"/>
    </row>
    <row r="365" spans="1:13" outlineLevel="1">
      <c r="A365" s="7"/>
      <c r="B365" s="23">
        <v>42559</v>
      </c>
      <c r="C365" s="22">
        <v>0.33333333333333331</v>
      </c>
      <c r="D365" s="25">
        <v>0.12809799999999999</v>
      </c>
      <c r="E365" s="19">
        <f t="shared" si="17"/>
        <v>0.12805957060000001</v>
      </c>
      <c r="F365" s="24">
        <v>91.4</v>
      </c>
      <c r="G365" s="19">
        <f t="shared" si="18"/>
        <v>92.268300000000011</v>
      </c>
      <c r="H365" s="11">
        <f t="shared" si="19"/>
        <v>12.003241253608019</v>
      </c>
      <c r="J365" s="26"/>
    </row>
    <row r="366" spans="1:13" outlineLevel="1">
      <c r="A366" s="7"/>
      <c r="B366" s="23">
        <v>42559</v>
      </c>
      <c r="C366" s="22">
        <v>0.35416666666666669</v>
      </c>
      <c r="D366" s="25">
        <v>0.40642299999999998</v>
      </c>
      <c r="E366" s="19">
        <f t="shared" si="17"/>
        <v>0.40630107309999997</v>
      </c>
      <c r="F366" s="24">
        <v>196.79</v>
      </c>
      <c r="G366" s="19">
        <f t="shared" si="18"/>
        <v>198.659505</v>
      </c>
      <c r="H366" s="11">
        <f t="shared" si="19"/>
        <v>-5.143570466414813</v>
      </c>
      <c r="J366" s="26"/>
    </row>
    <row r="367" spans="1:13" outlineLevel="1">
      <c r="A367" s="7"/>
      <c r="B367" s="23">
        <v>42559</v>
      </c>
      <c r="C367" s="22">
        <v>0.375</v>
      </c>
      <c r="D367" s="25">
        <v>0.73513399999999995</v>
      </c>
      <c r="E367" s="19">
        <f t="shared" si="17"/>
        <v>0.7349134598</v>
      </c>
      <c r="F367" s="24">
        <v>147.41</v>
      </c>
      <c r="G367" s="19">
        <f t="shared" si="18"/>
        <v>148.810395</v>
      </c>
      <c r="H367" s="11">
        <f t="shared" si="19"/>
        <v>27.331141279145378</v>
      </c>
      <c r="J367" s="26"/>
    </row>
    <row r="368" spans="1:13" outlineLevel="1">
      <c r="A368" s="7"/>
      <c r="B368" s="23">
        <v>42559</v>
      </c>
      <c r="C368" s="22">
        <v>0.39583333333333331</v>
      </c>
      <c r="D368" s="25">
        <v>1.082703</v>
      </c>
      <c r="E368" s="19">
        <f t="shared" si="17"/>
        <v>1.0823781890999999</v>
      </c>
      <c r="F368" s="24">
        <v>143.94999999999999</v>
      </c>
      <c r="G368" s="19">
        <f t="shared" si="18"/>
        <v>145.31752499999999</v>
      </c>
      <c r="H368" s="11">
        <f t="shared" si="19"/>
        <v>44.033823618606029</v>
      </c>
      <c r="J368" s="26"/>
    </row>
    <row r="369" spans="1:10" outlineLevel="1">
      <c r="A369" s="7"/>
      <c r="B369" s="23">
        <v>42559</v>
      </c>
      <c r="C369" s="22">
        <v>0.41666666666666669</v>
      </c>
      <c r="D369" s="25">
        <v>1.280389</v>
      </c>
      <c r="E369" s="19">
        <f t="shared" si="17"/>
        <v>1.2800048833</v>
      </c>
      <c r="F369" s="24">
        <v>216.3</v>
      </c>
      <c r="G369" s="19">
        <f t="shared" si="18"/>
        <v>218.35485000000003</v>
      </c>
      <c r="H369" s="11">
        <f t="shared" si="19"/>
        <v>-41.414365998439038</v>
      </c>
      <c r="J369" s="26"/>
    </row>
    <row r="370" spans="1:10" outlineLevel="1">
      <c r="A370" s="7"/>
      <c r="B370" s="23">
        <v>42559</v>
      </c>
      <c r="C370" s="22">
        <v>0.4375</v>
      </c>
      <c r="D370" s="25">
        <v>1.7479720000000001</v>
      </c>
      <c r="E370" s="19">
        <f t="shared" si="17"/>
        <v>1.7474476084000001</v>
      </c>
      <c r="F370" s="24">
        <v>145.01</v>
      </c>
      <c r="G370" s="19">
        <f t="shared" si="18"/>
        <v>146.387595</v>
      </c>
      <c r="H370" s="11">
        <f t="shared" si="19"/>
        <v>69.220602380222203</v>
      </c>
      <c r="J370" s="26"/>
    </row>
    <row r="371" spans="1:10" outlineLevel="1">
      <c r="A371" s="7"/>
      <c r="B371" s="23">
        <v>42559</v>
      </c>
      <c r="C371" s="22">
        <v>0.45833333333333331</v>
      </c>
      <c r="D371" s="25">
        <v>1.5192770000000002</v>
      </c>
      <c r="E371" s="19">
        <f t="shared" si="17"/>
        <v>1.5188212169000002</v>
      </c>
      <c r="F371" s="24">
        <v>143.63</v>
      </c>
      <c r="G371" s="19">
        <f t="shared" si="18"/>
        <v>144.994485</v>
      </c>
      <c r="H371" s="11">
        <f t="shared" si="19"/>
        <v>62.280046191911211</v>
      </c>
      <c r="J371" s="26"/>
    </row>
    <row r="372" spans="1:10" outlineLevel="1">
      <c r="A372" s="7"/>
      <c r="B372" s="23">
        <v>42559</v>
      </c>
      <c r="C372" s="22">
        <v>0.47916666666666669</v>
      </c>
      <c r="D372" s="25">
        <v>2.4490239999999996</v>
      </c>
      <c r="E372" s="19">
        <f t="shared" si="17"/>
        <v>2.4482892927999997</v>
      </c>
      <c r="F372" s="24">
        <v>76.06</v>
      </c>
      <c r="G372" s="19">
        <f t="shared" si="18"/>
        <v>76.782570000000007</v>
      </c>
      <c r="H372" s="11">
        <f t="shared" si="19"/>
        <v>267.39586445613344</v>
      </c>
      <c r="J372" s="26"/>
    </row>
    <row r="373" spans="1:10" outlineLevel="1">
      <c r="A373" s="7"/>
      <c r="B373" s="23">
        <v>42559</v>
      </c>
      <c r="C373" s="22">
        <v>0.5</v>
      </c>
      <c r="D373" s="25">
        <v>2.078919</v>
      </c>
      <c r="E373" s="19">
        <f t="shared" si="17"/>
        <v>2.0782953243</v>
      </c>
      <c r="F373" s="24">
        <v>67.34</v>
      </c>
      <c r="G373" s="19">
        <f t="shared" si="18"/>
        <v>67.979730000000004</v>
      </c>
      <c r="H373" s="11">
        <f t="shared" si="19"/>
        <v>245.28097531362354</v>
      </c>
      <c r="J373" s="26"/>
    </row>
    <row r="374" spans="1:10" outlineLevel="1">
      <c r="A374" s="7"/>
      <c r="B374" s="23">
        <v>42559</v>
      </c>
      <c r="C374" s="22">
        <v>0.52083333333333337</v>
      </c>
      <c r="D374" s="25">
        <v>2.53233</v>
      </c>
      <c r="E374" s="19">
        <f t="shared" si="17"/>
        <v>2.5315703009999999</v>
      </c>
      <c r="F374" s="24">
        <v>67.63</v>
      </c>
      <c r="G374" s="19">
        <f t="shared" si="18"/>
        <v>68.272485000000003</v>
      </c>
      <c r="H374" s="11">
        <f t="shared" si="19"/>
        <v>298.03548058453202</v>
      </c>
      <c r="J374" s="26"/>
    </row>
    <row r="375" spans="1:10" outlineLevel="1">
      <c r="A375" s="7"/>
      <c r="B375" s="23">
        <v>42559</v>
      </c>
      <c r="C375" s="22">
        <v>0.54166666666666663</v>
      </c>
      <c r="D375" s="25">
        <v>2.188482</v>
      </c>
      <c r="E375" s="19">
        <f t="shared" si="17"/>
        <v>2.1878254554000001</v>
      </c>
      <c r="F375" s="24">
        <v>62.84</v>
      </c>
      <c r="G375" s="19">
        <f t="shared" si="18"/>
        <v>63.436980000000005</v>
      </c>
      <c r="H375" s="11">
        <f t="shared" si="19"/>
        <v>268.14649504669933</v>
      </c>
      <c r="J375" s="26"/>
    </row>
    <row r="376" spans="1:10" outlineLevel="1">
      <c r="A376" s="7"/>
      <c r="B376" s="23">
        <v>42559</v>
      </c>
      <c r="C376" s="22">
        <v>0.5625</v>
      </c>
      <c r="D376" s="25">
        <v>2.7209850000000002</v>
      </c>
      <c r="E376" s="19">
        <f t="shared" si="17"/>
        <v>2.7201687045000003</v>
      </c>
      <c r="F376" s="24">
        <v>77.2</v>
      </c>
      <c r="G376" s="19">
        <f t="shared" si="18"/>
        <v>77.933400000000006</v>
      </c>
      <c r="H376" s="11">
        <f t="shared" si="19"/>
        <v>293.95938332171971</v>
      </c>
      <c r="J376" s="26"/>
    </row>
    <row r="377" spans="1:10" outlineLevel="1">
      <c r="A377" s="7"/>
      <c r="B377" s="23">
        <v>42559</v>
      </c>
      <c r="C377" s="22">
        <v>0.58333333333333337</v>
      </c>
      <c r="D377" s="25">
        <v>2.685546</v>
      </c>
      <c r="E377" s="19">
        <f t="shared" si="17"/>
        <v>2.6847403362</v>
      </c>
      <c r="F377" s="24">
        <v>73.41</v>
      </c>
      <c r="G377" s="19">
        <f t="shared" si="18"/>
        <v>74.107394999999997</v>
      </c>
      <c r="H377" s="11">
        <f t="shared" si="19"/>
        <v>300.4025899659938</v>
      </c>
      <c r="J377" s="26"/>
    </row>
    <row r="378" spans="1:10" outlineLevel="1">
      <c r="A378" s="7"/>
      <c r="B378" s="23">
        <v>42559</v>
      </c>
      <c r="C378" s="22">
        <v>0.60416666666666663</v>
      </c>
      <c r="D378" s="25">
        <v>1.6669450000000001</v>
      </c>
      <c r="E378" s="19">
        <f t="shared" si="17"/>
        <v>1.6664449165000002</v>
      </c>
      <c r="F378" s="24">
        <v>109.8</v>
      </c>
      <c r="G378" s="19">
        <f t="shared" si="18"/>
        <v>110.84310000000001</v>
      </c>
      <c r="H378" s="11">
        <f t="shared" si="19"/>
        <v>125.24483394489884</v>
      </c>
      <c r="J378" s="26"/>
    </row>
    <row r="379" spans="1:10" outlineLevel="1">
      <c r="A379" s="7"/>
      <c r="B379" s="23">
        <v>42559</v>
      </c>
      <c r="C379" s="22">
        <v>0.625</v>
      </c>
      <c r="D379" s="25">
        <v>1.3189030000000002</v>
      </c>
      <c r="E379" s="19">
        <f t="shared" si="17"/>
        <v>1.3185073291000002</v>
      </c>
      <c r="F379" s="24">
        <v>52.42</v>
      </c>
      <c r="G379" s="19">
        <f t="shared" si="18"/>
        <v>52.917990000000003</v>
      </c>
      <c r="H379" s="11">
        <f t="shared" si="19"/>
        <v>175.46960555635951</v>
      </c>
      <c r="J379" s="26"/>
    </row>
    <row r="380" spans="1:10" outlineLevel="1">
      <c r="A380" s="7"/>
      <c r="B380" s="23">
        <v>42559</v>
      </c>
      <c r="C380" s="22">
        <v>0.64583333333333337</v>
      </c>
      <c r="D380" s="25">
        <v>1.381243</v>
      </c>
      <c r="E380" s="19">
        <f t="shared" si="17"/>
        <v>1.3808286271000001</v>
      </c>
      <c r="F380" s="24">
        <v>50.36</v>
      </c>
      <c r="G380" s="19">
        <f t="shared" si="18"/>
        <v>50.838419999999999</v>
      </c>
      <c r="H380" s="11">
        <f t="shared" si="19"/>
        <v>186.63497894806684</v>
      </c>
      <c r="J380" s="26"/>
    </row>
    <row r="381" spans="1:10" outlineLevel="1">
      <c r="A381" s="7"/>
      <c r="B381" s="23">
        <v>42559</v>
      </c>
      <c r="C381" s="22">
        <v>0.66666666666666663</v>
      </c>
      <c r="D381" s="25">
        <v>0.98722500000000002</v>
      </c>
      <c r="E381" s="19">
        <f t="shared" si="17"/>
        <v>0.98692883250000008</v>
      </c>
      <c r="F381" s="24">
        <v>47.75</v>
      </c>
      <c r="G381" s="19">
        <f t="shared" si="18"/>
        <v>48.203625000000002</v>
      </c>
      <c r="H381" s="11">
        <f t="shared" si="19"/>
        <v>135.99521550148222</v>
      </c>
      <c r="J381" s="26"/>
    </row>
    <row r="382" spans="1:10" outlineLevel="1">
      <c r="A382" s="7"/>
      <c r="B382" s="23">
        <v>42559</v>
      </c>
      <c r="C382" s="22">
        <v>0.6875</v>
      </c>
      <c r="D382" s="25">
        <v>0.52983599999999997</v>
      </c>
      <c r="E382" s="19">
        <f t="shared" si="17"/>
        <v>0.52967704920000003</v>
      </c>
      <c r="F382" s="24">
        <v>62.35</v>
      </c>
      <c r="G382" s="19">
        <f t="shared" si="18"/>
        <v>62.942325000000004</v>
      </c>
      <c r="H382" s="11">
        <f t="shared" si="19"/>
        <v>65.180826175412605</v>
      </c>
      <c r="J382" s="26"/>
    </row>
    <row r="383" spans="1:10" outlineLevel="1">
      <c r="A383" s="7"/>
      <c r="B383" s="23">
        <v>42559</v>
      </c>
      <c r="C383" s="22">
        <v>0.70833333333333337</v>
      </c>
      <c r="D383" s="25">
        <v>0.23765900000000001</v>
      </c>
      <c r="E383" s="19">
        <f t="shared" si="17"/>
        <v>0.23758770230000001</v>
      </c>
      <c r="F383" s="24">
        <v>71</v>
      </c>
      <c r="G383" s="19">
        <f t="shared" si="18"/>
        <v>71.674500000000009</v>
      </c>
      <c r="H383" s="11">
        <f t="shared" si="19"/>
        <v>27.162332859298647</v>
      </c>
      <c r="J383" s="26"/>
    </row>
    <row r="384" spans="1:10" outlineLevel="1">
      <c r="A384" s="7"/>
      <c r="B384" s="23">
        <v>42559</v>
      </c>
      <c r="C384" s="22">
        <v>0.72916666666666663</v>
      </c>
      <c r="D384" s="25">
        <v>4.08E-4</v>
      </c>
      <c r="E384" s="19">
        <f t="shared" si="17"/>
        <v>4.078776E-4</v>
      </c>
      <c r="F384" s="24">
        <v>71.77</v>
      </c>
      <c r="G384" s="19">
        <f t="shared" si="18"/>
        <v>72.451814999999996</v>
      </c>
      <c r="H384" s="11">
        <f t="shared" si="19"/>
        <v>4.6313761182156001E-2</v>
      </c>
      <c r="J384" s="26"/>
    </row>
    <row r="385" spans="1:10" outlineLevel="1">
      <c r="A385" s="7"/>
      <c r="B385" s="23">
        <v>42559</v>
      </c>
      <c r="C385" s="22">
        <v>0.75</v>
      </c>
      <c r="D385" s="25">
        <v>0</v>
      </c>
      <c r="E385" s="19">
        <f t="shared" si="17"/>
        <v>0</v>
      </c>
      <c r="F385" s="24">
        <v>94.61</v>
      </c>
      <c r="G385" s="19">
        <f t="shared" si="18"/>
        <v>95.508795000000006</v>
      </c>
      <c r="H385" s="11">
        <f t="shared" si="19"/>
        <v>0</v>
      </c>
      <c r="J385" s="26"/>
    </row>
    <row r="386" spans="1:10" outlineLevel="1">
      <c r="A386" s="7"/>
      <c r="B386" s="23">
        <v>42559</v>
      </c>
      <c r="C386" s="22">
        <v>0.77083333333333337</v>
      </c>
      <c r="D386" s="25">
        <v>0</v>
      </c>
      <c r="E386" s="19">
        <f t="shared" si="17"/>
        <v>0</v>
      </c>
      <c r="F386" s="24">
        <v>67.72</v>
      </c>
      <c r="G386" s="19">
        <f t="shared" si="18"/>
        <v>68.363340000000008</v>
      </c>
      <c r="H386" s="11">
        <f t="shared" si="19"/>
        <v>0</v>
      </c>
      <c r="J386" s="26"/>
    </row>
    <row r="387" spans="1:10" outlineLevel="1">
      <c r="A387" s="7"/>
      <c r="B387" s="23">
        <v>42559</v>
      </c>
      <c r="C387" s="22">
        <v>0.79166666666666663</v>
      </c>
      <c r="D387" s="25">
        <v>0</v>
      </c>
      <c r="E387" s="19">
        <f t="shared" si="17"/>
        <v>0</v>
      </c>
      <c r="F387" s="24">
        <v>66.45</v>
      </c>
      <c r="G387" s="19">
        <f t="shared" si="18"/>
        <v>67.081275000000005</v>
      </c>
      <c r="H387" s="11">
        <f t="shared" si="19"/>
        <v>0</v>
      </c>
      <c r="J387" s="26"/>
    </row>
    <row r="388" spans="1:10" outlineLevel="1">
      <c r="A388" s="7"/>
      <c r="B388" s="23">
        <v>42559</v>
      </c>
      <c r="C388" s="22">
        <v>0.8125</v>
      </c>
      <c r="D388" s="25">
        <v>0</v>
      </c>
      <c r="E388" s="19">
        <f t="shared" si="17"/>
        <v>0</v>
      </c>
      <c r="F388" s="24">
        <v>77.08</v>
      </c>
      <c r="G388" s="19">
        <f t="shared" si="18"/>
        <v>77.812260000000009</v>
      </c>
      <c r="H388" s="11">
        <f t="shared" si="19"/>
        <v>0</v>
      </c>
      <c r="J388" s="26"/>
    </row>
    <row r="389" spans="1:10" outlineLevel="1">
      <c r="A389" s="7"/>
      <c r="B389" s="23">
        <v>42559</v>
      </c>
      <c r="C389" s="22">
        <v>0.83333333333333337</v>
      </c>
      <c r="D389" s="25">
        <v>0</v>
      </c>
      <c r="E389" s="19">
        <f t="shared" si="17"/>
        <v>0</v>
      </c>
      <c r="F389" s="24">
        <v>94.76</v>
      </c>
      <c r="G389" s="19">
        <f t="shared" si="18"/>
        <v>95.66022000000001</v>
      </c>
      <c r="H389" s="11">
        <f t="shared" si="19"/>
        <v>0</v>
      </c>
      <c r="J389" s="26"/>
    </row>
    <row r="390" spans="1:10" outlineLevel="1">
      <c r="A390" s="7"/>
      <c r="B390" s="23">
        <v>42559</v>
      </c>
      <c r="C390" s="22">
        <v>0.85416666666666663</v>
      </c>
      <c r="D390" s="25">
        <v>0</v>
      </c>
      <c r="E390" s="19">
        <f t="shared" si="17"/>
        <v>0</v>
      </c>
      <c r="F390" s="24">
        <v>211.9</v>
      </c>
      <c r="G390" s="19">
        <f t="shared" si="18"/>
        <v>213.91305000000003</v>
      </c>
      <c r="H390" s="11">
        <f t="shared" si="19"/>
        <v>0</v>
      </c>
      <c r="J390" s="26"/>
    </row>
    <row r="391" spans="1:10" outlineLevel="1">
      <c r="A391" s="7"/>
      <c r="B391" s="23">
        <v>42559</v>
      </c>
      <c r="C391" s="22">
        <v>0.875</v>
      </c>
      <c r="D391" s="25">
        <v>0</v>
      </c>
      <c r="E391" s="19">
        <f t="shared" si="17"/>
        <v>0</v>
      </c>
      <c r="F391" s="24">
        <v>113.09</v>
      </c>
      <c r="G391" s="19">
        <f t="shared" si="18"/>
        <v>114.16435500000001</v>
      </c>
      <c r="H391" s="11">
        <f t="shared" si="19"/>
        <v>0</v>
      </c>
      <c r="J391" s="26"/>
    </row>
    <row r="392" spans="1:10" outlineLevel="1">
      <c r="A392" s="7"/>
      <c r="B392" s="23">
        <v>42559</v>
      </c>
      <c r="C392" s="22">
        <v>0.89583333333333337</v>
      </c>
      <c r="D392" s="25">
        <v>0</v>
      </c>
      <c r="E392" s="19">
        <f t="shared" si="17"/>
        <v>0</v>
      </c>
      <c r="F392" s="24">
        <v>54.32</v>
      </c>
      <c r="G392" s="19">
        <f t="shared" si="18"/>
        <v>54.836040000000004</v>
      </c>
      <c r="H392" s="11">
        <f t="shared" si="19"/>
        <v>0</v>
      </c>
      <c r="J392" s="26"/>
    </row>
    <row r="393" spans="1:10" outlineLevel="1">
      <c r="A393" s="7"/>
      <c r="B393" s="23">
        <v>42559</v>
      </c>
      <c r="C393" s="22">
        <v>0.91666666666666663</v>
      </c>
      <c r="D393" s="25">
        <v>0</v>
      </c>
      <c r="E393" s="19">
        <f t="shared" si="17"/>
        <v>0</v>
      </c>
      <c r="F393" s="24">
        <v>41.31</v>
      </c>
      <c r="G393" s="19">
        <f t="shared" si="18"/>
        <v>41.702445000000004</v>
      </c>
      <c r="H393" s="11">
        <f t="shared" si="19"/>
        <v>0</v>
      </c>
      <c r="J393" s="26"/>
    </row>
    <row r="394" spans="1:10" outlineLevel="1">
      <c r="A394" s="7"/>
      <c r="B394" s="23">
        <v>42559</v>
      </c>
      <c r="C394" s="22">
        <v>0.9375</v>
      </c>
      <c r="D394" s="25">
        <v>0</v>
      </c>
      <c r="E394" s="19">
        <f t="shared" si="17"/>
        <v>0</v>
      </c>
      <c r="F394" s="24">
        <v>143.05000000000001</v>
      </c>
      <c r="G394" s="19">
        <f t="shared" si="18"/>
        <v>144.40897500000003</v>
      </c>
      <c r="H394" s="11">
        <f t="shared" si="19"/>
        <v>0</v>
      </c>
      <c r="J394" s="26"/>
    </row>
    <row r="395" spans="1:10" outlineLevel="1">
      <c r="A395" s="7"/>
      <c r="B395" s="23">
        <v>42559</v>
      </c>
      <c r="C395" s="22">
        <v>0.95833333333333337</v>
      </c>
      <c r="D395" s="25">
        <v>0</v>
      </c>
      <c r="E395" s="19">
        <f t="shared" si="17"/>
        <v>0</v>
      </c>
      <c r="F395" s="24">
        <v>90.91</v>
      </c>
      <c r="G395" s="19">
        <f t="shared" si="18"/>
        <v>91.773645000000002</v>
      </c>
      <c r="H395" s="11">
        <f t="shared" si="19"/>
        <v>0</v>
      </c>
      <c r="J395" s="26"/>
    </row>
    <row r="396" spans="1:10" outlineLevel="1">
      <c r="A396" s="7"/>
      <c r="B396" s="23">
        <v>42559</v>
      </c>
      <c r="C396" s="22">
        <v>0.97916666666666663</v>
      </c>
      <c r="D396" s="25">
        <v>0</v>
      </c>
      <c r="E396" s="19">
        <f t="shared" si="17"/>
        <v>0</v>
      </c>
      <c r="F396" s="24">
        <v>88.46</v>
      </c>
      <c r="G396" s="19">
        <f t="shared" si="18"/>
        <v>89.300370000000001</v>
      </c>
      <c r="H396" s="11">
        <f t="shared" si="19"/>
        <v>0</v>
      </c>
      <c r="J396" s="26"/>
    </row>
    <row r="397" spans="1:10" outlineLevel="1">
      <c r="A397" s="7"/>
      <c r="B397" s="23">
        <v>42559</v>
      </c>
      <c r="C397" s="22">
        <v>0.99998842592592585</v>
      </c>
      <c r="D397" s="25">
        <v>0</v>
      </c>
      <c r="E397" s="19">
        <f t="shared" si="17"/>
        <v>0</v>
      </c>
      <c r="F397" s="24">
        <v>78.45</v>
      </c>
      <c r="G397" s="19">
        <f t="shared" si="18"/>
        <v>79.195275000000009</v>
      </c>
      <c r="H397" s="11">
        <f>E397*($B$6-G397)</f>
        <v>0</v>
      </c>
      <c r="J397" s="26"/>
    </row>
    <row r="398" spans="1:10" outlineLevel="1">
      <c r="A398" s="7"/>
      <c r="B398" s="23">
        <v>42560</v>
      </c>
      <c r="C398" s="22">
        <v>2.0833333333333332E-2</v>
      </c>
      <c r="D398" s="25">
        <v>0</v>
      </c>
      <c r="E398" s="19">
        <f t="shared" ref="E398:E461" si="20">IF($B$11="Electricity",$D398*$B$7,$D398*$B$8)</f>
        <v>0</v>
      </c>
      <c r="F398" s="24">
        <v>58.43</v>
      </c>
      <c r="G398" s="19">
        <f t="shared" si="18"/>
        <v>58.985085000000005</v>
      </c>
      <c r="H398" s="11">
        <f t="shared" ref="H398:H444" si="21">E398*($B$6-G398)</f>
        <v>0</v>
      </c>
      <c r="J398" s="26"/>
    </row>
    <row r="399" spans="1:10" outlineLevel="1">
      <c r="A399" s="7"/>
      <c r="B399" s="23">
        <v>42560</v>
      </c>
      <c r="C399" s="22">
        <v>4.1666666666666664E-2</v>
      </c>
      <c r="D399" s="25">
        <v>0</v>
      </c>
      <c r="E399" s="19">
        <f t="shared" si="20"/>
        <v>0</v>
      </c>
      <c r="F399" s="24">
        <v>46.06</v>
      </c>
      <c r="G399" s="19">
        <f t="shared" ref="G399:G462" si="22">$F399*$B$8</f>
        <v>46.497570000000003</v>
      </c>
      <c r="H399" s="11">
        <f t="shared" si="21"/>
        <v>0</v>
      </c>
      <c r="J399" s="26"/>
    </row>
    <row r="400" spans="1:10" outlineLevel="1">
      <c r="A400" s="7"/>
      <c r="B400" s="23">
        <v>42560</v>
      </c>
      <c r="C400" s="22">
        <v>6.25E-2</v>
      </c>
      <c r="D400" s="25">
        <v>0</v>
      </c>
      <c r="E400" s="19">
        <f t="shared" si="20"/>
        <v>0</v>
      </c>
      <c r="F400" s="24">
        <v>44.18</v>
      </c>
      <c r="G400" s="19">
        <f t="shared" si="22"/>
        <v>44.599710000000002</v>
      </c>
      <c r="H400" s="11">
        <f t="shared" si="21"/>
        <v>0</v>
      </c>
      <c r="J400" s="26"/>
    </row>
    <row r="401" spans="1:13" outlineLevel="1">
      <c r="A401" s="7"/>
      <c r="B401" s="23">
        <v>42560</v>
      </c>
      <c r="C401" s="22">
        <v>8.3333333333333329E-2</v>
      </c>
      <c r="D401" s="25">
        <v>0</v>
      </c>
      <c r="E401" s="19">
        <f t="shared" si="20"/>
        <v>0</v>
      </c>
      <c r="F401" s="24">
        <v>51.18</v>
      </c>
      <c r="G401" s="19">
        <f t="shared" si="22"/>
        <v>51.66621</v>
      </c>
      <c r="H401" s="11">
        <f t="shared" si="21"/>
        <v>0</v>
      </c>
      <c r="J401" s="26"/>
    </row>
    <row r="402" spans="1:13" outlineLevel="1">
      <c r="A402" s="7"/>
      <c r="B402" s="23">
        <v>42560</v>
      </c>
      <c r="C402" s="22">
        <v>0.10416666666666667</v>
      </c>
      <c r="D402" s="25">
        <v>0</v>
      </c>
      <c r="E402" s="19">
        <f t="shared" si="20"/>
        <v>0</v>
      </c>
      <c r="F402" s="24">
        <v>37.54</v>
      </c>
      <c r="G402" s="19">
        <f t="shared" si="22"/>
        <v>37.896630000000002</v>
      </c>
      <c r="H402" s="11">
        <f t="shared" si="21"/>
        <v>0</v>
      </c>
      <c r="J402" s="26"/>
      <c r="M402" s="27"/>
    </row>
    <row r="403" spans="1:13" outlineLevel="1">
      <c r="A403" s="7"/>
      <c r="B403" s="23">
        <v>42560</v>
      </c>
      <c r="C403" s="22">
        <v>0.125</v>
      </c>
      <c r="D403" s="25">
        <v>0</v>
      </c>
      <c r="E403" s="19">
        <f t="shared" si="20"/>
        <v>0</v>
      </c>
      <c r="F403" s="24">
        <v>34.31</v>
      </c>
      <c r="G403" s="19">
        <f t="shared" si="22"/>
        <v>34.635945000000007</v>
      </c>
      <c r="H403" s="11">
        <f t="shared" si="21"/>
        <v>0</v>
      </c>
      <c r="J403" s="26"/>
    </row>
    <row r="404" spans="1:13" outlineLevel="1">
      <c r="A404" s="7"/>
      <c r="B404" s="23">
        <v>42560</v>
      </c>
      <c r="C404" s="22">
        <v>0.14583333333333334</v>
      </c>
      <c r="D404" s="25">
        <v>0</v>
      </c>
      <c r="E404" s="19">
        <f t="shared" si="20"/>
        <v>0</v>
      </c>
      <c r="F404" s="24">
        <v>39.93</v>
      </c>
      <c r="G404" s="19">
        <f t="shared" si="22"/>
        <v>40.309335000000004</v>
      </c>
      <c r="H404" s="11">
        <f t="shared" si="21"/>
        <v>0</v>
      </c>
      <c r="J404" s="26"/>
    </row>
    <row r="405" spans="1:13" outlineLevel="1">
      <c r="A405" s="7"/>
      <c r="B405" s="23">
        <v>42560</v>
      </c>
      <c r="C405" s="22">
        <v>0.16666666666666666</v>
      </c>
      <c r="D405" s="25">
        <v>0</v>
      </c>
      <c r="E405" s="19">
        <f t="shared" si="20"/>
        <v>0</v>
      </c>
      <c r="F405" s="24">
        <v>31.62</v>
      </c>
      <c r="G405" s="19">
        <f t="shared" si="22"/>
        <v>31.920390000000005</v>
      </c>
      <c r="H405" s="11">
        <f t="shared" si="21"/>
        <v>0</v>
      </c>
      <c r="J405" s="26"/>
    </row>
    <row r="406" spans="1:13" outlineLevel="1">
      <c r="A406" s="7"/>
      <c r="B406" s="23">
        <v>42560</v>
      </c>
      <c r="C406" s="22">
        <v>0.1875</v>
      </c>
      <c r="D406" s="25">
        <v>0</v>
      </c>
      <c r="E406" s="19">
        <f t="shared" si="20"/>
        <v>0</v>
      </c>
      <c r="F406" s="24">
        <v>32.93</v>
      </c>
      <c r="G406" s="19">
        <f t="shared" si="22"/>
        <v>33.242834999999999</v>
      </c>
      <c r="H406" s="11">
        <f t="shared" si="21"/>
        <v>0</v>
      </c>
      <c r="J406" s="26"/>
    </row>
    <row r="407" spans="1:13" outlineLevel="1">
      <c r="A407" s="7"/>
      <c r="B407" s="23">
        <v>42560</v>
      </c>
      <c r="C407" s="22">
        <v>0.20833333333333334</v>
      </c>
      <c r="D407" s="25">
        <v>0</v>
      </c>
      <c r="E407" s="19">
        <f t="shared" si="20"/>
        <v>0</v>
      </c>
      <c r="F407" s="24">
        <v>42.44</v>
      </c>
      <c r="G407" s="19">
        <f t="shared" si="22"/>
        <v>42.843180000000004</v>
      </c>
      <c r="H407" s="11">
        <f t="shared" si="21"/>
        <v>0</v>
      </c>
      <c r="J407" s="26"/>
    </row>
    <row r="408" spans="1:13" outlineLevel="1">
      <c r="A408" s="7"/>
      <c r="B408" s="23">
        <v>42560</v>
      </c>
      <c r="C408" s="22">
        <v>0.22916666666666666</v>
      </c>
      <c r="D408" s="25">
        <v>0</v>
      </c>
      <c r="E408" s="19">
        <f t="shared" si="20"/>
        <v>0</v>
      </c>
      <c r="F408" s="24">
        <v>39.11</v>
      </c>
      <c r="G408" s="19">
        <f t="shared" si="22"/>
        <v>39.481545000000004</v>
      </c>
      <c r="H408" s="11">
        <f t="shared" si="21"/>
        <v>0</v>
      </c>
      <c r="J408" s="26"/>
    </row>
    <row r="409" spans="1:13" outlineLevel="1">
      <c r="A409" s="7"/>
      <c r="B409" s="23">
        <v>42560</v>
      </c>
      <c r="C409" s="22">
        <v>0.25</v>
      </c>
      <c r="D409" s="25">
        <v>0</v>
      </c>
      <c r="E409" s="19">
        <f t="shared" si="20"/>
        <v>0</v>
      </c>
      <c r="F409" s="24">
        <v>34.47</v>
      </c>
      <c r="G409" s="19">
        <f t="shared" si="22"/>
        <v>34.797465000000003</v>
      </c>
      <c r="H409" s="11">
        <f t="shared" si="21"/>
        <v>0</v>
      </c>
      <c r="J409" s="26"/>
    </row>
    <row r="410" spans="1:13" outlineLevel="1">
      <c r="A410" s="7"/>
      <c r="B410" s="23">
        <v>42560</v>
      </c>
      <c r="C410" s="22">
        <v>0.27083333333333331</v>
      </c>
      <c r="D410" s="25">
        <v>0</v>
      </c>
      <c r="E410" s="19">
        <f t="shared" si="20"/>
        <v>0</v>
      </c>
      <c r="F410" s="24">
        <v>41.42</v>
      </c>
      <c r="G410" s="19">
        <f t="shared" si="22"/>
        <v>41.813490000000002</v>
      </c>
      <c r="H410" s="11">
        <f t="shared" si="21"/>
        <v>0</v>
      </c>
      <c r="J410" s="26"/>
    </row>
    <row r="411" spans="1:13" outlineLevel="1">
      <c r="A411" s="7"/>
      <c r="B411" s="23">
        <v>42560</v>
      </c>
      <c r="C411" s="22">
        <v>0.29166666666666669</v>
      </c>
      <c r="D411" s="25">
        <v>0</v>
      </c>
      <c r="E411" s="19">
        <f t="shared" si="20"/>
        <v>0</v>
      </c>
      <c r="F411" s="24">
        <v>40.17</v>
      </c>
      <c r="G411" s="19">
        <f t="shared" si="22"/>
        <v>40.551615000000005</v>
      </c>
      <c r="H411" s="11">
        <f t="shared" si="21"/>
        <v>0</v>
      </c>
      <c r="J411" s="26"/>
    </row>
    <row r="412" spans="1:13" outlineLevel="1">
      <c r="A412" s="7"/>
      <c r="B412" s="23">
        <v>42560</v>
      </c>
      <c r="C412" s="22">
        <v>0.3125</v>
      </c>
      <c r="D412" s="25">
        <v>4.3845000000000002E-2</v>
      </c>
      <c r="E412" s="19">
        <f t="shared" si="20"/>
        <v>4.38318465E-2</v>
      </c>
      <c r="F412" s="24">
        <v>47.58</v>
      </c>
      <c r="G412" s="19">
        <f t="shared" si="22"/>
        <v>48.03201</v>
      </c>
      <c r="H412" s="11">
        <f t="shared" si="21"/>
        <v>6.047391759593534</v>
      </c>
      <c r="J412" s="26"/>
    </row>
    <row r="413" spans="1:13" outlineLevel="1">
      <c r="A413" s="7"/>
      <c r="B413" s="23">
        <v>42560</v>
      </c>
      <c r="C413" s="22">
        <v>0.33333333333333331</v>
      </c>
      <c r="D413" s="25">
        <v>0.55331800000000009</v>
      </c>
      <c r="E413" s="19">
        <f t="shared" si="20"/>
        <v>0.55315200460000014</v>
      </c>
      <c r="F413" s="24">
        <v>69.790000000000006</v>
      </c>
      <c r="G413" s="19">
        <f t="shared" si="22"/>
        <v>70.453005000000005</v>
      </c>
      <c r="H413" s="11">
        <f t="shared" si="21"/>
        <v>63.915051909756187</v>
      </c>
      <c r="J413" s="26"/>
    </row>
    <row r="414" spans="1:13" outlineLevel="1">
      <c r="A414" s="7"/>
      <c r="B414" s="23">
        <v>42560</v>
      </c>
      <c r="C414" s="22">
        <v>0.35416666666666669</v>
      </c>
      <c r="D414" s="25">
        <v>0.98212900000000003</v>
      </c>
      <c r="E414" s="19">
        <f t="shared" si="20"/>
        <v>0.98183436130000001</v>
      </c>
      <c r="F414" s="24">
        <v>61.95</v>
      </c>
      <c r="G414" s="19">
        <f t="shared" si="22"/>
        <v>62.538525000000007</v>
      </c>
      <c r="H414" s="11">
        <f t="shared" si="21"/>
        <v>121.21871845178092</v>
      </c>
      <c r="J414" s="26"/>
    </row>
    <row r="415" spans="1:13" outlineLevel="1">
      <c r="A415" s="7"/>
      <c r="B415" s="23">
        <v>42560</v>
      </c>
      <c r="C415" s="22">
        <v>0.375</v>
      </c>
      <c r="D415" s="25">
        <v>2.2994430000000001</v>
      </c>
      <c r="E415" s="19">
        <f t="shared" si="20"/>
        <v>2.2987531671000001</v>
      </c>
      <c r="F415" s="24">
        <v>63.09</v>
      </c>
      <c r="G415" s="19">
        <f t="shared" si="22"/>
        <v>63.689355000000006</v>
      </c>
      <c r="H415" s="11">
        <f t="shared" si="21"/>
        <v>281.1619825637938</v>
      </c>
      <c r="J415" s="26"/>
    </row>
    <row r="416" spans="1:13" outlineLevel="1">
      <c r="A416" s="7"/>
      <c r="B416" s="23">
        <v>42560</v>
      </c>
      <c r="C416" s="22">
        <v>0.39583333333333331</v>
      </c>
      <c r="D416" s="25">
        <v>2.6031</v>
      </c>
      <c r="E416" s="19">
        <f t="shared" si="20"/>
        <v>2.6023190700000001</v>
      </c>
      <c r="F416" s="24">
        <v>85.88</v>
      </c>
      <c r="G416" s="19">
        <f t="shared" si="22"/>
        <v>86.695859999999996</v>
      </c>
      <c r="H416" s="11">
        <f t="shared" si="21"/>
        <v>258.42105725194983</v>
      </c>
      <c r="J416" s="26"/>
    </row>
    <row r="417" spans="1:10" outlineLevel="1">
      <c r="A417" s="7"/>
      <c r="B417" s="23">
        <v>42560</v>
      </c>
      <c r="C417" s="22">
        <v>0.41666666666666669</v>
      </c>
      <c r="D417" s="25">
        <v>4.6367339999999997</v>
      </c>
      <c r="E417" s="19">
        <f t="shared" si="20"/>
        <v>4.6353429797999999</v>
      </c>
      <c r="F417" s="24">
        <v>60.96</v>
      </c>
      <c r="G417" s="19">
        <f t="shared" si="22"/>
        <v>61.539120000000004</v>
      </c>
      <c r="H417" s="11">
        <f t="shared" si="21"/>
        <v>576.91886636773017</v>
      </c>
      <c r="J417" s="26"/>
    </row>
    <row r="418" spans="1:10" outlineLevel="1">
      <c r="A418" s="7"/>
      <c r="B418" s="23">
        <v>42560</v>
      </c>
      <c r="C418" s="22">
        <v>0.4375</v>
      </c>
      <c r="D418" s="25">
        <v>7.7522970000000004</v>
      </c>
      <c r="E418" s="19">
        <f t="shared" si="20"/>
        <v>7.7499713109000004</v>
      </c>
      <c r="F418" s="24">
        <v>60.96</v>
      </c>
      <c r="G418" s="19">
        <f t="shared" si="22"/>
        <v>61.539120000000004</v>
      </c>
      <c r="H418" s="11">
        <f t="shared" si="21"/>
        <v>964.56824932936763</v>
      </c>
      <c r="J418" s="26"/>
    </row>
    <row r="419" spans="1:10" outlineLevel="1">
      <c r="A419" s="7"/>
      <c r="B419" s="23">
        <v>42560</v>
      </c>
      <c r="C419" s="22">
        <v>0.45833333333333331</v>
      </c>
      <c r="D419" s="25">
        <v>8.2929530000000007</v>
      </c>
      <c r="E419" s="19">
        <f t="shared" si="20"/>
        <v>8.2904651141000016</v>
      </c>
      <c r="F419" s="24">
        <v>54.24</v>
      </c>
      <c r="G419" s="19">
        <f t="shared" si="22"/>
        <v>54.755280000000006</v>
      </c>
      <c r="H419" s="11">
        <f t="shared" si="21"/>
        <v>1088.0797725698228</v>
      </c>
      <c r="J419" s="26"/>
    </row>
    <row r="420" spans="1:10" outlineLevel="1">
      <c r="A420" s="7"/>
      <c r="B420" s="23">
        <v>42560</v>
      </c>
      <c r="C420" s="22">
        <v>0.47916666666666669</v>
      </c>
      <c r="D420" s="25">
        <v>6.4874969999999994</v>
      </c>
      <c r="E420" s="19">
        <f t="shared" si="20"/>
        <v>6.4855507508999999</v>
      </c>
      <c r="F420" s="24">
        <v>41.86</v>
      </c>
      <c r="G420" s="19">
        <f t="shared" si="22"/>
        <v>42.257670000000005</v>
      </c>
      <c r="H420" s="11">
        <f t="shared" si="21"/>
        <v>932.24817626761546</v>
      </c>
      <c r="J420" s="26"/>
    </row>
    <row r="421" spans="1:10" outlineLevel="1">
      <c r="A421" s="7"/>
      <c r="B421" s="23">
        <v>42560</v>
      </c>
      <c r="C421" s="22">
        <v>0.5</v>
      </c>
      <c r="D421" s="25">
        <v>4.1122719999999999</v>
      </c>
      <c r="E421" s="19">
        <f t="shared" si="20"/>
        <v>4.1110383184000003</v>
      </c>
      <c r="F421" s="24">
        <v>44.83</v>
      </c>
      <c r="G421" s="19">
        <f t="shared" si="22"/>
        <v>45.255884999999999</v>
      </c>
      <c r="H421" s="11">
        <f t="shared" si="21"/>
        <v>578.60444985429626</v>
      </c>
      <c r="J421" s="26"/>
    </row>
    <row r="422" spans="1:10" outlineLevel="1">
      <c r="A422" s="7"/>
      <c r="B422" s="23">
        <v>42560</v>
      </c>
      <c r="C422" s="22">
        <v>0.52083333333333337</v>
      </c>
      <c r="D422" s="25">
        <v>7.5754269999999995</v>
      </c>
      <c r="E422" s="19">
        <f t="shared" si="20"/>
        <v>7.5731543718999994</v>
      </c>
      <c r="F422" s="24">
        <v>41.96</v>
      </c>
      <c r="G422" s="19">
        <f t="shared" si="22"/>
        <v>42.358620000000002</v>
      </c>
      <c r="H422" s="11">
        <f t="shared" si="21"/>
        <v>1087.8183449327491</v>
      </c>
      <c r="J422" s="26"/>
    </row>
    <row r="423" spans="1:10" outlineLevel="1">
      <c r="A423" s="7"/>
      <c r="B423" s="23">
        <v>42560</v>
      </c>
      <c r="C423" s="22">
        <v>0.54166666666666663</v>
      </c>
      <c r="D423" s="25">
        <v>6.3555700000000002</v>
      </c>
      <c r="E423" s="19">
        <f t="shared" si="20"/>
        <v>6.3536633290000006</v>
      </c>
      <c r="F423" s="24">
        <v>41.96</v>
      </c>
      <c r="G423" s="19">
        <f t="shared" si="22"/>
        <v>42.358620000000002</v>
      </c>
      <c r="H423" s="11">
        <f t="shared" si="21"/>
        <v>912.64896863295405</v>
      </c>
      <c r="J423" s="26"/>
    </row>
    <row r="424" spans="1:10" outlineLevel="1">
      <c r="A424" s="7"/>
      <c r="B424" s="23">
        <v>42560</v>
      </c>
      <c r="C424" s="22">
        <v>0.5625</v>
      </c>
      <c r="D424" s="25">
        <v>3.5860050000000001</v>
      </c>
      <c r="E424" s="19">
        <f t="shared" si="20"/>
        <v>3.5849291985000002</v>
      </c>
      <c r="F424" s="24">
        <v>45.22</v>
      </c>
      <c r="G424" s="19">
        <f t="shared" si="22"/>
        <v>45.649590000000003</v>
      </c>
      <c r="H424" s="11">
        <f t="shared" si="21"/>
        <v>503.14628283044647</v>
      </c>
      <c r="J424" s="26"/>
    </row>
    <row r="425" spans="1:10" outlineLevel="1">
      <c r="A425" s="7"/>
      <c r="B425" s="23">
        <v>42560</v>
      </c>
      <c r="C425" s="22">
        <v>0.58333333333333337</v>
      </c>
      <c r="D425" s="25">
        <v>4.3287750000000003</v>
      </c>
      <c r="E425" s="19">
        <f t="shared" si="20"/>
        <v>4.3274763675000001</v>
      </c>
      <c r="F425" s="24">
        <v>43.54</v>
      </c>
      <c r="G425" s="19">
        <f t="shared" si="22"/>
        <v>43.953630000000004</v>
      </c>
      <c r="H425" s="11">
        <f t="shared" si="21"/>
        <v>614.70230926416093</v>
      </c>
      <c r="J425" s="26"/>
    </row>
    <row r="426" spans="1:10" outlineLevel="1">
      <c r="A426" s="7"/>
      <c r="B426" s="23">
        <v>42560</v>
      </c>
      <c r="C426" s="22">
        <v>0.60416666666666663</v>
      </c>
      <c r="D426" s="25">
        <v>5.6662820000000007</v>
      </c>
      <c r="E426" s="19">
        <f t="shared" si="20"/>
        <v>5.6645821154000009</v>
      </c>
      <c r="F426" s="24">
        <v>47.23</v>
      </c>
      <c r="G426" s="19">
        <f t="shared" si="22"/>
        <v>47.678685000000002</v>
      </c>
      <c r="H426" s="11">
        <f t="shared" si="21"/>
        <v>783.53244712760988</v>
      </c>
      <c r="J426" s="26"/>
    </row>
    <row r="427" spans="1:10" outlineLevel="1">
      <c r="A427" s="7"/>
      <c r="B427" s="23">
        <v>42560</v>
      </c>
      <c r="C427" s="22">
        <v>0.625</v>
      </c>
      <c r="D427" s="25">
        <v>3.1100140000000001</v>
      </c>
      <c r="E427" s="19">
        <f t="shared" si="20"/>
        <v>3.1090809958000003</v>
      </c>
      <c r="F427" s="24">
        <v>51.19</v>
      </c>
      <c r="G427" s="19">
        <f t="shared" si="22"/>
        <v>51.676304999999999</v>
      </c>
      <c r="H427" s="11">
        <f t="shared" si="21"/>
        <v>417.62324741013549</v>
      </c>
      <c r="J427" s="26"/>
    </row>
    <row r="428" spans="1:10" outlineLevel="1">
      <c r="A428" s="7"/>
      <c r="B428" s="23">
        <v>42560</v>
      </c>
      <c r="C428" s="22">
        <v>0.64583333333333337</v>
      </c>
      <c r="D428" s="25">
        <v>1.5068700000000002</v>
      </c>
      <c r="E428" s="19">
        <f t="shared" si="20"/>
        <v>1.5064179390000001</v>
      </c>
      <c r="F428" s="24">
        <v>57.73</v>
      </c>
      <c r="G428" s="19">
        <f t="shared" si="22"/>
        <v>58.278435000000002</v>
      </c>
      <c r="H428" s="11">
        <f t="shared" si="21"/>
        <v>192.40205671315454</v>
      </c>
      <c r="J428" s="26"/>
    </row>
    <row r="429" spans="1:10" outlineLevel="1">
      <c r="A429" s="7"/>
      <c r="B429" s="23">
        <v>42560</v>
      </c>
      <c r="C429" s="22">
        <v>0.66666666666666663</v>
      </c>
      <c r="D429" s="25">
        <v>1.2917009999999998</v>
      </c>
      <c r="E429" s="19">
        <f t="shared" si="20"/>
        <v>1.2913134896999998</v>
      </c>
      <c r="F429" s="24">
        <v>56.95</v>
      </c>
      <c r="G429" s="19">
        <f t="shared" si="22"/>
        <v>57.491025000000008</v>
      </c>
      <c r="H429" s="11">
        <f t="shared" si="21"/>
        <v>165.94537296502003</v>
      </c>
      <c r="J429" s="26"/>
    </row>
    <row r="430" spans="1:10" outlineLevel="1">
      <c r="A430" s="7"/>
      <c r="B430" s="23">
        <v>42560</v>
      </c>
      <c r="C430" s="22">
        <v>0.6875</v>
      </c>
      <c r="D430" s="25">
        <v>1.0112459999999999</v>
      </c>
      <c r="E430" s="19">
        <f t="shared" si="20"/>
        <v>1.0109426261999999</v>
      </c>
      <c r="F430" s="24">
        <v>64.599999999999994</v>
      </c>
      <c r="G430" s="19">
        <f t="shared" si="22"/>
        <v>65.213700000000003</v>
      </c>
      <c r="H430" s="11">
        <f t="shared" si="21"/>
        <v>122.10801933098104</v>
      </c>
      <c r="J430" s="26"/>
    </row>
    <row r="431" spans="1:10" outlineLevel="1">
      <c r="A431" s="7"/>
      <c r="B431" s="23">
        <v>42560</v>
      </c>
      <c r="C431" s="22">
        <v>0.70833333333333337</v>
      </c>
      <c r="D431" s="25">
        <v>0.14407500000000001</v>
      </c>
      <c r="E431" s="19">
        <f t="shared" si="20"/>
        <v>0.14403177750000001</v>
      </c>
      <c r="F431" s="24">
        <v>84.91</v>
      </c>
      <c r="G431" s="19">
        <f t="shared" si="22"/>
        <v>85.716645</v>
      </c>
      <c r="H431" s="11">
        <f t="shared" si="21"/>
        <v>14.443989874313514</v>
      </c>
      <c r="J431" s="26"/>
    </row>
    <row r="432" spans="1:10" outlineLevel="1">
      <c r="A432" s="7"/>
      <c r="B432" s="23">
        <v>42560</v>
      </c>
      <c r="C432" s="22">
        <v>0.72916666666666663</v>
      </c>
      <c r="D432" s="25">
        <v>0</v>
      </c>
      <c r="E432" s="19">
        <f t="shared" si="20"/>
        <v>0</v>
      </c>
      <c r="F432" s="24">
        <v>98.66</v>
      </c>
      <c r="G432" s="19">
        <f t="shared" si="22"/>
        <v>99.597270000000009</v>
      </c>
      <c r="H432" s="11">
        <f t="shared" si="21"/>
        <v>0</v>
      </c>
      <c r="J432" s="26"/>
    </row>
    <row r="433" spans="1:10" outlineLevel="1">
      <c r="A433" s="7"/>
      <c r="B433" s="23">
        <v>42560</v>
      </c>
      <c r="C433" s="22">
        <v>0.75</v>
      </c>
      <c r="D433" s="25">
        <v>0</v>
      </c>
      <c r="E433" s="19">
        <f t="shared" si="20"/>
        <v>0</v>
      </c>
      <c r="F433" s="24">
        <v>136.09</v>
      </c>
      <c r="G433" s="19">
        <f t="shared" si="22"/>
        <v>137.38285500000001</v>
      </c>
      <c r="H433" s="11">
        <f t="shared" si="21"/>
        <v>0</v>
      </c>
      <c r="J433" s="26"/>
    </row>
    <row r="434" spans="1:10" outlineLevel="1">
      <c r="A434" s="7"/>
      <c r="B434" s="23">
        <v>42560</v>
      </c>
      <c r="C434" s="22">
        <v>0.77083333333333337</v>
      </c>
      <c r="D434" s="25">
        <v>0</v>
      </c>
      <c r="E434" s="19">
        <f t="shared" si="20"/>
        <v>0</v>
      </c>
      <c r="F434" s="24">
        <v>92.58</v>
      </c>
      <c r="G434" s="19">
        <f t="shared" si="22"/>
        <v>93.459510000000009</v>
      </c>
      <c r="H434" s="11">
        <f t="shared" si="21"/>
        <v>0</v>
      </c>
      <c r="J434" s="26"/>
    </row>
    <row r="435" spans="1:10" outlineLevel="1">
      <c r="A435" s="7"/>
      <c r="B435" s="23">
        <v>42560</v>
      </c>
      <c r="C435" s="22">
        <v>0.79166666666666663</v>
      </c>
      <c r="D435" s="25">
        <v>0</v>
      </c>
      <c r="E435" s="19">
        <f t="shared" si="20"/>
        <v>0</v>
      </c>
      <c r="F435" s="24">
        <v>96.47</v>
      </c>
      <c r="G435" s="19">
        <f t="shared" si="22"/>
        <v>97.386465000000001</v>
      </c>
      <c r="H435" s="11">
        <f t="shared" si="21"/>
        <v>0</v>
      </c>
      <c r="J435" s="26"/>
    </row>
    <row r="436" spans="1:10" outlineLevel="1">
      <c r="A436" s="7"/>
      <c r="B436" s="23">
        <v>42560</v>
      </c>
      <c r="C436" s="22">
        <v>0.8125</v>
      </c>
      <c r="D436" s="25">
        <v>0</v>
      </c>
      <c r="E436" s="19">
        <f t="shared" si="20"/>
        <v>0</v>
      </c>
      <c r="F436" s="24">
        <v>75.38</v>
      </c>
      <c r="G436" s="19">
        <f t="shared" si="22"/>
        <v>76.096109999999996</v>
      </c>
      <c r="H436" s="11">
        <f t="shared" si="21"/>
        <v>0</v>
      </c>
      <c r="J436" s="26"/>
    </row>
    <row r="437" spans="1:10" outlineLevel="1">
      <c r="A437" s="7"/>
      <c r="B437" s="23">
        <v>42560</v>
      </c>
      <c r="C437" s="22">
        <v>0.83333333333333337</v>
      </c>
      <c r="D437" s="25">
        <v>0</v>
      </c>
      <c r="E437" s="19">
        <f t="shared" si="20"/>
        <v>0</v>
      </c>
      <c r="F437" s="24">
        <v>78.19</v>
      </c>
      <c r="G437" s="19">
        <f t="shared" si="22"/>
        <v>78.932805000000002</v>
      </c>
      <c r="H437" s="11">
        <f t="shared" si="21"/>
        <v>0</v>
      </c>
      <c r="J437" s="26"/>
    </row>
    <row r="438" spans="1:10" outlineLevel="1">
      <c r="A438" s="7"/>
      <c r="B438" s="23">
        <v>42560</v>
      </c>
      <c r="C438" s="22">
        <v>0.85416666666666663</v>
      </c>
      <c r="D438" s="25">
        <v>0</v>
      </c>
      <c r="E438" s="19">
        <f t="shared" si="20"/>
        <v>0</v>
      </c>
      <c r="F438" s="24">
        <v>72.400000000000006</v>
      </c>
      <c r="G438" s="19">
        <f t="shared" si="22"/>
        <v>73.087800000000016</v>
      </c>
      <c r="H438" s="11">
        <f t="shared" si="21"/>
        <v>0</v>
      </c>
      <c r="J438" s="26"/>
    </row>
    <row r="439" spans="1:10" outlineLevel="1">
      <c r="A439" s="7"/>
      <c r="B439" s="23">
        <v>42560</v>
      </c>
      <c r="C439" s="22">
        <v>0.875</v>
      </c>
      <c r="D439" s="25">
        <v>0</v>
      </c>
      <c r="E439" s="19">
        <f t="shared" si="20"/>
        <v>0</v>
      </c>
      <c r="F439" s="24">
        <v>100.15</v>
      </c>
      <c r="G439" s="19">
        <f t="shared" si="22"/>
        <v>101.10142500000001</v>
      </c>
      <c r="H439" s="11">
        <f t="shared" si="21"/>
        <v>0</v>
      </c>
      <c r="J439" s="26"/>
    </row>
    <row r="440" spans="1:10" outlineLevel="1">
      <c r="A440" s="7"/>
      <c r="B440" s="23">
        <v>42560</v>
      </c>
      <c r="C440" s="22">
        <v>0.89583333333333337</v>
      </c>
      <c r="D440" s="25">
        <v>0</v>
      </c>
      <c r="E440" s="19">
        <f t="shared" si="20"/>
        <v>0</v>
      </c>
      <c r="F440" s="24">
        <v>113.76</v>
      </c>
      <c r="G440" s="19">
        <f t="shared" si="22"/>
        <v>114.84072000000002</v>
      </c>
      <c r="H440" s="11">
        <f t="shared" si="21"/>
        <v>0</v>
      </c>
      <c r="J440" s="26"/>
    </row>
    <row r="441" spans="1:10" outlineLevel="1">
      <c r="A441" s="7"/>
      <c r="B441" s="23">
        <v>42560</v>
      </c>
      <c r="C441" s="22">
        <v>0.91666666666666663</v>
      </c>
      <c r="D441" s="25">
        <v>0</v>
      </c>
      <c r="E441" s="19">
        <f t="shared" si="20"/>
        <v>0</v>
      </c>
      <c r="F441" s="24">
        <v>65.7</v>
      </c>
      <c r="G441" s="19">
        <f t="shared" si="22"/>
        <v>66.324150000000003</v>
      </c>
      <c r="H441" s="11">
        <f t="shared" si="21"/>
        <v>0</v>
      </c>
      <c r="J441" s="26"/>
    </row>
    <row r="442" spans="1:10" outlineLevel="1">
      <c r="A442" s="7"/>
      <c r="B442" s="23">
        <v>42560</v>
      </c>
      <c r="C442" s="22">
        <v>0.9375</v>
      </c>
      <c r="D442" s="25">
        <v>0</v>
      </c>
      <c r="E442" s="19">
        <f t="shared" si="20"/>
        <v>0</v>
      </c>
      <c r="F442" s="24">
        <v>74.180000000000007</v>
      </c>
      <c r="G442" s="19">
        <f t="shared" si="22"/>
        <v>74.884710000000013</v>
      </c>
      <c r="H442" s="11">
        <f t="shared" si="21"/>
        <v>0</v>
      </c>
      <c r="J442" s="26"/>
    </row>
    <row r="443" spans="1:10" outlineLevel="1">
      <c r="A443" s="7"/>
      <c r="B443" s="23">
        <v>42560</v>
      </c>
      <c r="C443" s="22">
        <v>0.95833333333333337</v>
      </c>
      <c r="D443" s="25">
        <v>0</v>
      </c>
      <c r="E443" s="19">
        <f t="shared" si="20"/>
        <v>0</v>
      </c>
      <c r="F443" s="24">
        <v>62.79</v>
      </c>
      <c r="G443" s="19">
        <f t="shared" si="22"/>
        <v>63.386505</v>
      </c>
      <c r="H443" s="11">
        <f t="shared" si="21"/>
        <v>0</v>
      </c>
      <c r="J443" s="26"/>
    </row>
    <row r="444" spans="1:10" outlineLevel="1">
      <c r="A444" s="7"/>
      <c r="B444" s="23">
        <v>42560</v>
      </c>
      <c r="C444" s="22">
        <v>0.97916666666666663</v>
      </c>
      <c r="D444" s="25">
        <v>0</v>
      </c>
      <c r="E444" s="19">
        <f t="shared" si="20"/>
        <v>0</v>
      </c>
      <c r="F444" s="24">
        <v>64.47</v>
      </c>
      <c r="G444" s="19">
        <f t="shared" si="22"/>
        <v>65.082464999999999</v>
      </c>
      <c r="H444" s="11">
        <f t="shared" si="21"/>
        <v>0</v>
      </c>
      <c r="J444" s="26"/>
    </row>
    <row r="445" spans="1:10" outlineLevel="1">
      <c r="A445" s="7"/>
      <c r="B445" s="23">
        <v>42560</v>
      </c>
      <c r="C445" s="22">
        <v>0.99998842592592585</v>
      </c>
      <c r="D445" s="25">
        <v>0</v>
      </c>
      <c r="E445" s="19">
        <f t="shared" si="20"/>
        <v>0</v>
      </c>
      <c r="F445" s="24">
        <v>55.52</v>
      </c>
      <c r="G445" s="19">
        <f t="shared" si="22"/>
        <v>56.047440000000009</v>
      </c>
      <c r="H445" s="11">
        <f>E445*($B$6-G445)</f>
        <v>0</v>
      </c>
      <c r="J445" s="26"/>
    </row>
    <row r="446" spans="1:10" outlineLevel="1">
      <c r="A446" s="7"/>
      <c r="B446" s="23">
        <v>42561</v>
      </c>
      <c r="C446" s="22">
        <v>2.0833333333333332E-2</v>
      </c>
      <c r="D446" s="25">
        <v>0</v>
      </c>
      <c r="E446" s="19">
        <f t="shared" si="20"/>
        <v>0</v>
      </c>
      <c r="F446" s="24">
        <v>41.47</v>
      </c>
      <c r="G446" s="19">
        <f t="shared" si="22"/>
        <v>41.863965</v>
      </c>
      <c r="H446" s="11">
        <f t="shared" ref="H446:H509" si="23">E446*($B$6-G446)</f>
        <v>0</v>
      </c>
      <c r="J446" s="26"/>
    </row>
    <row r="447" spans="1:10" outlineLevel="1">
      <c r="A447" s="7"/>
      <c r="B447" s="23">
        <v>42561</v>
      </c>
      <c r="C447" s="22">
        <v>4.1666666666666664E-2</v>
      </c>
      <c r="D447" s="25">
        <v>0</v>
      </c>
      <c r="E447" s="19">
        <f t="shared" si="20"/>
        <v>0</v>
      </c>
      <c r="F447" s="24">
        <v>38.270000000000003</v>
      </c>
      <c r="G447" s="19">
        <f t="shared" si="22"/>
        <v>38.633565000000004</v>
      </c>
      <c r="H447" s="11">
        <f t="shared" si="23"/>
        <v>0</v>
      </c>
      <c r="J447" s="26"/>
    </row>
    <row r="448" spans="1:10" outlineLevel="1">
      <c r="A448" s="7"/>
      <c r="B448" s="23">
        <v>42561</v>
      </c>
      <c r="C448" s="22">
        <v>6.25E-2</v>
      </c>
      <c r="D448" s="25">
        <v>0</v>
      </c>
      <c r="E448" s="19">
        <f t="shared" si="20"/>
        <v>0</v>
      </c>
      <c r="F448" s="24">
        <v>34.770000000000003</v>
      </c>
      <c r="G448" s="19">
        <f t="shared" si="22"/>
        <v>35.100315000000002</v>
      </c>
      <c r="H448" s="11">
        <f t="shared" si="23"/>
        <v>0</v>
      </c>
      <c r="J448" s="26"/>
    </row>
    <row r="449" spans="1:13" outlineLevel="1">
      <c r="A449" s="7"/>
      <c r="B449" s="23">
        <v>42561</v>
      </c>
      <c r="C449" s="22">
        <v>8.3333333333333329E-2</v>
      </c>
      <c r="D449" s="25">
        <v>0</v>
      </c>
      <c r="E449" s="19">
        <f t="shared" si="20"/>
        <v>0</v>
      </c>
      <c r="F449" s="24">
        <v>30.94</v>
      </c>
      <c r="G449" s="19">
        <f t="shared" si="22"/>
        <v>31.233930000000004</v>
      </c>
      <c r="H449" s="11">
        <f t="shared" si="23"/>
        <v>0</v>
      </c>
      <c r="J449" s="26"/>
    </row>
    <row r="450" spans="1:13" outlineLevel="1">
      <c r="A450" s="7"/>
      <c r="B450" s="23">
        <v>42561</v>
      </c>
      <c r="C450" s="22">
        <v>0.10416666666666667</v>
      </c>
      <c r="D450" s="25">
        <v>0</v>
      </c>
      <c r="E450" s="19">
        <f t="shared" si="20"/>
        <v>0</v>
      </c>
      <c r="F450" s="24">
        <v>29.09</v>
      </c>
      <c r="G450" s="19">
        <f t="shared" si="22"/>
        <v>29.366355000000002</v>
      </c>
      <c r="H450" s="11">
        <f t="shared" si="23"/>
        <v>0</v>
      </c>
      <c r="J450" s="26"/>
      <c r="M450" s="27"/>
    </row>
    <row r="451" spans="1:13" outlineLevel="1">
      <c r="A451" s="7"/>
      <c r="B451" s="23">
        <v>42561</v>
      </c>
      <c r="C451" s="22">
        <v>0.125</v>
      </c>
      <c r="D451" s="25">
        <v>0</v>
      </c>
      <c r="E451" s="19">
        <f t="shared" si="20"/>
        <v>0</v>
      </c>
      <c r="F451" s="24">
        <v>28.01</v>
      </c>
      <c r="G451" s="19">
        <f t="shared" si="22"/>
        <v>28.276095000000005</v>
      </c>
      <c r="H451" s="11">
        <f t="shared" si="23"/>
        <v>0</v>
      </c>
      <c r="J451" s="26"/>
    </row>
    <row r="452" spans="1:13" outlineLevel="1">
      <c r="A452" s="7"/>
      <c r="B452" s="23">
        <v>42561</v>
      </c>
      <c r="C452" s="22">
        <v>0.14583333333333334</v>
      </c>
      <c r="D452" s="25">
        <v>0</v>
      </c>
      <c r="E452" s="19">
        <f t="shared" si="20"/>
        <v>0</v>
      </c>
      <c r="F452" s="24">
        <v>24.95</v>
      </c>
      <c r="G452" s="19">
        <f t="shared" si="22"/>
        <v>25.187025000000002</v>
      </c>
      <c r="H452" s="11">
        <f t="shared" si="23"/>
        <v>0</v>
      </c>
      <c r="J452" s="26"/>
    </row>
    <row r="453" spans="1:13" outlineLevel="1">
      <c r="A453" s="7"/>
      <c r="B453" s="23">
        <v>42561</v>
      </c>
      <c r="C453" s="22">
        <v>0.16666666666666666</v>
      </c>
      <c r="D453" s="25">
        <v>0</v>
      </c>
      <c r="E453" s="19">
        <f t="shared" si="20"/>
        <v>0</v>
      </c>
      <c r="F453" s="24">
        <v>26.14</v>
      </c>
      <c r="G453" s="19">
        <f t="shared" si="22"/>
        <v>26.388330000000003</v>
      </c>
      <c r="H453" s="11">
        <f t="shared" si="23"/>
        <v>0</v>
      </c>
      <c r="J453" s="26"/>
    </row>
    <row r="454" spans="1:13" outlineLevel="1">
      <c r="A454" s="7"/>
      <c r="B454" s="23">
        <v>42561</v>
      </c>
      <c r="C454" s="22">
        <v>0.1875</v>
      </c>
      <c r="D454" s="25">
        <v>0</v>
      </c>
      <c r="E454" s="19">
        <f t="shared" si="20"/>
        <v>0</v>
      </c>
      <c r="F454" s="24">
        <v>20.82</v>
      </c>
      <c r="G454" s="19">
        <f t="shared" si="22"/>
        <v>21.017790000000002</v>
      </c>
      <c r="H454" s="11">
        <f t="shared" si="23"/>
        <v>0</v>
      </c>
      <c r="J454" s="26"/>
    </row>
    <row r="455" spans="1:13" outlineLevel="1">
      <c r="A455" s="7"/>
      <c r="B455" s="23">
        <v>42561</v>
      </c>
      <c r="C455" s="22">
        <v>0.20833333333333334</v>
      </c>
      <c r="D455" s="25">
        <v>0</v>
      </c>
      <c r="E455" s="19">
        <f t="shared" si="20"/>
        <v>0</v>
      </c>
      <c r="F455" s="24">
        <v>19.690000000000001</v>
      </c>
      <c r="G455" s="19">
        <f t="shared" si="22"/>
        <v>19.877055000000002</v>
      </c>
      <c r="H455" s="11">
        <f t="shared" si="23"/>
        <v>0</v>
      </c>
      <c r="J455" s="26"/>
    </row>
    <row r="456" spans="1:13" outlineLevel="1">
      <c r="A456" s="7"/>
      <c r="B456" s="23">
        <v>42561</v>
      </c>
      <c r="C456" s="22">
        <v>0.22916666666666666</v>
      </c>
      <c r="D456" s="25">
        <v>0</v>
      </c>
      <c r="E456" s="19">
        <f t="shared" si="20"/>
        <v>0</v>
      </c>
      <c r="F456" s="24">
        <v>26.21</v>
      </c>
      <c r="G456" s="19">
        <f t="shared" si="22"/>
        <v>26.458995000000002</v>
      </c>
      <c r="H456" s="11">
        <f t="shared" si="23"/>
        <v>0</v>
      </c>
      <c r="J456" s="26"/>
    </row>
    <row r="457" spans="1:13" outlineLevel="1">
      <c r="A457" s="7"/>
      <c r="B457" s="23">
        <v>42561</v>
      </c>
      <c r="C457" s="22">
        <v>0.25</v>
      </c>
      <c r="D457" s="25">
        <v>0</v>
      </c>
      <c r="E457" s="19">
        <f t="shared" si="20"/>
        <v>0</v>
      </c>
      <c r="F457" s="24">
        <v>26.3</v>
      </c>
      <c r="G457" s="19">
        <f t="shared" si="22"/>
        <v>26.549850000000003</v>
      </c>
      <c r="H457" s="11">
        <f t="shared" si="23"/>
        <v>0</v>
      </c>
      <c r="J457" s="26"/>
    </row>
    <row r="458" spans="1:13" outlineLevel="1">
      <c r="A458" s="7"/>
      <c r="B458" s="23">
        <v>42561</v>
      </c>
      <c r="C458" s="22">
        <v>0.27083333333333331</v>
      </c>
      <c r="D458" s="25">
        <v>0</v>
      </c>
      <c r="E458" s="19">
        <f t="shared" si="20"/>
        <v>0</v>
      </c>
      <c r="F458" s="24">
        <v>26.16</v>
      </c>
      <c r="G458" s="19">
        <f t="shared" si="22"/>
        <v>26.408520000000003</v>
      </c>
      <c r="H458" s="11">
        <f t="shared" si="23"/>
        <v>0</v>
      </c>
      <c r="J458" s="26"/>
    </row>
    <row r="459" spans="1:13" outlineLevel="1">
      <c r="A459" s="7"/>
      <c r="B459" s="23">
        <v>42561</v>
      </c>
      <c r="C459" s="22">
        <v>0.29166666666666669</v>
      </c>
      <c r="D459" s="25">
        <v>0</v>
      </c>
      <c r="E459" s="19">
        <f t="shared" si="20"/>
        <v>0</v>
      </c>
      <c r="F459" s="24">
        <v>29.56</v>
      </c>
      <c r="G459" s="19">
        <f t="shared" si="22"/>
        <v>29.840820000000001</v>
      </c>
      <c r="H459" s="11">
        <f t="shared" si="23"/>
        <v>0</v>
      </c>
      <c r="J459" s="26"/>
    </row>
    <row r="460" spans="1:13" outlineLevel="1">
      <c r="A460" s="7"/>
      <c r="B460" s="23">
        <v>42561</v>
      </c>
      <c r="C460" s="22">
        <v>0.3125</v>
      </c>
      <c r="D460" s="25">
        <v>2.3599999999999999E-4</v>
      </c>
      <c r="E460" s="19">
        <f t="shared" si="20"/>
        <v>2.359292E-4</v>
      </c>
      <c r="F460" s="24">
        <v>30.85</v>
      </c>
      <c r="G460" s="19">
        <f t="shared" si="22"/>
        <v>31.143075000000003</v>
      </c>
      <c r="H460" s="11">
        <f t="shared" si="23"/>
        <v>3.6535270429709998E-2</v>
      </c>
      <c r="J460" s="26"/>
    </row>
    <row r="461" spans="1:13" outlineLevel="1">
      <c r="A461" s="7"/>
      <c r="B461" s="23">
        <v>42561</v>
      </c>
      <c r="C461" s="22">
        <v>0.33333333333333331</v>
      </c>
      <c r="D461" s="25">
        <v>0.13108599999999998</v>
      </c>
      <c r="E461" s="19">
        <f t="shared" si="20"/>
        <v>0.13104667419999999</v>
      </c>
      <c r="F461" s="24">
        <v>32.28</v>
      </c>
      <c r="G461" s="19">
        <f t="shared" si="22"/>
        <v>32.586660000000002</v>
      </c>
      <c r="H461" s="11">
        <f t="shared" si="23"/>
        <v>20.104307984913827</v>
      </c>
      <c r="J461" s="26"/>
    </row>
    <row r="462" spans="1:13" outlineLevel="1">
      <c r="A462" s="7"/>
      <c r="B462" s="23">
        <v>42561</v>
      </c>
      <c r="C462" s="22">
        <v>0.35416666666666669</v>
      </c>
      <c r="D462" s="25">
        <v>0.64802099999999996</v>
      </c>
      <c r="E462" s="19">
        <f t="shared" ref="E462:E525" si="24">IF($B$11="Electricity",$D462*$B$7,$D462*$B$8)</f>
        <v>0.64782659369999995</v>
      </c>
      <c r="F462" s="24">
        <v>36.86</v>
      </c>
      <c r="G462" s="19">
        <f t="shared" si="22"/>
        <v>37.210170000000005</v>
      </c>
      <c r="H462" s="11">
        <f t="shared" si="23"/>
        <v>96.390008746102055</v>
      </c>
      <c r="J462" s="26"/>
    </row>
    <row r="463" spans="1:13" outlineLevel="1">
      <c r="A463" s="7"/>
      <c r="B463" s="23">
        <v>42561</v>
      </c>
      <c r="C463" s="22">
        <v>0.375</v>
      </c>
      <c r="D463" s="25">
        <v>0.84142799999999995</v>
      </c>
      <c r="E463" s="19">
        <f t="shared" si="24"/>
        <v>0.8411755716</v>
      </c>
      <c r="F463" s="24">
        <v>38.450000000000003</v>
      </c>
      <c r="G463" s="19">
        <f t="shared" ref="G463:G526" si="25">$F463*$B$8</f>
        <v>38.815275000000007</v>
      </c>
      <c r="H463" s="11">
        <f t="shared" si="23"/>
        <v>123.80819518266379</v>
      </c>
      <c r="J463" s="26"/>
    </row>
    <row r="464" spans="1:13" outlineLevel="1">
      <c r="A464" s="7"/>
      <c r="B464" s="23">
        <v>42561</v>
      </c>
      <c r="C464" s="22">
        <v>0.39583333333333331</v>
      </c>
      <c r="D464" s="25">
        <v>1.6330339999999999</v>
      </c>
      <c r="E464" s="19">
        <f t="shared" si="24"/>
        <v>1.6325440897999999</v>
      </c>
      <c r="F464" s="24">
        <v>41.96</v>
      </c>
      <c r="G464" s="19">
        <f t="shared" si="25"/>
        <v>42.358620000000002</v>
      </c>
      <c r="H464" s="11">
        <f t="shared" si="23"/>
        <v>234.50088596971591</v>
      </c>
      <c r="J464" s="26"/>
    </row>
    <row r="465" spans="1:10" outlineLevel="1">
      <c r="A465" s="7"/>
      <c r="B465" s="23">
        <v>42561</v>
      </c>
      <c r="C465" s="22">
        <v>0.41666666666666669</v>
      </c>
      <c r="D465" s="25">
        <v>2.8387630000000001</v>
      </c>
      <c r="E465" s="19">
        <f t="shared" si="24"/>
        <v>2.8379113711000001</v>
      </c>
      <c r="F465" s="24">
        <v>46.06</v>
      </c>
      <c r="G465" s="19">
        <f t="shared" si="25"/>
        <v>46.497570000000003</v>
      </c>
      <c r="H465" s="11">
        <f t="shared" si="23"/>
        <v>395.89553239308179</v>
      </c>
      <c r="J465" s="26"/>
    </row>
    <row r="466" spans="1:10" outlineLevel="1">
      <c r="A466" s="7"/>
      <c r="B466" s="23">
        <v>42561</v>
      </c>
      <c r="C466" s="22">
        <v>0.4375</v>
      </c>
      <c r="D466" s="25">
        <v>3.0255450000000002</v>
      </c>
      <c r="E466" s="19">
        <f t="shared" si="24"/>
        <v>3.0246373365000001</v>
      </c>
      <c r="F466" s="24">
        <v>40.92</v>
      </c>
      <c r="G466" s="19">
        <f t="shared" si="25"/>
        <v>41.308740000000007</v>
      </c>
      <c r="H466" s="11">
        <f t="shared" si="23"/>
        <v>437.63858726122902</v>
      </c>
      <c r="J466" s="26"/>
    </row>
    <row r="467" spans="1:10" outlineLevel="1">
      <c r="A467" s="7"/>
      <c r="B467" s="23">
        <v>42561</v>
      </c>
      <c r="C467" s="22">
        <v>0.45833333333333331</v>
      </c>
      <c r="D467" s="25">
        <v>2.7504670000000004</v>
      </c>
      <c r="E467" s="19">
        <f t="shared" si="24"/>
        <v>2.7496418599000005</v>
      </c>
      <c r="F467" s="24">
        <v>38.409999999999997</v>
      </c>
      <c r="G467" s="19">
        <f t="shared" si="25"/>
        <v>38.774895000000001</v>
      </c>
      <c r="H467" s="11">
        <f t="shared" si="23"/>
        <v>404.8163115361728</v>
      </c>
      <c r="J467" s="26"/>
    </row>
    <row r="468" spans="1:10" outlineLevel="1">
      <c r="A468" s="7"/>
      <c r="B468" s="23">
        <v>42561</v>
      </c>
      <c r="C468" s="22">
        <v>0.47916666666666669</v>
      </c>
      <c r="D468" s="25">
        <v>3.696923</v>
      </c>
      <c r="E468" s="19">
        <f t="shared" si="24"/>
        <v>3.6958139231000002</v>
      </c>
      <c r="F468" s="24">
        <v>36.96</v>
      </c>
      <c r="G468" s="19">
        <f t="shared" si="25"/>
        <v>37.311120000000003</v>
      </c>
      <c r="H468" s="11">
        <f t="shared" si="23"/>
        <v>549.52643291414506</v>
      </c>
      <c r="J468" s="26"/>
    </row>
    <row r="469" spans="1:10" outlineLevel="1">
      <c r="A469" s="7"/>
      <c r="B469" s="23">
        <v>42561</v>
      </c>
      <c r="C469" s="22">
        <v>0.5</v>
      </c>
      <c r="D469" s="25">
        <v>4.6407330000000009</v>
      </c>
      <c r="E469" s="19">
        <f t="shared" si="24"/>
        <v>4.6393407801000013</v>
      </c>
      <c r="F469" s="24">
        <v>36.61</v>
      </c>
      <c r="G469" s="19">
        <f t="shared" si="25"/>
        <v>36.957795000000004</v>
      </c>
      <c r="H469" s="11">
        <f t="shared" si="23"/>
        <v>691.45757961252434</v>
      </c>
      <c r="J469" s="26"/>
    </row>
    <row r="470" spans="1:10" outlineLevel="1">
      <c r="A470" s="7"/>
      <c r="B470" s="23">
        <v>42561</v>
      </c>
      <c r="C470" s="22">
        <v>0.52083333333333337</v>
      </c>
      <c r="D470" s="25">
        <v>5.6905809999999999</v>
      </c>
      <c r="E470" s="19">
        <f t="shared" si="24"/>
        <v>5.6888738257</v>
      </c>
      <c r="F470" s="24">
        <v>36.28</v>
      </c>
      <c r="G470" s="19">
        <f t="shared" si="25"/>
        <v>36.624660000000006</v>
      </c>
      <c r="H470" s="11">
        <f t="shared" si="23"/>
        <v>849.77746193103826</v>
      </c>
      <c r="J470" s="26"/>
    </row>
    <row r="471" spans="1:10" outlineLevel="1">
      <c r="A471" s="7"/>
      <c r="B471" s="23">
        <v>42561</v>
      </c>
      <c r="C471" s="22">
        <v>0.54166666666666663</v>
      </c>
      <c r="D471" s="25">
        <v>2.8023570000000002</v>
      </c>
      <c r="E471" s="19">
        <f t="shared" si="24"/>
        <v>2.8015162929000001</v>
      </c>
      <c r="F471" s="24">
        <v>35.17</v>
      </c>
      <c r="G471" s="19">
        <f t="shared" si="25"/>
        <v>35.504115000000006</v>
      </c>
      <c r="H471" s="11">
        <f t="shared" si="23"/>
        <v>421.61667384190469</v>
      </c>
      <c r="J471" s="26"/>
    </row>
    <row r="472" spans="1:10" outlineLevel="1">
      <c r="A472" s="7"/>
      <c r="B472" s="23">
        <v>42561</v>
      </c>
      <c r="C472" s="22">
        <v>0.5625</v>
      </c>
      <c r="D472" s="25">
        <v>3.28695</v>
      </c>
      <c r="E472" s="19">
        <f t="shared" si="24"/>
        <v>3.285963915</v>
      </c>
      <c r="F472" s="24">
        <v>35.26</v>
      </c>
      <c r="G472" s="19">
        <f t="shared" si="25"/>
        <v>35.594970000000004</v>
      </c>
      <c r="H472" s="11">
        <f t="shared" si="23"/>
        <v>494.22550121449245</v>
      </c>
      <c r="J472" s="26"/>
    </row>
    <row r="473" spans="1:10" outlineLevel="1">
      <c r="A473" s="7"/>
      <c r="B473" s="23">
        <v>42561</v>
      </c>
      <c r="C473" s="22">
        <v>0.58333333333333337</v>
      </c>
      <c r="D473" s="25">
        <v>3.9728630000000003</v>
      </c>
      <c r="E473" s="19">
        <f t="shared" si="24"/>
        <v>3.9716711411000003</v>
      </c>
      <c r="F473" s="24">
        <v>31.49</v>
      </c>
      <c r="G473" s="19">
        <f t="shared" si="25"/>
        <v>31.789155000000001</v>
      </c>
      <c r="H473" s="11">
        <f t="shared" si="23"/>
        <v>612.47476273114535</v>
      </c>
      <c r="J473" s="26"/>
    </row>
    <row r="474" spans="1:10" outlineLevel="1">
      <c r="A474" s="7"/>
      <c r="B474" s="23">
        <v>42561</v>
      </c>
      <c r="C474" s="22">
        <v>0.60416666666666663</v>
      </c>
      <c r="D474" s="25">
        <v>2.032492</v>
      </c>
      <c r="E474" s="19">
        <f t="shared" si="24"/>
        <v>2.0318822524</v>
      </c>
      <c r="F474" s="24">
        <v>32.729999999999997</v>
      </c>
      <c r="G474" s="19">
        <f t="shared" si="25"/>
        <v>33.040934999999998</v>
      </c>
      <c r="H474" s="11">
        <f t="shared" si="23"/>
        <v>310.79480951719802</v>
      </c>
      <c r="J474" s="26"/>
    </row>
    <row r="475" spans="1:10" outlineLevel="1">
      <c r="A475" s="7"/>
      <c r="B475" s="23">
        <v>42561</v>
      </c>
      <c r="C475" s="22">
        <v>0.625</v>
      </c>
      <c r="D475" s="25">
        <v>1.7495639999999999</v>
      </c>
      <c r="E475" s="19">
        <f t="shared" si="24"/>
        <v>1.7490391308</v>
      </c>
      <c r="F475" s="24">
        <v>33.75</v>
      </c>
      <c r="G475" s="19">
        <f t="shared" si="25"/>
        <v>34.070625</v>
      </c>
      <c r="H475" s="11">
        <f t="shared" si="23"/>
        <v>265.7304219929872</v>
      </c>
      <c r="J475" s="26"/>
    </row>
    <row r="476" spans="1:10" outlineLevel="1">
      <c r="A476" s="7"/>
      <c r="B476" s="23">
        <v>42561</v>
      </c>
      <c r="C476" s="22">
        <v>0.64583333333333337</v>
      </c>
      <c r="D476" s="25">
        <v>1.6785779999999999</v>
      </c>
      <c r="E476" s="19">
        <f t="shared" si="24"/>
        <v>1.6780744266000001</v>
      </c>
      <c r="F476" s="24">
        <v>36.17</v>
      </c>
      <c r="G476" s="19">
        <f t="shared" si="25"/>
        <v>36.513615000000001</v>
      </c>
      <c r="H476" s="11">
        <f t="shared" si="23"/>
        <v>250.84927979338181</v>
      </c>
      <c r="J476" s="26"/>
    </row>
    <row r="477" spans="1:10" outlineLevel="1">
      <c r="A477" s="7"/>
      <c r="B477" s="23">
        <v>42561</v>
      </c>
      <c r="C477" s="22">
        <v>0.66666666666666663</v>
      </c>
      <c r="D477" s="25">
        <v>0.60249700000000006</v>
      </c>
      <c r="E477" s="19">
        <f t="shared" si="24"/>
        <v>0.60231625090000007</v>
      </c>
      <c r="F477" s="24">
        <v>38.79</v>
      </c>
      <c r="G477" s="19">
        <f t="shared" si="25"/>
        <v>39.158504999999998</v>
      </c>
      <c r="H477" s="11">
        <f t="shared" si="23"/>
        <v>88.445018744951113</v>
      </c>
      <c r="J477" s="26"/>
    </row>
    <row r="478" spans="1:10" outlineLevel="1">
      <c r="A478" s="7"/>
      <c r="B478" s="23">
        <v>42561</v>
      </c>
      <c r="C478" s="22">
        <v>0.6875</v>
      </c>
      <c r="D478" s="25">
        <v>0.43040100000000003</v>
      </c>
      <c r="E478" s="19">
        <f t="shared" si="24"/>
        <v>0.43027187970000003</v>
      </c>
      <c r="F478" s="24">
        <v>46.04</v>
      </c>
      <c r="G478" s="19">
        <f t="shared" si="25"/>
        <v>46.477380000000004</v>
      </c>
      <c r="H478" s="11">
        <f t="shared" si="23"/>
        <v>60.032659968068813</v>
      </c>
      <c r="J478" s="26"/>
    </row>
    <row r="479" spans="1:10" outlineLevel="1">
      <c r="A479" s="7"/>
      <c r="B479" s="23">
        <v>42561</v>
      </c>
      <c r="C479" s="22">
        <v>0.70833333333333337</v>
      </c>
      <c r="D479" s="25">
        <v>5.7197999999999999E-2</v>
      </c>
      <c r="E479" s="19">
        <f t="shared" si="24"/>
        <v>5.7180840599999998E-2</v>
      </c>
      <c r="F479" s="24">
        <v>62.02</v>
      </c>
      <c r="G479" s="19">
        <f t="shared" si="25"/>
        <v>62.609190000000005</v>
      </c>
      <c r="H479" s="11">
        <f t="shared" si="23"/>
        <v>7.0555902381148847</v>
      </c>
      <c r="J479" s="26"/>
    </row>
    <row r="480" spans="1:10" outlineLevel="1">
      <c r="A480" s="7"/>
      <c r="B480" s="23">
        <v>42561</v>
      </c>
      <c r="C480" s="22">
        <v>0.72916666666666663</v>
      </c>
      <c r="D480" s="25">
        <v>0</v>
      </c>
      <c r="E480" s="19">
        <f t="shared" si="24"/>
        <v>0</v>
      </c>
      <c r="F480" s="24">
        <v>65.930000000000007</v>
      </c>
      <c r="G480" s="19">
        <f t="shared" si="25"/>
        <v>66.556335000000004</v>
      </c>
      <c r="H480" s="11">
        <f t="shared" si="23"/>
        <v>0</v>
      </c>
      <c r="J480" s="26"/>
    </row>
    <row r="481" spans="1:10" outlineLevel="1">
      <c r="A481" s="7"/>
      <c r="B481" s="23">
        <v>42561</v>
      </c>
      <c r="C481" s="22">
        <v>0.75</v>
      </c>
      <c r="D481" s="25">
        <v>0</v>
      </c>
      <c r="E481" s="19">
        <f t="shared" si="24"/>
        <v>0</v>
      </c>
      <c r="F481" s="24">
        <v>71.78</v>
      </c>
      <c r="G481" s="19">
        <f t="shared" si="25"/>
        <v>72.461910000000003</v>
      </c>
      <c r="H481" s="11">
        <f t="shared" si="23"/>
        <v>0</v>
      </c>
      <c r="J481" s="26"/>
    </row>
    <row r="482" spans="1:10" outlineLevel="1">
      <c r="A482" s="7"/>
      <c r="B482" s="23">
        <v>42561</v>
      </c>
      <c r="C482" s="22">
        <v>0.77083333333333337</v>
      </c>
      <c r="D482" s="25">
        <v>0</v>
      </c>
      <c r="E482" s="19">
        <f t="shared" si="24"/>
        <v>0</v>
      </c>
      <c r="F482" s="24">
        <v>71.77</v>
      </c>
      <c r="G482" s="19">
        <f t="shared" si="25"/>
        <v>72.451814999999996</v>
      </c>
      <c r="H482" s="11">
        <f t="shared" si="23"/>
        <v>0</v>
      </c>
      <c r="J482" s="26"/>
    </row>
    <row r="483" spans="1:10" outlineLevel="1">
      <c r="A483" s="7"/>
      <c r="B483" s="23">
        <v>42561</v>
      </c>
      <c r="C483" s="22">
        <v>0.79166666666666663</v>
      </c>
      <c r="D483" s="25">
        <v>0</v>
      </c>
      <c r="E483" s="19">
        <f t="shared" si="24"/>
        <v>0</v>
      </c>
      <c r="F483" s="24">
        <v>62.43</v>
      </c>
      <c r="G483" s="19">
        <f t="shared" si="25"/>
        <v>63.023085000000002</v>
      </c>
      <c r="H483" s="11">
        <f t="shared" si="23"/>
        <v>0</v>
      </c>
      <c r="J483" s="26"/>
    </row>
    <row r="484" spans="1:10" outlineLevel="1">
      <c r="A484" s="7"/>
      <c r="B484" s="23">
        <v>42561</v>
      </c>
      <c r="C484" s="22">
        <v>0.8125</v>
      </c>
      <c r="D484" s="25">
        <v>0</v>
      </c>
      <c r="E484" s="19">
        <f t="shared" si="24"/>
        <v>0</v>
      </c>
      <c r="F484" s="24">
        <v>59.5</v>
      </c>
      <c r="G484" s="19">
        <f t="shared" si="25"/>
        <v>60.065250000000006</v>
      </c>
      <c r="H484" s="11">
        <f t="shared" si="23"/>
        <v>0</v>
      </c>
      <c r="J484" s="26"/>
    </row>
    <row r="485" spans="1:10" outlineLevel="1">
      <c r="A485" s="7"/>
      <c r="B485" s="23">
        <v>42561</v>
      </c>
      <c r="C485" s="22">
        <v>0.83333333333333337</v>
      </c>
      <c r="D485" s="25">
        <v>0</v>
      </c>
      <c r="E485" s="19">
        <f t="shared" si="24"/>
        <v>0</v>
      </c>
      <c r="F485" s="24">
        <v>51.92</v>
      </c>
      <c r="G485" s="19">
        <f t="shared" si="25"/>
        <v>52.413240000000002</v>
      </c>
      <c r="H485" s="11">
        <f t="shared" si="23"/>
        <v>0</v>
      </c>
      <c r="J485" s="26"/>
    </row>
    <row r="486" spans="1:10" outlineLevel="1">
      <c r="A486" s="7"/>
      <c r="B486" s="23">
        <v>42561</v>
      </c>
      <c r="C486" s="22">
        <v>0.85416666666666663</v>
      </c>
      <c r="D486" s="25">
        <v>0</v>
      </c>
      <c r="E486" s="19">
        <f t="shared" si="24"/>
        <v>0</v>
      </c>
      <c r="F486" s="24">
        <v>58.7</v>
      </c>
      <c r="G486" s="19">
        <f t="shared" si="25"/>
        <v>59.257650000000005</v>
      </c>
      <c r="H486" s="11">
        <f t="shared" si="23"/>
        <v>0</v>
      </c>
      <c r="J486" s="26"/>
    </row>
    <row r="487" spans="1:10" outlineLevel="1">
      <c r="A487" s="7"/>
      <c r="B487" s="23">
        <v>42561</v>
      </c>
      <c r="C487" s="22">
        <v>0.875</v>
      </c>
      <c r="D487" s="25">
        <v>0</v>
      </c>
      <c r="E487" s="19">
        <f t="shared" si="24"/>
        <v>0</v>
      </c>
      <c r="F487" s="24">
        <v>51.61</v>
      </c>
      <c r="G487" s="19">
        <f t="shared" si="25"/>
        <v>52.100295000000003</v>
      </c>
      <c r="H487" s="11">
        <f t="shared" si="23"/>
        <v>0</v>
      </c>
      <c r="J487" s="26"/>
    </row>
    <row r="488" spans="1:10" outlineLevel="1">
      <c r="A488" s="7"/>
      <c r="B488" s="23">
        <v>42561</v>
      </c>
      <c r="C488" s="22">
        <v>0.89583333333333337</v>
      </c>
      <c r="D488" s="25">
        <v>0</v>
      </c>
      <c r="E488" s="19">
        <f t="shared" si="24"/>
        <v>0</v>
      </c>
      <c r="F488" s="24">
        <v>38.86</v>
      </c>
      <c r="G488" s="19">
        <f t="shared" si="25"/>
        <v>39.229170000000003</v>
      </c>
      <c r="H488" s="11">
        <f t="shared" si="23"/>
        <v>0</v>
      </c>
      <c r="J488" s="26"/>
    </row>
    <row r="489" spans="1:10" outlineLevel="1">
      <c r="A489" s="7"/>
      <c r="B489" s="23">
        <v>42561</v>
      </c>
      <c r="C489" s="22">
        <v>0.91666666666666663</v>
      </c>
      <c r="D489" s="25">
        <v>0</v>
      </c>
      <c r="E489" s="19">
        <f t="shared" si="24"/>
        <v>0</v>
      </c>
      <c r="F489" s="24">
        <v>43.29</v>
      </c>
      <c r="G489" s="19">
        <f t="shared" si="25"/>
        <v>43.701255000000003</v>
      </c>
      <c r="H489" s="11">
        <f t="shared" si="23"/>
        <v>0</v>
      </c>
      <c r="J489" s="26"/>
    </row>
    <row r="490" spans="1:10" outlineLevel="1">
      <c r="A490" s="7"/>
      <c r="B490" s="23">
        <v>42561</v>
      </c>
      <c r="C490" s="22">
        <v>0.9375</v>
      </c>
      <c r="D490" s="25">
        <v>0</v>
      </c>
      <c r="E490" s="19">
        <f t="shared" si="24"/>
        <v>0</v>
      </c>
      <c r="F490" s="24">
        <v>36.21</v>
      </c>
      <c r="G490" s="19">
        <f t="shared" si="25"/>
        <v>36.553995</v>
      </c>
      <c r="H490" s="11">
        <f t="shared" si="23"/>
        <v>0</v>
      </c>
      <c r="J490" s="26"/>
    </row>
    <row r="491" spans="1:10" outlineLevel="1">
      <c r="A491" s="7"/>
      <c r="B491" s="23">
        <v>42561</v>
      </c>
      <c r="C491" s="22">
        <v>0.95833333333333337</v>
      </c>
      <c r="D491" s="25">
        <v>0</v>
      </c>
      <c r="E491" s="19">
        <f t="shared" si="24"/>
        <v>0</v>
      </c>
      <c r="F491" s="24">
        <v>30.28</v>
      </c>
      <c r="G491" s="19">
        <f t="shared" si="25"/>
        <v>30.567660000000004</v>
      </c>
      <c r="H491" s="11">
        <f t="shared" si="23"/>
        <v>0</v>
      </c>
      <c r="J491" s="26"/>
    </row>
    <row r="492" spans="1:10" outlineLevel="1">
      <c r="A492" s="7"/>
      <c r="B492" s="23">
        <v>42561</v>
      </c>
      <c r="C492" s="22">
        <v>0.97916666666666663</v>
      </c>
      <c r="D492" s="25">
        <v>0</v>
      </c>
      <c r="E492" s="19">
        <f t="shared" si="24"/>
        <v>0</v>
      </c>
      <c r="F492" s="24">
        <v>31.95</v>
      </c>
      <c r="G492" s="19">
        <f t="shared" si="25"/>
        <v>32.253525000000003</v>
      </c>
      <c r="H492" s="11">
        <f t="shared" si="23"/>
        <v>0</v>
      </c>
      <c r="J492" s="26"/>
    </row>
    <row r="493" spans="1:10" outlineLevel="1">
      <c r="A493" s="7"/>
      <c r="B493" s="23">
        <v>42561</v>
      </c>
      <c r="C493" s="22">
        <v>0.99998842592592585</v>
      </c>
      <c r="D493" s="25">
        <v>0</v>
      </c>
      <c r="E493" s="19">
        <f t="shared" si="24"/>
        <v>0</v>
      </c>
      <c r="F493" s="24">
        <v>29.15</v>
      </c>
      <c r="G493" s="19">
        <f t="shared" si="25"/>
        <v>29.426925000000001</v>
      </c>
      <c r="H493" s="11">
        <f t="shared" si="23"/>
        <v>0</v>
      </c>
      <c r="J493" s="26"/>
    </row>
    <row r="494" spans="1:10" outlineLevel="1">
      <c r="A494" s="7"/>
      <c r="B494" s="23">
        <v>42562</v>
      </c>
      <c r="C494" s="22">
        <v>2.0833333333333332E-2</v>
      </c>
      <c r="D494" s="25">
        <v>0</v>
      </c>
      <c r="E494" s="19">
        <f t="shared" si="24"/>
        <v>0</v>
      </c>
      <c r="F494" s="24">
        <v>28.19</v>
      </c>
      <c r="G494" s="19">
        <f t="shared" si="25"/>
        <v>28.457805000000004</v>
      </c>
      <c r="H494" s="11">
        <f t="shared" si="23"/>
        <v>0</v>
      </c>
      <c r="J494" s="26"/>
    </row>
    <row r="495" spans="1:10" outlineLevel="1">
      <c r="A495" s="7"/>
      <c r="B495" s="23">
        <v>42562</v>
      </c>
      <c r="C495" s="22">
        <v>4.1666666666666664E-2</v>
      </c>
      <c r="D495" s="25">
        <v>0</v>
      </c>
      <c r="E495" s="19">
        <f t="shared" si="24"/>
        <v>0</v>
      </c>
      <c r="F495" s="24">
        <v>24.27</v>
      </c>
      <c r="G495" s="19">
        <f t="shared" si="25"/>
        <v>24.500565000000002</v>
      </c>
      <c r="H495" s="11">
        <f t="shared" si="23"/>
        <v>0</v>
      </c>
      <c r="J495" s="26"/>
    </row>
    <row r="496" spans="1:10" outlineLevel="1">
      <c r="A496" s="7"/>
      <c r="B496" s="23">
        <v>42562</v>
      </c>
      <c r="C496" s="22">
        <v>6.25E-2</v>
      </c>
      <c r="D496" s="25">
        <v>0</v>
      </c>
      <c r="E496" s="19">
        <f t="shared" si="24"/>
        <v>0</v>
      </c>
      <c r="F496" s="24">
        <v>25.58</v>
      </c>
      <c r="G496" s="19">
        <f t="shared" si="25"/>
        <v>25.82301</v>
      </c>
      <c r="H496" s="11">
        <f t="shared" si="23"/>
        <v>0</v>
      </c>
      <c r="J496" s="26"/>
    </row>
    <row r="497" spans="1:10" outlineLevel="1">
      <c r="A497" s="7"/>
      <c r="B497" s="23">
        <v>42562</v>
      </c>
      <c r="C497" s="22">
        <v>8.3333333333333329E-2</v>
      </c>
      <c r="D497" s="25">
        <v>0</v>
      </c>
      <c r="E497" s="19">
        <f t="shared" si="24"/>
        <v>0</v>
      </c>
      <c r="F497" s="24">
        <v>25.49</v>
      </c>
      <c r="G497" s="19">
        <f t="shared" si="25"/>
        <v>25.732154999999999</v>
      </c>
      <c r="H497" s="11">
        <f t="shared" si="23"/>
        <v>0</v>
      </c>
      <c r="J497" s="26"/>
    </row>
    <row r="498" spans="1:10" outlineLevel="1">
      <c r="A498" s="7"/>
      <c r="B498" s="23">
        <v>42562</v>
      </c>
      <c r="C498" s="22">
        <v>0.10416666666666667</v>
      </c>
      <c r="D498" s="25">
        <v>0</v>
      </c>
      <c r="E498" s="19">
        <f t="shared" si="24"/>
        <v>0</v>
      </c>
      <c r="F498" s="24">
        <v>20.6</v>
      </c>
      <c r="G498" s="19">
        <f t="shared" si="25"/>
        <v>20.795700000000004</v>
      </c>
      <c r="H498" s="11">
        <f t="shared" si="23"/>
        <v>0</v>
      </c>
      <c r="J498" s="26"/>
    </row>
    <row r="499" spans="1:10" outlineLevel="1">
      <c r="A499" s="7"/>
      <c r="B499" s="23">
        <v>42562</v>
      </c>
      <c r="C499" s="22">
        <v>0.125</v>
      </c>
      <c r="D499" s="25">
        <v>0</v>
      </c>
      <c r="E499" s="19">
        <f t="shared" si="24"/>
        <v>0</v>
      </c>
      <c r="F499" s="24">
        <v>10.62</v>
      </c>
      <c r="G499" s="19">
        <f t="shared" si="25"/>
        <v>10.720890000000001</v>
      </c>
      <c r="H499" s="11">
        <f t="shared" si="23"/>
        <v>0</v>
      </c>
      <c r="J499" s="26"/>
    </row>
    <row r="500" spans="1:10" outlineLevel="1">
      <c r="A500" s="7"/>
      <c r="B500" s="23">
        <v>42562</v>
      </c>
      <c r="C500" s="22">
        <v>0.14583333333333334</v>
      </c>
      <c r="D500" s="25">
        <v>0</v>
      </c>
      <c r="E500" s="19">
        <f t="shared" si="24"/>
        <v>0</v>
      </c>
      <c r="F500" s="24">
        <v>9.2200000000000006</v>
      </c>
      <c r="G500" s="19">
        <f t="shared" si="25"/>
        <v>9.3075900000000011</v>
      </c>
      <c r="H500" s="11">
        <f t="shared" si="23"/>
        <v>0</v>
      </c>
      <c r="J500" s="26"/>
    </row>
    <row r="501" spans="1:10" outlineLevel="1">
      <c r="A501" s="7"/>
      <c r="B501" s="23">
        <v>42562</v>
      </c>
      <c r="C501" s="22">
        <v>0.16666666666666666</v>
      </c>
      <c r="D501" s="25">
        <v>0</v>
      </c>
      <c r="E501" s="19">
        <f t="shared" si="24"/>
        <v>0</v>
      </c>
      <c r="F501" s="24">
        <v>4.5599999999999996</v>
      </c>
      <c r="G501" s="19">
        <f t="shared" si="25"/>
        <v>4.6033200000000001</v>
      </c>
      <c r="H501" s="11">
        <f t="shared" si="23"/>
        <v>0</v>
      </c>
      <c r="J501" s="26"/>
    </row>
    <row r="502" spans="1:10" outlineLevel="1">
      <c r="A502" s="7"/>
      <c r="B502" s="23">
        <v>42562</v>
      </c>
      <c r="C502" s="22">
        <v>0.1875</v>
      </c>
      <c r="D502" s="25">
        <v>0</v>
      </c>
      <c r="E502" s="19">
        <f t="shared" si="24"/>
        <v>0</v>
      </c>
      <c r="F502" s="24">
        <v>18.37</v>
      </c>
      <c r="G502" s="19">
        <f t="shared" si="25"/>
        <v>18.544515000000001</v>
      </c>
      <c r="H502" s="11">
        <f t="shared" si="23"/>
        <v>0</v>
      </c>
      <c r="J502" s="26"/>
    </row>
    <row r="503" spans="1:10" outlineLevel="1">
      <c r="A503" s="7"/>
      <c r="B503" s="23">
        <v>42562</v>
      </c>
      <c r="C503" s="22">
        <v>0.20833333333333334</v>
      </c>
      <c r="D503" s="25">
        <v>0</v>
      </c>
      <c r="E503" s="19">
        <f t="shared" si="24"/>
        <v>0</v>
      </c>
      <c r="F503" s="24">
        <v>25.68</v>
      </c>
      <c r="G503" s="19">
        <f t="shared" si="25"/>
        <v>25.923960000000001</v>
      </c>
      <c r="H503" s="11">
        <f t="shared" si="23"/>
        <v>0</v>
      </c>
      <c r="J503" s="26"/>
    </row>
    <row r="504" spans="1:10" outlineLevel="1">
      <c r="A504" s="7"/>
      <c r="B504" s="23">
        <v>42562</v>
      </c>
      <c r="C504" s="22">
        <v>0.22916666666666666</v>
      </c>
      <c r="D504" s="25">
        <v>0</v>
      </c>
      <c r="E504" s="19">
        <f t="shared" si="24"/>
        <v>0</v>
      </c>
      <c r="F504" s="24">
        <v>28.5</v>
      </c>
      <c r="G504" s="19">
        <f t="shared" si="25"/>
        <v>28.770750000000003</v>
      </c>
      <c r="H504" s="11">
        <f t="shared" si="23"/>
        <v>0</v>
      </c>
      <c r="J504" s="26"/>
    </row>
    <row r="505" spans="1:10" outlineLevel="1">
      <c r="A505" s="7"/>
      <c r="B505" s="23">
        <v>42562</v>
      </c>
      <c r="C505" s="22">
        <v>0.25</v>
      </c>
      <c r="D505" s="25">
        <v>0</v>
      </c>
      <c r="E505" s="19">
        <f t="shared" si="24"/>
        <v>0</v>
      </c>
      <c r="F505" s="24">
        <v>29.17</v>
      </c>
      <c r="G505" s="19">
        <f t="shared" si="25"/>
        <v>29.447115000000004</v>
      </c>
      <c r="H505" s="11">
        <f t="shared" si="23"/>
        <v>0</v>
      </c>
      <c r="J505" s="26"/>
    </row>
    <row r="506" spans="1:10" outlineLevel="1">
      <c r="A506" s="7"/>
      <c r="B506" s="23">
        <v>42562</v>
      </c>
      <c r="C506" s="22">
        <v>0.27083333333333331</v>
      </c>
      <c r="D506" s="25">
        <v>0</v>
      </c>
      <c r="E506" s="19">
        <f t="shared" si="24"/>
        <v>0</v>
      </c>
      <c r="F506" s="24">
        <v>33.049999999999997</v>
      </c>
      <c r="G506" s="19">
        <f t="shared" si="25"/>
        <v>33.363974999999996</v>
      </c>
      <c r="H506" s="11">
        <f t="shared" si="23"/>
        <v>0</v>
      </c>
      <c r="J506" s="26"/>
    </row>
    <row r="507" spans="1:10" outlineLevel="1">
      <c r="A507" s="7"/>
      <c r="B507" s="23">
        <v>42562</v>
      </c>
      <c r="C507" s="22">
        <v>0.29166666666666669</v>
      </c>
      <c r="D507" s="25">
        <v>0</v>
      </c>
      <c r="E507" s="19">
        <f t="shared" si="24"/>
        <v>0</v>
      </c>
      <c r="F507" s="24">
        <v>45.1</v>
      </c>
      <c r="G507" s="19">
        <f t="shared" si="25"/>
        <v>45.528450000000007</v>
      </c>
      <c r="H507" s="11">
        <f t="shared" si="23"/>
        <v>0</v>
      </c>
      <c r="J507" s="26"/>
    </row>
    <row r="508" spans="1:10" outlineLevel="1">
      <c r="A508" s="7"/>
      <c r="B508" s="23">
        <v>42562</v>
      </c>
      <c r="C508" s="22">
        <v>0.3125</v>
      </c>
      <c r="D508" s="25">
        <v>0</v>
      </c>
      <c r="E508" s="19">
        <f t="shared" si="24"/>
        <v>0</v>
      </c>
      <c r="F508" s="24">
        <v>47.55</v>
      </c>
      <c r="G508" s="19">
        <f t="shared" si="25"/>
        <v>48.001725</v>
      </c>
      <c r="H508" s="11">
        <f t="shared" si="23"/>
        <v>0</v>
      </c>
      <c r="J508" s="26"/>
    </row>
    <row r="509" spans="1:10" outlineLevel="1">
      <c r="A509" s="7"/>
      <c r="B509" s="23">
        <v>42562</v>
      </c>
      <c r="C509" s="22">
        <v>0.33333333333333331</v>
      </c>
      <c r="D509" s="25">
        <v>0</v>
      </c>
      <c r="E509" s="19">
        <f t="shared" si="24"/>
        <v>0</v>
      </c>
      <c r="F509" s="24">
        <v>73.97</v>
      </c>
      <c r="G509" s="19">
        <f t="shared" si="25"/>
        <v>74.672714999999997</v>
      </c>
      <c r="H509" s="11">
        <f t="shared" si="23"/>
        <v>0</v>
      </c>
      <c r="J509" s="26"/>
    </row>
    <row r="510" spans="1:10" outlineLevel="1">
      <c r="A510" s="7"/>
      <c r="B510" s="23">
        <v>42562</v>
      </c>
      <c r="C510" s="22">
        <v>0.35416666666666669</v>
      </c>
      <c r="D510" s="25">
        <v>0</v>
      </c>
      <c r="E510" s="19">
        <f t="shared" si="24"/>
        <v>0</v>
      </c>
      <c r="F510" s="24">
        <v>101.08</v>
      </c>
      <c r="G510" s="19">
        <f t="shared" si="25"/>
        <v>102.04026</v>
      </c>
      <c r="H510" s="11">
        <f t="shared" ref="H510:H573" si="26">E510*($B$6-G510)</f>
        <v>0</v>
      </c>
      <c r="J510" s="26"/>
    </row>
    <row r="511" spans="1:10" outlineLevel="1">
      <c r="A511" s="7"/>
      <c r="B511" s="23">
        <v>42562</v>
      </c>
      <c r="C511" s="22">
        <v>0.375</v>
      </c>
      <c r="D511" s="25">
        <v>4.8370000000000002E-3</v>
      </c>
      <c r="E511" s="19">
        <f t="shared" si="24"/>
        <v>4.8355489000000001E-3</v>
      </c>
      <c r="F511" s="24">
        <v>63.56</v>
      </c>
      <c r="G511" s="19">
        <f t="shared" si="25"/>
        <v>64.163820000000001</v>
      </c>
      <c r="H511" s="11">
        <f t="shared" si="26"/>
        <v>0.58914480617920206</v>
      </c>
      <c r="J511" s="26"/>
    </row>
    <row r="512" spans="1:10" outlineLevel="1">
      <c r="A512" s="7"/>
      <c r="B512" s="23">
        <v>42562</v>
      </c>
      <c r="C512" s="22">
        <v>0.39583333333333331</v>
      </c>
      <c r="D512" s="25">
        <v>7.8638999999999987E-2</v>
      </c>
      <c r="E512" s="19">
        <f t="shared" si="24"/>
        <v>7.8615408299999995E-2</v>
      </c>
      <c r="F512" s="24">
        <v>74.010000000000005</v>
      </c>
      <c r="G512" s="19">
        <f t="shared" si="25"/>
        <v>74.71309500000001</v>
      </c>
      <c r="H512" s="11">
        <f t="shared" si="26"/>
        <v>8.7488654750183095</v>
      </c>
      <c r="J512" s="26"/>
    </row>
    <row r="513" spans="1:10" outlineLevel="1">
      <c r="A513" s="7"/>
      <c r="B513" s="23">
        <v>42562</v>
      </c>
      <c r="C513" s="22">
        <v>0.41666666666666669</v>
      </c>
      <c r="D513" s="25">
        <v>5.7865E-2</v>
      </c>
      <c r="E513" s="19">
        <f t="shared" si="24"/>
        <v>5.7847640499999999E-2</v>
      </c>
      <c r="F513" s="24">
        <v>62.39</v>
      </c>
      <c r="G513" s="19">
        <f t="shared" si="25"/>
        <v>62.982705000000003</v>
      </c>
      <c r="H513" s="11">
        <f t="shared" si="26"/>
        <v>7.1162602564424464</v>
      </c>
      <c r="J513" s="26"/>
    </row>
    <row r="514" spans="1:10" outlineLevel="1">
      <c r="A514" s="7"/>
      <c r="B514" s="23">
        <v>42562</v>
      </c>
      <c r="C514" s="22">
        <v>0.4375</v>
      </c>
      <c r="D514" s="25">
        <v>0.11554</v>
      </c>
      <c r="E514" s="19">
        <f t="shared" si="24"/>
        <v>0.11550533800000001</v>
      </c>
      <c r="F514" s="24">
        <v>76.11</v>
      </c>
      <c r="G514" s="19">
        <f t="shared" si="25"/>
        <v>76.833044999999998</v>
      </c>
      <c r="H514" s="11">
        <f t="shared" si="26"/>
        <v>12.609366035705792</v>
      </c>
      <c r="J514" s="26"/>
    </row>
    <row r="515" spans="1:10" outlineLevel="1">
      <c r="A515" s="7"/>
      <c r="B515" s="23">
        <v>42562</v>
      </c>
      <c r="C515" s="22">
        <v>0.45833333333333331</v>
      </c>
      <c r="D515" s="25">
        <v>0.270926</v>
      </c>
      <c r="E515" s="19">
        <f t="shared" si="24"/>
        <v>0.2708447222</v>
      </c>
      <c r="F515" s="24">
        <v>78.84</v>
      </c>
      <c r="G515" s="19">
        <f t="shared" si="25"/>
        <v>79.588980000000006</v>
      </c>
      <c r="H515" s="11">
        <f t="shared" si="26"/>
        <v>28.82086315091864</v>
      </c>
      <c r="J515" s="26"/>
    </row>
    <row r="516" spans="1:10" outlineLevel="1">
      <c r="A516" s="7"/>
      <c r="B516" s="23">
        <v>42562</v>
      </c>
      <c r="C516" s="22">
        <v>0.47916666666666669</v>
      </c>
      <c r="D516" s="25">
        <v>0.310193</v>
      </c>
      <c r="E516" s="19">
        <f t="shared" si="24"/>
        <v>0.31009994210000003</v>
      </c>
      <c r="F516" s="24">
        <v>64.64</v>
      </c>
      <c r="G516" s="19">
        <f t="shared" si="25"/>
        <v>65.254080000000002</v>
      </c>
      <c r="H516" s="11">
        <f t="shared" si="26"/>
        <v>37.443302800811232</v>
      </c>
      <c r="J516" s="26"/>
    </row>
    <row r="517" spans="1:10" outlineLevel="1">
      <c r="A517" s="7"/>
      <c r="B517" s="23">
        <v>42562</v>
      </c>
      <c r="C517" s="22">
        <v>0.5</v>
      </c>
      <c r="D517" s="25">
        <v>0.425369</v>
      </c>
      <c r="E517" s="19">
        <f t="shared" si="24"/>
        <v>0.42524138929999999</v>
      </c>
      <c r="F517" s="24">
        <v>55.26</v>
      </c>
      <c r="G517" s="19">
        <f t="shared" si="25"/>
        <v>55.784970000000001</v>
      </c>
      <c r="H517" s="11">
        <f t="shared" si="26"/>
        <v>55.372820264941183</v>
      </c>
      <c r="J517" s="26"/>
    </row>
    <row r="518" spans="1:10" outlineLevel="1">
      <c r="A518" s="7"/>
      <c r="B518" s="23">
        <v>42562</v>
      </c>
      <c r="C518" s="22">
        <v>0.52083333333333337</v>
      </c>
      <c r="D518" s="25">
        <v>0.63417199999999996</v>
      </c>
      <c r="E518" s="19">
        <f t="shared" si="24"/>
        <v>0.63398174839999999</v>
      </c>
      <c r="F518" s="24">
        <v>52.16</v>
      </c>
      <c r="G518" s="19">
        <f t="shared" si="25"/>
        <v>52.655520000000003</v>
      </c>
      <c r="H518" s="11">
        <f t="shared" si="26"/>
        <v>84.537966569888837</v>
      </c>
      <c r="J518" s="26"/>
    </row>
    <row r="519" spans="1:10" outlineLevel="1">
      <c r="A519" s="7"/>
      <c r="B519" s="23">
        <v>42562</v>
      </c>
      <c r="C519" s="22">
        <v>0.54166666666666663</v>
      </c>
      <c r="D519" s="25">
        <v>2.4351769999999999</v>
      </c>
      <c r="E519" s="19">
        <f t="shared" si="24"/>
        <v>2.4344464469</v>
      </c>
      <c r="F519" s="24">
        <v>50.79</v>
      </c>
      <c r="G519" s="19">
        <f t="shared" si="25"/>
        <v>51.272505000000002</v>
      </c>
      <c r="H519" s="11">
        <f t="shared" si="26"/>
        <v>327.98687150248753</v>
      </c>
      <c r="J519" s="26"/>
    </row>
    <row r="520" spans="1:10" outlineLevel="1">
      <c r="A520" s="7"/>
      <c r="B520" s="23">
        <v>42562</v>
      </c>
      <c r="C520" s="22">
        <v>0.5625</v>
      </c>
      <c r="D520" s="25">
        <v>5.2753160000000001</v>
      </c>
      <c r="E520" s="19">
        <f t="shared" si="24"/>
        <v>5.2737334052000007</v>
      </c>
      <c r="F520" s="24">
        <v>58.12</v>
      </c>
      <c r="G520" s="19">
        <f t="shared" si="25"/>
        <v>58.672139999999999</v>
      </c>
      <c r="H520" s="11">
        <f t="shared" si="26"/>
        <v>671.493188694629</v>
      </c>
      <c r="J520" s="26"/>
    </row>
    <row r="521" spans="1:10" outlineLevel="1">
      <c r="A521" s="7"/>
      <c r="B521" s="23">
        <v>42562</v>
      </c>
      <c r="C521" s="22">
        <v>0.58333333333333337</v>
      </c>
      <c r="D521" s="25">
        <v>4.1453030000000002</v>
      </c>
      <c r="E521" s="19">
        <f t="shared" si="24"/>
        <v>4.1440594091000005</v>
      </c>
      <c r="F521" s="24">
        <v>50.61</v>
      </c>
      <c r="G521" s="19">
        <f t="shared" si="25"/>
        <v>51.090795</v>
      </c>
      <c r="H521" s="11">
        <f t="shared" si="26"/>
        <v>559.07176035445082</v>
      </c>
      <c r="J521" s="26"/>
    </row>
    <row r="522" spans="1:10" outlineLevel="1">
      <c r="A522" s="7"/>
      <c r="B522" s="23">
        <v>42562</v>
      </c>
      <c r="C522" s="22">
        <v>0.60416666666666663</v>
      </c>
      <c r="D522" s="25">
        <v>4.6493989999999998</v>
      </c>
      <c r="E522" s="19">
        <f t="shared" si="24"/>
        <v>4.6480041803000001</v>
      </c>
      <c r="F522" s="24">
        <v>58.62</v>
      </c>
      <c r="G522" s="19">
        <f t="shared" si="25"/>
        <v>59.17689</v>
      </c>
      <c r="H522" s="11">
        <f t="shared" si="26"/>
        <v>589.47434543864676</v>
      </c>
      <c r="J522" s="26"/>
    </row>
    <row r="523" spans="1:10" outlineLevel="1">
      <c r="A523" s="7"/>
      <c r="B523" s="23">
        <v>42562</v>
      </c>
      <c r="C523" s="22">
        <v>0.625</v>
      </c>
      <c r="D523" s="25">
        <v>4.4536919999999993</v>
      </c>
      <c r="E523" s="19">
        <f t="shared" si="24"/>
        <v>4.4523558923999991</v>
      </c>
      <c r="F523" s="24">
        <v>58.68</v>
      </c>
      <c r="G523" s="19">
        <f t="shared" si="25"/>
        <v>59.237460000000006</v>
      </c>
      <c r="H523" s="11">
        <f t="shared" si="26"/>
        <v>564.39194190459057</v>
      </c>
      <c r="J523" s="26"/>
    </row>
    <row r="524" spans="1:10" outlineLevel="1">
      <c r="A524" s="7"/>
      <c r="B524" s="23">
        <v>42562</v>
      </c>
      <c r="C524" s="22">
        <v>0.64583333333333337</v>
      </c>
      <c r="D524" s="25">
        <v>3.3425790000000002</v>
      </c>
      <c r="E524" s="19">
        <f t="shared" si="24"/>
        <v>3.3415762263000004</v>
      </c>
      <c r="F524" s="24">
        <v>47.46</v>
      </c>
      <c r="G524" s="19">
        <f t="shared" si="25"/>
        <v>47.910870000000003</v>
      </c>
      <c r="H524" s="11">
        <f t="shared" si="26"/>
        <v>461.43535391845023</v>
      </c>
      <c r="J524" s="26"/>
    </row>
    <row r="525" spans="1:10" outlineLevel="1">
      <c r="A525" s="7"/>
      <c r="B525" s="23">
        <v>42562</v>
      </c>
      <c r="C525" s="22">
        <v>0.66666666666666663</v>
      </c>
      <c r="D525" s="25">
        <v>2.299077</v>
      </c>
      <c r="E525" s="19">
        <f t="shared" si="24"/>
        <v>2.2983872769000002</v>
      </c>
      <c r="F525" s="24">
        <v>45.11</v>
      </c>
      <c r="G525" s="19">
        <f t="shared" si="25"/>
        <v>45.538544999999999</v>
      </c>
      <c r="H525" s="11">
        <f t="shared" si="26"/>
        <v>322.83482106686193</v>
      </c>
      <c r="J525" s="26"/>
    </row>
    <row r="526" spans="1:10" outlineLevel="1">
      <c r="A526" s="7"/>
      <c r="B526" s="23">
        <v>42562</v>
      </c>
      <c r="C526" s="22">
        <v>0.6875</v>
      </c>
      <c r="D526" s="25">
        <v>0.93380900000000011</v>
      </c>
      <c r="E526" s="19">
        <f t="shared" ref="E526:E589" si="27">IF($B$11="Electricity",$D526*$B$7,$D526*$B$8)</f>
        <v>0.93352885730000013</v>
      </c>
      <c r="F526" s="24">
        <v>46.18</v>
      </c>
      <c r="G526" s="19">
        <f t="shared" si="25"/>
        <v>46.61871</v>
      </c>
      <c r="H526" s="11">
        <f t="shared" si="26"/>
        <v>130.11645638269994</v>
      </c>
      <c r="J526" s="26"/>
    </row>
    <row r="527" spans="1:10" outlineLevel="1">
      <c r="A527" s="7"/>
      <c r="B527" s="23">
        <v>42562</v>
      </c>
      <c r="C527" s="22">
        <v>0.70833333333333337</v>
      </c>
      <c r="D527" s="25">
        <v>7.4638999999999997E-2</v>
      </c>
      <c r="E527" s="19">
        <f t="shared" si="27"/>
        <v>7.4616608299999998E-2</v>
      </c>
      <c r="F527" s="24">
        <v>53.9</v>
      </c>
      <c r="G527" s="19">
        <f t="shared" ref="G527:G590" si="28">$F527*$B$8</f>
        <v>54.412050000000001</v>
      </c>
      <c r="H527" s="11">
        <f t="shared" si="26"/>
        <v>9.8186465221499848</v>
      </c>
      <c r="J527" s="26"/>
    </row>
    <row r="528" spans="1:10" outlineLevel="1">
      <c r="A528" s="7"/>
      <c r="B528" s="23">
        <v>42562</v>
      </c>
      <c r="C528" s="22">
        <v>0.72916666666666663</v>
      </c>
      <c r="D528" s="25">
        <v>0</v>
      </c>
      <c r="E528" s="19">
        <f t="shared" si="27"/>
        <v>0</v>
      </c>
      <c r="F528" s="24">
        <v>76.09</v>
      </c>
      <c r="G528" s="19">
        <f t="shared" si="28"/>
        <v>76.812855000000013</v>
      </c>
      <c r="H528" s="11">
        <f t="shared" si="26"/>
        <v>0</v>
      </c>
      <c r="J528" s="26"/>
    </row>
    <row r="529" spans="1:10" outlineLevel="1">
      <c r="A529" s="7"/>
      <c r="B529" s="23">
        <v>42562</v>
      </c>
      <c r="C529" s="22">
        <v>0.75</v>
      </c>
      <c r="D529" s="25">
        <v>0</v>
      </c>
      <c r="E529" s="19">
        <f t="shared" si="27"/>
        <v>0</v>
      </c>
      <c r="F529" s="24">
        <v>109.66</v>
      </c>
      <c r="G529" s="19">
        <f t="shared" si="28"/>
        <v>110.70177000000001</v>
      </c>
      <c r="H529" s="11">
        <f t="shared" si="26"/>
        <v>0</v>
      </c>
      <c r="J529" s="26"/>
    </row>
    <row r="530" spans="1:10" outlineLevel="1">
      <c r="A530" s="7"/>
      <c r="B530" s="23">
        <v>42562</v>
      </c>
      <c r="C530" s="22">
        <v>0.77083333333333337</v>
      </c>
      <c r="D530" s="25">
        <v>0</v>
      </c>
      <c r="E530" s="19">
        <f t="shared" si="27"/>
        <v>0</v>
      </c>
      <c r="F530" s="24">
        <v>104.34</v>
      </c>
      <c r="G530" s="19">
        <f t="shared" si="28"/>
        <v>105.33123000000001</v>
      </c>
      <c r="H530" s="11">
        <f t="shared" si="26"/>
        <v>0</v>
      </c>
      <c r="J530" s="26"/>
    </row>
    <row r="531" spans="1:10" outlineLevel="1">
      <c r="A531" s="7"/>
      <c r="B531" s="23">
        <v>42562</v>
      </c>
      <c r="C531" s="22">
        <v>0.79166666666666663</v>
      </c>
      <c r="D531" s="25">
        <v>0</v>
      </c>
      <c r="E531" s="19">
        <f t="shared" si="27"/>
        <v>0</v>
      </c>
      <c r="F531" s="24">
        <v>103.34</v>
      </c>
      <c r="G531" s="19">
        <f t="shared" si="28"/>
        <v>104.32173000000002</v>
      </c>
      <c r="H531" s="11">
        <f t="shared" si="26"/>
        <v>0</v>
      </c>
      <c r="J531" s="26"/>
    </row>
    <row r="532" spans="1:10" outlineLevel="1">
      <c r="A532" s="7"/>
      <c r="B532" s="23">
        <v>42562</v>
      </c>
      <c r="C532" s="22">
        <v>0.8125</v>
      </c>
      <c r="D532" s="25">
        <v>0</v>
      </c>
      <c r="E532" s="19">
        <f t="shared" si="27"/>
        <v>0</v>
      </c>
      <c r="F532" s="24">
        <v>79.650000000000006</v>
      </c>
      <c r="G532" s="19">
        <f t="shared" si="28"/>
        <v>80.406675000000007</v>
      </c>
      <c r="H532" s="11">
        <f t="shared" si="26"/>
        <v>0</v>
      </c>
      <c r="J532" s="26"/>
    </row>
    <row r="533" spans="1:10" outlineLevel="1">
      <c r="A533" s="7"/>
      <c r="B533" s="23">
        <v>42562</v>
      </c>
      <c r="C533" s="22">
        <v>0.83333333333333337</v>
      </c>
      <c r="D533" s="25">
        <v>0</v>
      </c>
      <c r="E533" s="19">
        <f t="shared" si="27"/>
        <v>0</v>
      </c>
      <c r="F533" s="24">
        <v>70.900000000000006</v>
      </c>
      <c r="G533" s="19">
        <f t="shared" si="28"/>
        <v>71.573550000000012</v>
      </c>
      <c r="H533" s="11">
        <f t="shared" si="26"/>
        <v>0</v>
      </c>
      <c r="J533" s="26"/>
    </row>
    <row r="534" spans="1:10" outlineLevel="1">
      <c r="A534" s="7"/>
      <c r="B534" s="23">
        <v>42562</v>
      </c>
      <c r="C534" s="22">
        <v>0.85416666666666663</v>
      </c>
      <c r="D534" s="25">
        <v>0</v>
      </c>
      <c r="E534" s="19">
        <f t="shared" si="27"/>
        <v>0</v>
      </c>
      <c r="F534" s="24">
        <v>72.5</v>
      </c>
      <c r="G534" s="19">
        <f t="shared" si="28"/>
        <v>73.188749999999999</v>
      </c>
      <c r="H534" s="11">
        <f t="shared" si="26"/>
        <v>0</v>
      </c>
      <c r="J534" s="26"/>
    </row>
    <row r="535" spans="1:10" outlineLevel="1">
      <c r="A535" s="7"/>
      <c r="B535" s="23">
        <v>42562</v>
      </c>
      <c r="C535" s="22">
        <v>0.875</v>
      </c>
      <c r="D535" s="25">
        <v>0</v>
      </c>
      <c r="E535" s="19">
        <f t="shared" si="27"/>
        <v>0</v>
      </c>
      <c r="F535" s="24">
        <v>49.76</v>
      </c>
      <c r="G535" s="19">
        <f t="shared" si="28"/>
        <v>50.23272</v>
      </c>
      <c r="H535" s="11">
        <f t="shared" si="26"/>
        <v>0</v>
      </c>
      <c r="J535" s="26"/>
    </row>
    <row r="536" spans="1:10" outlineLevel="1">
      <c r="A536" s="7"/>
      <c r="B536" s="23">
        <v>42562</v>
      </c>
      <c r="C536" s="22">
        <v>0.89583333333333337</v>
      </c>
      <c r="D536" s="25">
        <v>0</v>
      </c>
      <c r="E536" s="19">
        <f t="shared" si="27"/>
        <v>0</v>
      </c>
      <c r="F536" s="24">
        <v>44.98</v>
      </c>
      <c r="G536" s="19">
        <f t="shared" si="28"/>
        <v>45.407310000000003</v>
      </c>
      <c r="H536" s="11">
        <f t="shared" si="26"/>
        <v>0</v>
      </c>
      <c r="J536" s="26"/>
    </row>
    <row r="537" spans="1:10" outlineLevel="1">
      <c r="A537" s="7"/>
      <c r="B537" s="23">
        <v>42562</v>
      </c>
      <c r="C537" s="22">
        <v>0.91666666666666663</v>
      </c>
      <c r="D537" s="25">
        <v>0</v>
      </c>
      <c r="E537" s="19">
        <f t="shared" si="27"/>
        <v>0</v>
      </c>
      <c r="F537" s="24">
        <v>35.450000000000003</v>
      </c>
      <c r="G537" s="19">
        <f t="shared" si="28"/>
        <v>35.786775000000006</v>
      </c>
      <c r="H537" s="11">
        <f t="shared" si="26"/>
        <v>0</v>
      </c>
      <c r="J537" s="26"/>
    </row>
    <row r="538" spans="1:10" outlineLevel="1">
      <c r="A538" s="7"/>
      <c r="B538" s="23">
        <v>42562</v>
      </c>
      <c r="C538" s="22">
        <v>0.9375</v>
      </c>
      <c r="D538" s="25">
        <v>0</v>
      </c>
      <c r="E538" s="19">
        <f t="shared" si="27"/>
        <v>0</v>
      </c>
      <c r="F538" s="24">
        <v>46.51</v>
      </c>
      <c r="G538" s="19">
        <f t="shared" si="28"/>
        <v>46.951844999999999</v>
      </c>
      <c r="H538" s="11">
        <f t="shared" si="26"/>
        <v>0</v>
      </c>
      <c r="J538" s="26"/>
    </row>
    <row r="539" spans="1:10" outlineLevel="1">
      <c r="A539" s="7"/>
      <c r="B539" s="23">
        <v>42562</v>
      </c>
      <c r="C539" s="22">
        <v>0.95833333333333337</v>
      </c>
      <c r="D539" s="25">
        <v>0</v>
      </c>
      <c r="E539" s="19">
        <f t="shared" si="27"/>
        <v>0</v>
      </c>
      <c r="F539" s="24">
        <v>34.58</v>
      </c>
      <c r="G539" s="19">
        <f t="shared" si="28"/>
        <v>34.90851</v>
      </c>
      <c r="H539" s="11">
        <f t="shared" si="26"/>
        <v>0</v>
      </c>
      <c r="J539" s="26"/>
    </row>
    <row r="540" spans="1:10" outlineLevel="1">
      <c r="A540" s="7"/>
      <c r="B540" s="23">
        <v>42562</v>
      </c>
      <c r="C540" s="22">
        <v>0.97916666666666663</v>
      </c>
      <c r="D540" s="25">
        <v>0</v>
      </c>
      <c r="E540" s="19">
        <f t="shared" si="27"/>
        <v>0</v>
      </c>
      <c r="F540" s="24">
        <v>31.5</v>
      </c>
      <c r="G540" s="19">
        <f t="shared" si="28"/>
        <v>31.799250000000001</v>
      </c>
      <c r="H540" s="11">
        <f t="shared" si="26"/>
        <v>0</v>
      </c>
      <c r="J540" s="26"/>
    </row>
    <row r="541" spans="1:10" outlineLevel="1">
      <c r="A541" s="7"/>
      <c r="B541" s="23">
        <v>42562</v>
      </c>
      <c r="C541" s="22">
        <v>0.99998842592592585</v>
      </c>
      <c r="D541" s="25">
        <v>0</v>
      </c>
      <c r="E541" s="19">
        <f t="shared" si="27"/>
        <v>0</v>
      </c>
      <c r="F541" s="24">
        <v>81.37</v>
      </c>
      <c r="G541" s="19">
        <f t="shared" si="28"/>
        <v>82.143015000000005</v>
      </c>
      <c r="H541" s="11">
        <f t="shared" si="26"/>
        <v>0</v>
      </c>
      <c r="J541" s="26"/>
    </row>
    <row r="542" spans="1:10" outlineLevel="1">
      <c r="A542" s="7"/>
      <c r="B542" s="23">
        <v>42563</v>
      </c>
      <c r="C542" s="22">
        <v>2.0833333333333332E-2</v>
      </c>
      <c r="D542" s="25">
        <v>0</v>
      </c>
      <c r="E542" s="19">
        <f t="shared" si="27"/>
        <v>0</v>
      </c>
      <c r="F542" s="24">
        <v>74.03</v>
      </c>
      <c r="G542" s="19">
        <f t="shared" si="28"/>
        <v>74.733285000000009</v>
      </c>
      <c r="H542" s="11">
        <f t="shared" si="26"/>
        <v>0</v>
      </c>
      <c r="J542" s="26"/>
    </row>
    <row r="543" spans="1:10" outlineLevel="1">
      <c r="A543" s="7"/>
      <c r="B543" s="23">
        <v>42563</v>
      </c>
      <c r="C543" s="22">
        <v>4.1666666666666664E-2</v>
      </c>
      <c r="D543" s="25">
        <v>0</v>
      </c>
      <c r="E543" s="19">
        <f t="shared" si="27"/>
        <v>0</v>
      </c>
      <c r="F543" s="24">
        <v>29.26</v>
      </c>
      <c r="G543" s="19">
        <f t="shared" si="28"/>
        <v>29.537970000000005</v>
      </c>
      <c r="H543" s="11">
        <f t="shared" si="26"/>
        <v>0</v>
      </c>
      <c r="J543" s="26"/>
    </row>
    <row r="544" spans="1:10" outlineLevel="1">
      <c r="A544" s="7"/>
      <c r="B544" s="23">
        <v>42563</v>
      </c>
      <c r="C544" s="22">
        <v>6.25E-2</v>
      </c>
      <c r="D544" s="25">
        <v>0</v>
      </c>
      <c r="E544" s="19">
        <f t="shared" si="27"/>
        <v>0</v>
      </c>
      <c r="F544" s="24">
        <v>26.6</v>
      </c>
      <c r="G544" s="19">
        <f t="shared" si="28"/>
        <v>26.852700000000002</v>
      </c>
      <c r="H544" s="11">
        <f t="shared" si="26"/>
        <v>0</v>
      </c>
      <c r="J544" s="26"/>
    </row>
    <row r="545" spans="1:10" outlineLevel="1">
      <c r="A545" s="7"/>
      <c r="B545" s="23">
        <v>42563</v>
      </c>
      <c r="C545" s="22">
        <v>8.3333333333333329E-2</v>
      </c>
      <c r="D545" s="25">
        <v>0</v>
      </c>
      <c r="E545" s="19">
        <f t="shared" si="27"/>
        <v>0</v>
      </c>
      <c r="F545" s="24">
        <v>29.36</v>
      </c>
      <c r="G545" s="19">
        <f t="shared" si="28"/>
        <v>29.638920000000002</v>
      </c>
      <c r="H545" s="11">
        <f t="shared" si="26"/>
        <v>0</v>
      </c>
      <c r="J545" s="26"/>
    </row>
    <row r="546" spans="1:10" outlineLevel="1">
      <c r="A546" s="7"/>
      <c r="B546" s="23">
        <v>42563</v>
      </c>
      <c r="C546" s="22">
        <v>0.10416666666666667</v>
      </c>
      <c r="D546" s="25">
        <v>0</v>
      </c>
      <c r="E546" s="19">
        <f t="shared" si="27"/>
        <v>0</v>
      </c>
      <c r="F546" s="24">
        <v>25.71</v>
      </c>
      <c r="G546" s="19">
        <f t="shared" si="28"/>
        <v>25.954245000000004</v>
      </c>
      <c r="H546" s="11">
        <f t="shared" si="26"/>
        <v>0</v>
      </c>
      <c r="J546" s="26"/>
    </row>
    <row r="547" spans="1:10" outlineLevel="1">
      <c r="A547" s="7"/>
      <c r="B547" s="23">
        <v>42563</v>
      </c>
      <c r="C547" s="22">
        <v>0.125</v>
      </c>
      <c r="D547" s="25">
        <v>0</v>
      </c>
      <c r="E547" s="19">
        <f t="shared" si="27"/>
        <v>0</v>
      </c>
      <c r="F547" s="24">
        <v>26.34</v>
      </c>
      <c r="G547" s="19">
        <f t="shared" si="28"/>
        <v>26.590230000000002</v>
      </c>
      <c r="H547" s="11">
        <f t="shared" si="26"/>
        <v>0</v>
      </c>
      <c r="J547" s="26"/>
    </row>
    <row r="548" spans="1:10" outlineLevel="1">
      <c r="A548" s="7"/>
      <c r="B548" s="23">
        <v>42563</v>
      </c>
      <c r="C548" s="22">
        <v>0.14583333333333334</v>
      </c>
      <c r="D548" s="25">
        <v>0</v>
      </c>
      <c r="E548" s="19">
        <f t="shared" si="27"/>
        <v>0</v>
      </c>
      <c r="F548" s="24">
        <v>26.39</v>
      </c>
      <c r="G548" s="19">
        <f t="shared" si="28"/>
        <v>26.640705000000001</v>
      </c>
      <c r="H548" s="11">
        <f t="shared" si="26"/>
        <v>0</v>
      </c>
      <c r="J548" s="26"/>
    </row>
    <row r="549" spans="1:10" outlineLevel="1">
      <c r="A549" s="7"/>
      <c r="B549" s="23">
        <v>42563</v>
      </c>
      <c r="C549" s="22">
        <v>0.16666666666666666</v>
      </c>
      <c r="D549" s="25">
        <v>0</v>
      </c>
      <c r="E549" s="19">
        <f t="shared" si="27"/>
        <v>0</v>
      </c>
      <c r="F549" s="24">
        <v>21.04</v>
      </c>
      <c r="G549" s="19">
        <f t="shared" si="28"/>
        <v>21.239879999999999</v>
      </c>
      <c r="H549" s="11">
        <f t="shared" si="26"/>
        <v>0</v>
      </c>
      <c r="J549" s="26"/>
    </row>
    <row r="550" spans="1:10" outlineLevel="1">
      <c r="A550" s="7"/>
      <c r="B550" s="23">
        <v>42563</v>
      </c>
      <c r="C550" s="22">
        <v>0.1875</v>
      </c>
      <c r="D550" s="25">
        <v>0</v>
      </c>
      <c r="E550" s="19">
        <f t="shared" si="27"/>
        <v>0</v>
      </c>
      <c r="F550" s="24">
        <v>21.22</v>
      </c>
      <c r="G550" s="19">
        <f t="shared" si="28"/>
        <v>21.421590000000002</v>
      </c>
      <c r="H550" s="11">
        <f t="shared" si="26"/>
        <v>0</v>
      </c>
      <c r="J550" s="26"/>
    </row>
    <row r="551" spans="1:10" outlineLevel="1">
      <c r="A551" s="7"/>
      <c r="B551" s="23">
        <v>42563</v>
      </c>
      <c r="C551" s="22">
        <v>0.20833333333333334</v>
      </c>
      <c r="D551" s="25">
        <v>0</v>
      </c>
      <c r="E551" s="19">
        <f t="shared" si="27"/>
        <v>0</v>
      </c>
      <c r="F551" s="24">
        <v>24.83</v>
      </c>
      <c r="G551" s="19">
        <f t="shared" si="28"/>
        <v>25.065885000000002</v>
      </c>
      <c r="H551" s="11">
        <f t="shared" si="26"/>
        <v>0</v>
      </c>
      <c r="J551" s="26"/>
    </row>
    <row r="552" spans="1:10" outlineLevel="1">
      <c r="A552" s="7"/>
      <c r="B552" s="23">
        <v>42563</v>
      </c>
      <c r="C552" s="22">
        <v>0.22916666666666666</v>
      </c>
      <c r="D552" s="25">
        <v>0</v>
      </c>
      <c r="E552" s="19">
        <f t="shared" si="27"/>
        <v>0</v>
      </c>
      <c r="F552" s="24">
        <v>24.89</v>
      </c>
      <c r="G552" s="19">
        <f t="shared" si="28"/>
        <v>25.126455000000004</v>
      </c>
      <c r="H552" s="11">
        <f t="shared" si="26"/>
        <v>0</v>
      </c>
      <c r="J552" s="26"/>
    </row>
    <row r="553" spans="1:10" outlineLevel="1">
      <c r="A553" s="7"/>
      <c r="B553" s="23">
        <v>42563</v>
      </c>
      <c r="C553" s="22">
        <v>0.25</v>
      </c>
      <c r="D553" s="25">
        <v>0</v>
      </c>
      <c r="E553" s="19">
        <f t="shared" si="27"/>
        <v>0</v>
      </c>
      <c r="F553" s="24">
        <v>26.86</v>
      </c>
      <c r="G553" s="19">
        <f t="shared" si="28"/>
        <v>27.115170000000003</v>
      </c>
      <c r="H553" s="11">
        <f t="shared" si="26"/>
        <v>0</v>
      </c>
      <c r="J553" s="26"/>
    </row>
    <row r="554" spans="1:10" outlineLevel="1">
      <c r="A554" s="7"/>
      <c r="B554" s="23">
        <v>42563</v>
      </c>
      <c r="C554" s="22">
        <v>0.27083333333333331</v>
      </c>
      <c r="D554" s="25">
        <v>0</v>
      </c>
      <c r="E554" s="19">
        <f t="shared" si="27"/>
        <v>0</v>
      </c>
      <c r="F554" s="24">
        <v>28.29</v>
      </c>
      <c r="G554" s="19">
        <f t="shared" si="28"/>
        <v>28.558755000000001</v>
      </c>
      <c r="H554" s="11">
        <f t="shared" si="26"/>
        <v>0</v>
      </c>
      <c r="J554" s="26"/>
    </row>
    <row r="555" spans="1:10" outlineLevel="1">
      <c r="A555" s="7"/>
      <c r="B555" s="23">
        <v>42563</v>
      </c>
      <c r="C555" s="22">
        <v>0.29166666666666669</v>
      </c>
      <c r="D555" s="25">
        <v>0</v>
      </c>
      <c r="E555" s="19">
        <f t="shared" si="27"/>
        <v>0</v>
      </c>
      <c r="F555" s="24">
        <v>44.18</v>
      </c>
      <c r="G555" s="19">
        <f t="shared" si="28"/>
        <v>44.599710000000002</v>
      </c>
      <c r="H555" s="11">
        <f t="shared" si="26"/>
        <v>0</v>
      </c>
      <c r="J555" s="26"/>
    </row>
    <row r="556" spans="1:10" outlineLevel="1">
      <c r="A556" s="7"/>
      <c r="B556" s="23">
        <v>42563</v>
      </c>
      <c r="C556" s="22">
        <v>0.3125</v>
      </c>
      <c r="D556" s="25">
        <v>6.084E-3</v>
      </c>
      <c r="E556" s="19">
        <f t="shared" si="27"/>
        <v>6.0821748000000004E-3</v>
      </c>
      <c r="F556" s="24">
        <v>46.2</v>
      </c>
      <c r="G556" s="19">
        <f t="shared" si="28"/>
        <v>46.638900000000007</v>
      </c>
      <c r="H556" s="11">
        <f t="shared" si="26"/>
        <v>0.84761857052028</v>
      </c>
      <c r="J556" s="26"/>
    </row>
    <row r="557" spans="1:10" outlineLevel="1">
      <c r="A557" s="7"/>
      <c r="B557" s="23">
        <v>42563</v>
      </c>
      <c r="C557" s="22">
        <v>0.33333333333333331</v>
      </c>
      <c r="D557" s="25">
        <v>0.20946799999999999</v>
      </c>
      <c r="E557" s="19">
        <f t="shared" si="27"/>
        <v>0.2094051596</v>
      </c>
      <c r="F557" s="24">
        <v>72.61</v>
      </c>
      <c r="G557" s="19">
        <f t="shared" si="28"/>
        <v>73.299795000000003</v>
      </c>
      <c r="H557" s="11">
        <f t="shared" si="26"/>
        <v>23.600004414977718</v>
      </c>
      <c r="J557" s="26"/>
    </row>
    <row r="558" spans="1:10" outlineLevel="1">
      <c r="A558" s="7"/>
      <c r="B558" s="23">
        <v>42563</v>
      </c>
      <c r="C558" s="22">
        <v>0.35416666666666669</v>
      </c>
      <c r="D558" s="25">
        <v>0.58352999999999999</v>
      </c>
      <c r="E558" s="19">
        <f t="shared" si="27"/>
        <v>0.58335494099999996</v>
      </c>
      <c r="F558" s="24">
        <v>90.78</v>
      </c>
      <c r="G558" s="19">
        <f t="shared" si="28"/>
        <v>91.642410000000012</v>
      </c>
      <c r="H558" s="11">
        <f t="shared" si="26"/>
        <v>55.043966347352182</v>
      </c>
      <c r="J558" s="26"/>
    </row>
    <row r="559" spans="1:10" outlineLevel="1">
      <c r="A559" s="7"/>
      <c r="B559" s="23">
        <v>42563</v>
      </c>
      <c r="C559" s="22">
        <v>0.375</v>
      </c>
      <c r="D559" s="25">
        <v>1.5021610000000001</v>
      </c>
      <c r="E559" s="19">
        <f t="shared" si="27"/>
        <v>1.5017103517000001</v>
      </c>
      <c r="F559" s="24">
        <v>56.98</v>
      </c>
      <c r="G559" s="19">
        <f t="shared" si="28"/>
        <v>57.52131</v>
      </c>
      <c r="H559" s="11">
        <f t="shared" si="26"/>
        <v>192.9377787458553</v>
      </c>
      <c r="J559" s="26"/>
    </row>
    <row r="560" spans="1:10" outlineLevel="1">
      <c r="A560" s="7"/>
      <c r="B560" s="23">
        <v>42563</v>
      </c>
      <c r="C560" s="22">
        <v>0.39583333333333331</v>
      </c>
      <c r="D560" s="25">
        <v>2.501709</v>
      </c>
      <c r="E560" s="19">
        <f t="shared" si="27"/>
        <v>2.5009584873000001</v>
      </c>
      <c r="F560" s="24">
        <v>58.8</v>
      </c>
      <c r="G560" s="19">
        <f t="shared" si="28"/>
        <v>59.358600000000003</v>
      </c>
      <c r="H560" s="11">
        <f t="shared" si="26"/>
        <v>316.72488417355424</v>
      </c>
      <c r="J560" s="26"/>
    </row>
    <row r="561" spans="1:10" outlineLevel="1">
      <c r="A561" s="7"/>
      <c r="B561" s="23">
        <v>42563</v>
      </c>
      <c r="C561" s="22">
        <v>0.41666666666666669</v>
      </c>
      <c r="D561" s="25">
        <v>2.4523350000000002</v>
      </c>
      <c r="E561" s="19">
        <f t="shared" si="27"/>
        <v>2.4515992995000002</v>
      </c>
      <c r="F561" s="24">
        <v>45.92</v>
      </c>
      <c r="G561" s="19">
        <f t="shared" si="28"/>
        <v>46.356240000000007</v>
      </c>
      <c r="H561" s="11">
        <f t="shared" si="26"/>
        <v>342.35054419554609</v>
      </c>
      <c r="J561" s="26"/>
    </row>
    <row r="562" spans="1:10" outlineLevel="1">
      <c r="A562" s="7"/>
      <c r="B562" s="23">
        <v>42563</v>
      </c>
      <c r="C562" s="22">
        <v>0.4375</v>
      </c>
      <c r="D562" s="25">
        <v>5.4937969999999989</v>
      </c>
      <c r="E562" s="19">
        <f t="shared" si="27"/>
        <v>5.4921488608999995</v>
      </c>
      <c r="F562" s="24">
        <v>38.659999999999997</v>
      </c>
      <c r="G562" s="19">
        <f t="shared" si="28"/>
        <v>39.027270000000001</v>
      </c>
      <c r="H562" s="11">
        <f t="shared" si="26"/>
        <v>807.19611165286324</v>
      </c>
      <c r="J562" s="26"/>
    </row>
    <row r="563" spans="1:10" outlineLevel="1">
      <c r="A563" s="7"/>
      <c r="B563" s="23">
        <v>42563</v>
      </c>
      <c r="C563" s="22">
        <v>0.45833333333333331</v>
      </c>
      <c r="D563" s="25">
        <v>4.7561239999999998</v>
      </c>
      <c r="E563" s="19">
        <f t="shared" si="27"/>
        <v>4.7546971628000003</v>
      </c>
      <c r="F563" s="24">
        <v>37.93</v>
      </c>
      <c r="G563" s="19">
        <f t="shared" si="28"/>
        <v>38.290334999999999</v>
      </c>
      <c r="H563" s="11">
        <f t="shared" si="26"/>
        <v>702.31472509363846</v>
      </c>
      <c r="J563" s="26"/>
    </row>
    <row r="564" spans="1:10" outlineLevel="1">
      <c r="A564" s="7"/>
      <c r="B564" s="23">
        <v>42563</v>
      </c>
      <c r="C564" s="22">
        <v>0.47916666666666669</v>
      </c>
      <c r="D564" s="25">
        <v>2.4546590000000004</v>
      </c>
      <c r="E564" s="19">
        <f t="shared" si="27"/>
        <v>2.4539226023000005</v>
      </c>
      <c r="F564" s="24">
        <v>33.78</v>
      </c>
      <c r="G564" s="19">
        <f t="shared" si="28"/>
        <v>34.100910000000006</v>
      </c>
      <c r="H564" s="11">
        <f t="shared" si="26"/>
        <v>372.748610219802</v>
      </c>
      <c r="J564" s="26"/>
    </row>
    <row r="565" spans="1:10" outlineLevel="1">
      <c r="A565" s="7"/>
      <c r="B565" s="23">
        <v>42563</v>
      </c>
      <c r="C565" s="22">
        <v>0.5</v>
      </c>
      <c r="D565" s="25">
        <v>1.933487</v>
      </c>
      <c r="E565" s="19">
        <f t="shared" si="27"/>
        <v>1.9329069539000001</v>
      </c>
      <c r="F565" s="24">
        <v>32.229999999999997</v>
      </c>
      <c r="G565" s="19">
        <f t="shared" si="28"/>
        <v>32.536184999999996</v>
      </c>
      <c r="H565" s="11">
        <f t="shared" si="26"/>
        <v>296.63127518552318</v>
      </c>
      <c r="J565" s="26"/>
    </row>
    <row r="566" spans="1:10" outlineLevel="1">
      <c r="A566" s="7"/>
      <c r="B566" s="23">
        <v>42563</v>
      </c>
      <c r="C566" s="22">
        <v>0.52083333333333337</v>
      </c>
      <c r="D566" s="25">
        <v>2.5151500000000002</v>
      </c>
      <c r="E566" s="19">
        <f t="shared" si="27"/>
        <v>2.5143954550000003</v>
      </c>
      <c r="F566" s="24">
        <v>30.18</v>
      </c>
      <c r="G566" s="19">
        <f t="shared" si="28"/>
        <v>30.466710000000003</v>
      </c>
      <c r="H566" s="11">
        <f t="shared" si="26"/>
        <v>391.07219747719699</v>
      </c>
      <c r="J566" s="26"/>
    </row>
    <row r="567" spans="1:10" outlineLevel="1">
      <c r="A567" s="7"/>
      <c r="B567" s="23">
        <v>42563</v>
      </c>
      <c r="C567" s="22">
        <v>0.54166666666666663</v>
      </c>
      <c r="D567" s="25">
        <v>1.7252209999999999</v>
      </c>
      <c r="E567" s="19">
        <f t="shared" si="27"/>
        <v>1.7247034337</v>
      </c>
      <c r="F567" s="24">
        <v>30.95</v>
      </c>
      <c r="G567" s="19">
        <f t="shared" si="28"/>
        <v>31.244025000000001</v>
      </c>
      <c r="H567" s="11">
        <f t="shared" si="26"/>
        <v>266.90816146809135</v>
      </c>
      <c r="J567" s="26"/>
    </row>
    <row r="568" spans="1:10" outlineLevel="1">
      <c r="A568" s="7"/>
      <c r="B568" s="23">
        <v>42563</v>
      </c>
      <c r="C568" s="22">
        <v>0.5625</v>
      </c>
      <c r="D568" s="25">
        <v>1.0164280000000001</v>
      </c>
      <c r="E568" s="19">
        <f t="shared" si="27"/>
        <v>1.0161230716</v>
      </c>
      <c r="F568" s="24">
        <v>30.78</v>
      </c>
      <c r="G568" s="19">
        <f t="shared" si="28"/>
        <v>31.072410000000001</v>
      </c>
      <c r="H568" s="11">
        <f t="shared" si="26"/>
        <v>157.42549862638546</v>
      </c>
      <c r="J568" s="26"/>
    </row>
    <row r="569" spans="1:10" outlineLevel="1">
      <c r="A569" s="7"/>
      <c r="B569" s="23">
        <v>42563</v>
      </c>
      <c r="C569" s="22">
        <v>0.58333333333333337</v>
      </c>
      <c r="D569" s="25">
        <v>0.80953699999999995</v>
      </c>
      <c r="E569" s="19">
        <f t="shared" si="27"/>
        <v>0.80929413890000002</v>
      </c>
      <c r="F569" s="24">
        <v>31.48</v>
      </c>
      <c r="G569" s="19">
        <f t="shared" si="28"/>
        <v>31.779060000000001</v>
      </c>
      <c r="H569" s="11">
        <f t="shared" si="26"/>
        <v>124.81010283764856</v>
      </c>
      <c r="J569" s="26"/>
    </row>
    <row r="570" spans="1:10" outlineLevel="1">
      <c r="A570" s="7"/>
      <c r="B570" s="23">
        <v>42563</v>
      </c>
      <c r="C570" s="22">
        <v>0.60416666666666663</v>
      </c>
      <c r="D570" s="25">
        <v>1.1842010000000001</v>
      </c>
      <c r="E570" s="19">
        <f t="shared" si="27"/>
        <v>1.1838457397000002</v>
      </c>
      <c r="F570" s="24">
        <v>35.549999999999997</v>
      </c>
      <c r="G570" s="19">
        <f t="shared" si="28"/>
        <v>35.887724999999996</v>
      </c>
      <c r="H570" s="11">
        <f t="shared" si="26"/>
        <v>177.70977723542487</v>
      </c>
      <c r="J570" s="26"/>
    </row>
    <row r="571" spans="1:10" outlineLevel="1">
      <c r="A571" s="7"/>
      <c r="B571" s="23">
        <v>42563</v>
      </c>
      <c r="C571" s="22">
        <v>0.625</v>
      </c>
      <c r="D571" s="25">
        <v>1.1753849999999999</v>
      </c>
      <c r="E571" s="19">
        <f t="shared" si="27"/>
        <v>1.1750323844999999</v>
      </c>
      <c r="F571" s="24">
        <v>35.79</v>
      </c>
      <c r="G571" s="19">
        <f t="shared" si="28"/>
        <v>36.130005000000004</v>
      </c>
      <c r="H571" s="11">
        <f t="shared" si="26"/>
        <v>176.10209758985306</v>
      </c>
      <c r="J571" s="26"/>
    </row>
    <row r="572" spans="1:10" outlineLevel="1">
      <c r="A572" s="7"/>
      <c r="B572" s="23">
        <v>42563</v>
      </c>
      <c r="C572" s="22">
        <v>0.64583333333333337</v>
      </c>
      <c r="D572" s="25">
        <v>0.56693100000000007</v>
      </c>
      <c r="E572" s="19">
        <f t="shared" si="27"/>
        <v>0.56676092070000006</v>
      </c>
      <c r="F572" s="24">
        <v>39.46</v>
      </c>
      <c r="G572" s="19">
        <f t="shared" si="28"/>
        <v>39.834870000000002</v>
      </c>
      <c r="H572" s="11">
        <f t="shared" si="26"/>
        <v>82.8406836530352</v>
      </c>
      <c r="J572" s="26"/>
    </row>
    <row r="573" spans="1:10" outlineLevel="1">
      <c r="A573" s="7"/>
      <c r="B573" s="23">
        <v>42563</v>
      </c>
      <c r="C573" s="22">
        <v>0.66666666666666663</v>
      </c>
      <c r="D573" s="25">
        <v>0.31401999999999997</v>
      </c>
      <c r="E573" s="19">
        <f t="shared" si="27"/>
        <v>0.31392579399999998</v>
      </c>
      <c r="F573" s="24">
        <v>42.76</v>
      </c>
      <c r="G573" s="19">
        <f t="shared" si="28"/>
        <v>43.166220000000003</v>
      </c>
      <c r="H573" s="11">
        <f t="shared" si="26"/>
        <v>44.839207796521315</v>
      </c>
      <c r="J573" s="26"/>
    </row>
    <row r="574" spans="1:10" outlineLevel="1">
      <c r="A574" s="7"/>
      <c r="B574" s="23">
        <v>42563</v>
      </c>
      <c r="C574" s="22">
        <v>0.6875</v>
      </c>
      <c r="D574" s="25">
        <v>0.51243799999999995</v>
      </c>
      <c r="E574" s="19">
        <f t="shared" si="27"/>
        <v>0.51228426859999998</v>
      </c>
      <c r="F574" s="24">
        <v>52.94</v>
      </c>
      <c r="G574" s="19">
        <f t="shared" si="28"/>
        <v>53.442930000000004</v>
      </c>
      <c r="H574" s="11">
        <f t="shared" ref="H574:H637" si="29">E574*($B$6-G574)</f>
        <v>67.90690165270901</v>
      </c>
      <c r="J574" s="26"/>
    </row>
    <row r="575" spans="1:10" outlineLevel="1">
      <c r="A575" s="7"/>
      <c r="B575" s="23">
        <v>42563</v>
      </c>
      <c r="C575" s="22">
        <v>0.70833333333333337</v>
      </c>
      <c r="D575" s="25">
        <v>5.7328000000000004E-2</v>
      </c>
      <c r="E575" s="19">
        <f t="shared" si="27"/>
        <v>5.7310801600000003E-2</v>
      </c>
      <c r="F575" s="24">
        <v>62.75</v>
      </c>
      <c r="G575" s="19">
        <f t="shared" si="28"/>
        <v>63.346125000000001</v>
      </c>
      <c r="H575" s="11">
        <f t="shared" si="29"/>
        <v>7.0293918955962003</v>
      </c>
      <c r="J575" s="26"/>
    </row>
    <row r="576" spans="1:10" outlineLevel="1">
      <c r="A576" s="7"/>
      <c r="B576" s="23">
        <v>42563</v>
      </c>
      <c r="C576" s="22">
        <v>0.72916666666666663</v>
      </c>
      <c r="D576" s="25">
        <v>0</v>
      </c>
      <c r="E576" s="19">
        <f t="shared" si="27"/>
        <v>0</v>
      </c>
      <c r="F576" s="24">
        <v>91.06</v>
      </c>
      <c r="G576" s="19">
        <f t="shared" si="28"/>
        <v>91.925070000000005</v>
      </c>
      <c r="H576" s="11">
        <f t="shared" si="29"/>
        <v>0</v>
      </c>
      <c r="J576" s="26"/>
    </row>
    <row r="577" spans="1:10" outlineLevel="1">
      <c r="A577" s="7"/>
      <c r="B577" s="23">
        <v>42563</v>
      </c>
      <c r="C577" s="22">
        <v>0.75</v>
      </c>
      <c r="D577" s="25">
        <v>0</v>
      </c>
      <c r="E577" s="19">
        <f t="shared" si="27"/>
        <v>0</v>
      </c>
      <c r="F577" s="24">
        <v>254.94</v>
      </c>
      <c r="G577" s="19">
        <f t="shared" si="28"/>
        <v>257.36193000000003</v>
      </c>
      <c r="H577" s="11">
        <f t="shared" si="29"/>
        <v>0</v>
      </c>
      <c r="J577" s="26"/>
    </row>
    <row r="578" spans="1:10" outlineLevel="1">
      <c r="A578" s="7"/>
      <c r="B578" s="23">
        <v>42563</v>
      </c>
      <c r="C578" s="22">
        <v>0.77083333333333337</v>
      </c>
      <c r="D578" s="25">
        <v>0</v>
      </c>
      <c r="E578" s="19">
        <f t="shared" si="27"/>
        <v>0</v>
      </c>
      <c r="F578" s="24">
        <v>299.8</v>
      </c>
      <c r="G578" s="19">
        <f t="shared" si="28"/>
        <v>302.64810000000006</v>
      </c>
      <c r="H578" s="11">
        <f t="shared" si="29"/>
        <v>0</v>
      </c>
      <c r="J578" s="26"/>
    </row>
    <row r="579" spans="1:10" outlineLevel="1">
      <c r="A579" s="7"/>
      <c r="B579" s="23">
        <v>42563</v>
      </c>
      <c r="C579" s="22">
        <v>0.79166666666666663</v>
      </c>
      <c r="D579" s="25">
        <v>0</v>
      </c>
      <c r="E579" s="19">
        <f t="shared" si="27"/>
        <v>0</v>
      </c>
      <c r="F579" s="24">
        <v>202.46</v>
      </c>
      <c r="G579" s="19">
        <f t="shared" si="28"/>
        <v>204.38337000000001</v>
      </c>
      <c r="H579" s="11">
        <f t="shared" si="29"/>
        <v>0</v>
      </c>
      <c r="J579" s="26"/>
    </row>
    <row r="580" spans="1:10" outlineLevel="1">
      <c r="A580" s="7"/>
      <c r="B580" s="23">
        <v>42563</v>
      </c>
      <c r="C580" s="22">
        <v>0.8125</v>
      </c>
      <c r="D580" s="25">
        <v>0</v>
      </c>
      <c r="E580" s="19">
        <f t="shared" si="27"/>
        <v>0</v>
      </c>
      <c r="F580" s="24">
        <v>92.66</v>
      </c>
      <c r="G580" s="19">
        <f t="shared" si="28"/>
        <v>93.540270000000007</v>
      </c>
      <c r="H580" s="11">
        <f t="shared" si="29"/>
        <v>0</v>
      </c>
      <c r="J580" s="26"/>
    </row>
    <row r="581" spans="1:10" outlineLevel="1">
      <c r="A581" s="7"/>
      <c r="B581" s="23">
        <v>42563</v>
      </c>
      <c r="C581" s="22">
        <v>0.83333333333333337</v>
      </c>
      <c r="D581" s="25">
        <v>0</v>
      </c>
      <c r="E581" s="19">
        <f t="shared" si="27"/>
        <v>0</v>
      </c>
      <c r="F581" s="24">
        <v>76.52</v>
      </c>
      <c r="G581" s="19">
        <f t="shared" si="28"/>
        <v>77.246939999999995</v>
      </c>
      <c r="H581" s="11">
        <f t="shared" si="29"/>
        <v>0</v>
      </c>
      <c r="J581" s="26"/>
    </row>
    <row r="582" spans="1:10" outlineLevel="1">
      <c r="A582" s="7"/>
      <c r="B582" s="23">
        <v>42563</v>
      </c>
      <c r="C582" s="22">
        <v>0.85416666666666663</v>
      </c>
      <c r="D582" s="25">
        <v>0</v>
      </c>
      <c r="E582" s="19">
        <f t="shared" si="27"/>
        <v>0</v>
      </c>
      <c r="F582" s="24">
        <v>77.760000000000005</v>
      </c>
      <c r="G582" s="19">
        <f t="shared" si="28"/>
        <v>78.498720000000006</v>
      </c>
      <c r="H582" s="11">
        <f t="shared" si="29"/>
        <v>0</v>
      </c>
      <c r="J582" s="26"/>
    </row>
    <row r="583" spans="1:10" outlineLevel="1">
      <c r="A583" s="7"/>
      <c r="B583" s="23">
        <v>42563</v>
      </c>
      <c r="C583" s="22">
        <v>0.875</v>
      </c>
      <c r="D583" s="25">
        <v>0</v>
      </c>
      <c r="E583" s="19">
        <f t="shared" si="27"/>
        <v>0</v>
      </c>
      <c r="F583" s="24">
        <v>56.21</v>
      </c>
      <c r="G583" s="19">
        <f t="shared" si="28"/>
        <v>56.743995000000005</v>
      </c>
      <c r="H583" s="11">
        <f t="shared" si="29"/>
        <v>0</v>
      </c>
      <c r="J583" s="26"/>
    </row>
    <row r="584" spans="1:10" outlineLevel="1">
      <c r="A584" s="7"/>
      <c r="B584" s="23">
        <v>42563</v>
      </c>
      <c r="C584" s="22">
        <v>0.89583333333333337</v>
      </c>
      <c r="D584" s="25">
        <v>0</v>
      </c>
      <c r="E584" s="19">
        <f t="shared" si="27"/>
        <v>0</v>
      </c>
      <c r="F584" s="24">
        <v>48.34</v>
      </c>
      <c r="G584" s="19">
        <f t="shared" si="28"/>
        <v>48.799230000000009</v>
      </c>
      <c r="H584" s="11">
        <f t="shared" si="29"/>
        <v>0</v>
      </c>
      <c r="J584" s="26"/>
    </row>
    <row r="585" spans="1:10" outlineLevel="1">
      <c r="A585" s="7"/>
      <c r="B585" s="23">
        <v>42563</v>
      </c>
      <c r="C585" s="22">
        <v>0.91666666666666663</v>
      </c>
      <c r="D585" s="25">
        <v>0</v>
      </c>
      <c r="E585" s="19">
        <f t="shared" si="27"/>
        <v>0</v>
      </c>
      <c r="F585" s="24">
        <v>39.14</v>
      </c>
      <c r="G585" s="19">
        <f t="shared" si="28"/>
        <v>39.511830000000003</v>
      </c>
      <c r="H585" s="11">
        <f t="shared" si="29"/>
        <v>0</v>
      </c>
      <c r="J585" s="26"/>
    </row>
    <row r="586" spans="1:10" outlineLevel="1">
      <c r="A586" s="7"/>
      <c r="B586" s="23">
        <v>42563</v>
      </c>
      <c r="C586" s="22">
        <v>0.9375</v>
      </c>
      <c r="D586" s="25">
        <v>0</v>
      </c>
      <c r="E586" s="19">
        <f t="shared" si="27"/>
        <v>0</v>
      </c>
      <c r="F586" s="24">
        <v>50.75</v>
      </c>
      <c r="G586" s="19">
        <f t="shared" si="28"/>
        <v>51.232125000000003</v>
      </c>
      <c r="H586" s="11">
        <f t="shared" si="29"/>
        <v>0</v>
      </c>
      <c r="J586" s="26"/>
    </row>
    <row r="587" spans="1:10" outlineLevel="1">
      <c r="A587" s="7"/>
      <c r="B587" s="23">
        <v>42563</v>
      </c>
      <c r="C587" s="22">
        <v>0.95833333333333337</v>
      </c>
      <c r="D587" s="25">
        <v>0</v>
      </c>
      <c r="E587" s="19">
        <f t="shared" si="27"/>
        <v>0</v>
      </c>
      <c r="F587" s="24">
        <v>45.7</v>
      </c>
      <c r="G587" s="19">
        <f t="shared" si="28"/>
        <v>46.134150000000005</v>
      </c>
      <c r="H587" s="11">
        <f t="shared" si="29"/>
        <v>0</v>
      </c>
      <c r="J587" s="26"/>
    </row>
    <row r="588" spans="1:10" outlineLevel="1">
      <c r="A588" s="7"/>
      <c r="B588" s="23">
        <v>42563</v>
      </c>
      <c r="C588" s="22">
        <v>0.97916666666666663</v>
      </c>
      <c r="D588" s="25">
        <v>0</v>
      </c>
      <c r="E588" s="19">
        <f t="shared" si="27"/>
        <v>0</v>
      </c>
      <c r="F588" s="24">
        <v>42.25</v>
      </c>
      <c r="G588" s="19">
        <f t="shared" si="28"/>
        <v>42.651375000000002</v>
      </c>
      <c r="H588" s="11">
        <f t="shared" si="29"/>
        <v>0</v>
      </c>
      <c r="J588" s="26"/>
    </row>
    <row r="589" spans="1:10" outlineLevel="1">
      <c r="A589" s="7"/>
      <c r="B589" s="23">
        <v>42563</v>
      </c>
      <c r="C589" s="22">
        <v>0.99998842592592585</v>
      </c>
      <c r="D589" s="25">
        <v>0</v>
      </c>
      <c r="E589" s="19">
        <f t="shared" si="27"/>
        <v>0</v>
      </c>
      <c r="F589" s="24">
        <v>44.13</v>
      </c>
      <c r="G589" s="19">
        <f t="shared" si="28"/>
        <v>44.549235000000003</v>
      </c>
      <c r="H589" s="11">
        <f t="shared" si="29"/>
        <v>0</v>
      </c>
      <c r="J589" s="26"/>
    </row>
    <row r="590" spans="1:10" outlineLevel="1">
      <c r="A590" s="7"/>
      <c r="B590" s="23">
        <v>42564</v>
      </c>
      <c r="C590" s="22">
        <v>2.0833333333333332E-2</v>
      </c>
      <c r="D590" s="25">
        <v>0</v>
      </c>
      <c r="E590" s="19">
        <f t="shared" ref="E590:E653" si="30">IF($B$11="Electricity",$D590*$B$7,$D590*$B$8)</f>
        <v>0</v>
      </c>
      <c r="F590" s="24">
        <v>36.58</v>
      </c>
      <c r="G590" s="19">
        <f t="shared" si="28"/>
        <v>36.927509999999998</v>
      </c>
      <c r="H590" s="11">
        <f t="shared" si="29"/>
        <v>0</v>
      </c>
      <c r="I590" s="5" t="s">
        <v>21</v>
      </c>
      <c r="J590" s="26"/>
    </row>
    <row r="591" spans="1:10" outlineLevel="1">
      <c r="A591" s="7"/>
      <c r="B591" s="23">
        <v>42564</v>
      </c>
      <c r="C591" s="22">
        <v>4.1666666666666664E-2</v>
      </c>
      <c r="D591" s="25">
        <v>0</v>
      </c>
      <c r="E591" s="19">
        <f t="shared" si="30"/>
        <v>0</v>
      </c>
      <c r="F591" s="24">
        <v>32.520000000000003</v>
      </c>
      <c r="G591" s="19">
        <f t="shared" ref="G591:G654" si="31">$F591*$B$8</f>
        <v>32.828940000000003</v>
      </c>
      <c r="H591" s="11">
        <f t="shared" si="29"/>
        <v>0</v>
      </c>
      <c r="J591" s="26"/>
    </row>
    <row r="592" spans="1:10" outlineLevel="1">
      <c r="A592" s="7"/>
      <c r="B592" s="23">
        <v>42564</v>
      </c>
      <c r="C592" s="22">
        <v>6.25E-2</v>
      </c>
      <c r="D592" s="25">
        <v>0</v>
      </c>
      <c r="E592" s="19">
        <f t="shared" si="30"/>
        <v>0</v>
      </c>
      <c r="F592" s="24">
        <v>28.33</v>
      </c>
      <c r="G592" s="19">
        <f t="shared" si="31"/>
        <v>28.599135</v>
      </c>
      <c r="H592" s="11">
        <f t="shared" si="29"/>
        <v>0</v>
      </c>
      <c r="J592" s="26"/>
    </row>
    <row r="593" spans="1:10" outlineLevel="1">
      <c r="A593" s="7"/>
      <c r="B593" s="23">
        <v>42564</v>
      </c>
      <c r="C593" s="22">
        <v>8.3333333333333329E-2</v>
      </c>
      <c r="D593" s="25">
        <v>0</v>
      </c>
      <c r="E593" s="19">
        <f t="shared" si="30"/>
        <v>0</v>
      </c>
      <c r="F593" s="24">
        <v>28.67</v>
      </c>
      <c r="G593" s="19">
        <f t="shared" si="31"/>
        <v>28.942365000000002</v>
      </c>
      <c r="H593" s="11">
        <f t="shared" si="29"/>
        <v>0</v>
      </c>
      <c r="J593" s="26"/>
    </row>
    <row r="594" spans="1:10" outlineLevel="1">
      <c r="A594" s="7"/>
      <c r="B594" s="23">
        <v>42564</v>
      </c>
      <c r="C594" s="22">
        <v>0.10416666666666667</v>
      </c>
      <c r="D594" s="25">
        <v>0</v>
      </c>
      <c r="E594" s="19">
        <f t="shared" si="30"/>
        <v>0</v>
      </c>
      <c r="F594" s="24">
        <v>27.92</v>
      </c>
      <c r="G594" s="19">
        <f t="shared" si="31"/>
        <v>28.185240000000004</v>
      </c>
      <c r="H594" s="11">
        <f t="shared" si="29"/>
        <v>0</v>
      </c>
      <c r="J594" s="26"/>
    </row>
    <row r="595" spans="1:10" outlineLevel="1">
      <c r="A595" s="7"/>
      <c r="B595" s="23">
        <v>42564</v>
      </c>
      <c r="C595" s="22">
        <v>0.125</v>
      </c>
      <c r="D595" s="25">
        <v>0</v>
      </c>
      <c r="E595" s="19">
        <f t="shared" si="30"/>
        <v>0</v>
      </c>
      <c r="F595" s="24">
        <v>26.82</v>
      </c>
      <c r="G595" s="19">
        <f t="shared" si="31"/>
        <v>27.074790000000004</v>
      </c>
      <c r="H595" s="11">
        <f t="shared" si="29"/>
        <v>0</v>
      </c>
      <c r="J595" s="26"/>
    </row>
    <row r="596" spans="1:10" outlineLevel="1">
      <c r="A596" s="7"/>
      <c r="B596" s="23">
        <v>42564</v>
      </c>
      <c r="C596" s="22">
        <v>0.14583333333333334</v>
      </c>
      <c r="D596" s="25">
        <v>0</v>
      </c>
      <c r="E596" s="19">
        <f t="shared" si="30"/>
        <v>0</v>
      </c>
      <c r="F596" s="24">
        <v>27.37</v>
      </c>
      <c r="G596" s="19">
        <f t="shared" si="31"/>
        <v>27.630015000000004</v>
      </c>
      <c r="H596" s="11">
        <f t="shared" si="29"/>
        <v>0</v>
      </c>
      <c r="J596" s="26"/>
    </row>
    <row r="597" spans="1:10" outlineLevel="1">
      <c r="A597" s="7"/>
      <c r="B597" s="23">
        <v>42564</v>
      </c>
      <c r="C597" s="22">
        <v>0.16666666666666666</v>
      </c>
      <c r="D597" s="25">
        <v>0</v>
      </c>
      <c r="E597" s="19">
        <f t="shared" si="30"/>
        <v>0</v>
      </c>
      <c r="F597" s="24">
        <v>26.29</v>
      </c>
      <c r="G597" s="19">
        <f t="shared" si="31"/>
        <v>26.539755</v>
      </c>
      <c r="H597" s="11">
        <f t="shared" si="29"/>
        <v>0</v>
      </c>
      <c r="J597" s="26"/>
    </row>
    <row r="598" spans="1:10" outlineLevel="1">
      <c r="A598" s="7"/>
      <c r="B598" s="23">
        <v>42564</v>
      </c>
      <c r="C598" s="22">
        <v>0.1875</v>
      </c>
      <c r="D598" s="25">
        <v>0</v>
      </c>
      <c r="E598" s="19">
        <f t="shared" si="30"/>
        <v>0</v>
      </c>
      <c r="F598" s="24">
        <v>27.81</v>
      </c>
      <c r="G598" s="19">
        <f t="shared" si="31"/>
        <v>28.074195</v>
      </c>
      <c r="H598" s="11">
        <f t="shared" si="29"/>
        <v>0</v>
      </c>
      <c r="J598" s="26"/>
    </row>
    <row r="599" spans="1:10" outlineLevel="1">
      <c r="A599" s="7"/>
      <c r="B599" s="23">
        <v>42564</v>
      </c>
      <c r="C599" s="22">
        <v>0.20833333333333334</v>
      </c>
      <c r="D599" s="25">
        <v>0</v>
      </c>
      <c r="E599" s="19">
        <f t="shared" si="30"/>
        <v>0</v>
      </c>
      <c r="F599" s="24">
        <v>25.3</v>
      </c>
      <c r="G599" s="19">
        <f t="shared" si="31"/>
        <v>25.540350000000004</v>
      </c>
      <c r="H599" s="11">
        <f t="shared" si="29"/>
        <v>0</v>
      </c>
      <c r="J599" s="26"/>
    </row>
    <row r="600" spans="1:10" outlineLevel="1">
      <c r="A600" s="7"/>
      <c r="B600" s="23">
        <v>42564</v>
      </c>
      <c r="C600" s="22">
        <v>0.22916666666666666</v>
      </c>
      <c r="D600" s="25">
        <v>0</v>
      </c>
      <c r="E600" s="19">
        <f t="shared" si="30"/>
        <v>0</v>
      </c>
      <c r="F600" s="24">
        <v>26.01</v>
      </c>
      <c r="G600" s="19">
        <f t="shared" si="31"/>
        <v>26.257095000000003</v>
      </c>
      <c r="H600" s="11">
        <f t="shared" si="29"/>
        <v>0</v>
      </c>
      <c r="J600" s="26"/>
    </row>
    <row r="601" spans="1:10" outlineLevel="1">
      <c r="A601" s="7"/>
      <c r="B601" s="23">
        <v>42564</v>
      </c>
      <c r="C601" s="22">
        <v>0.25</v>
      </c>
      <c r="D601" s="25">
        <v>0</v>
      </c>
      <c r="E601" s="19">
        <f t="shared" si="30"/>
        <v>0</v>
      </c>
      <c r="F601" s="24">
        <v>28.43</v>
      </c>
      <c r="G601" s="19">
        <f t="shared" si="31"/>
        <v>28.700085000000001</v>
      </c>
      <c r="H601" s="11">
        <f t="shared" si="29"/>
        <v>0</v>
      </c>
      <c r="J601" s="26"/>
    </row>
    <row r="602" spans="1:10" outlineLevel="1">
      <c r="A602" s="7"/>
      <c r="B602" s="23">
        <v>42564</v>
      </c>
      <c r="C602" s="22">
        <v>0.27083333333333331</v>
      </c>
      <c r="D602" s="25">
        <v>0</v>
      </c>
      <c r="E602" s="19">
        <f t="shared" si="30"/>
        <v>0</v>
      </c>
      <c r="F602" s="24">
        <v>72.48</v>
      </c>
      <c r="G602" s="19">
        <f t="shared" si="31"/>
        <v>73.168560000000014</v>
      </c>
      <c r="H602" s="11">
        <f t="shared" si="29"/>
        <v>0</v>
      </c>
      <c r="J602" s="26"/>
    </row>
    <row r="603" spans="1:10" outlineLevel="1">
      <c r="A603" s="7"/>
      <c r="B603" s="23">
        <v>42564</v>
      </c>
      <c r="C603" s="22">
        <v>0.29166666666666669</v>
      </c>
      <c r="D603" s="25">
        <v>0</v>
      </c>
      <c r="E603" s="19">
        <f t="shared" si="30"/>
        <v>0</v>
      </c>
      <c r="F603" s="24">
        <v>73.400000000000006</v>
      </c>
      <c r="G603" s="19">
        <f t="shared" si="31"/>
        <v>74.097300000000004</v>
      </c>
      <c r="H603" s="11">
        <f t="shared" si="29"/>
        <v>0</v>
      </c>
      <c r="J603" s="26"/>
    </row>
    <row r="604" spans="1:10" outlineLevel="1">
      <c r="A604" s="7"/>
      <c r="B604" s="23">
        <v>42564</v>
      </c>
      <c r="C604" s="22">
        <v>0.3125</v>
      </c>
      <c r="D604" s="25">
        <v>2.7299999999999998E-3</v>
      </c>
      <c r="E604" s="19">
        <f t="shared" si="30"/>
        <v>2.7291809999999998E-3</v>
      </c>
      <c r="F604" s="24">
        <v>91.02</v>
      </c>
      <c r="G604" s="19">
        <f t="shared" si="31"/>
        <v>91.884690000000006</v>
      </c>
      <c r="H604" s="11">
        <f t="shared" si="29"/>
        <v>0.25685771586110995</v>
      </c>
      <c r="J604" s="26"/>
    </row>
    <row r="605" spans="1:10" outlineLevel="1">
      <c r="A605" s="7"/>
      <c r="B605" s="23">
        <v>42564</v>
      </c>
      <c r="C605" s="22">
        <v>0.33333333333333331</v>
      </c>
      <c r="D605" s="25">
        <v>0.26632599999999995</v>
      </c>
      <c r="E605" s="19">
        <f t="shared" si="30"/>
        <v>0.26624610219999995</v>
      </c>
      <c r="F605" s="24">
        <v>102.07</v>
      </c>
      <c r="G605" s="19">
        <f t="shared" si="31"/>
        <v>103.039665</v>
      </c>
      <c r="H605" s="11">
        <f t="shared" si="29"/>
        <v>22.087865830956233</v>
      </c>
      <c r="J605" s="26"/>
    </row>
    <row r="606" spans="1:10" outlineLevel="1">
      <c r="A606" s="7"/>
      <c r="B606" s="23">
        <v>42564</v>
      </c>
      <c r="C606" s="22">
        <v>0.35416666666666669</v>
      </c>
      <c r="D606" s="25">
        <v>1.3558029999999999</v>
      </c>
      <c r="E606" s="19">
        <f t="shared" si="30"/>
        <v>1.3553962590999999</v>
      </c>
      <c r="F606" s="24">
        <v>103.64</v>
      </c>
      <c r="G606" s="19">
        <f t="shared" si="31"/>
        <v>104.62458000000001</v>
      </c>
      <c r="H606" s="11">
        <f t="shared" si="29"/>
        <v>110.29593985069131</v>
      </c>
      <c r="J606" s="26"/>
    </row>
    <row r="607" spans="1:10" outlineLevel="1">
      <c r="A607" s="7"/>
      <c r="B607" s="23">
        <v>42564</v>
      </c>
      <c r="C607" s="22">
        <v>0.375</v>
      </c>
      <c r="D607" s="25">
        <v>3.578049</v>
      </c>
      <c r="E607" s="19">
        <f t="shared" si="30"/>
        <v>3.5769755853</v>
      </c>
      <c r="F607" s="24">
        <v>100.05</v>
      </c>
      <c r="G607" s="19">
        <f t="shared" si="31"/>
        <v>101.00047500000001</v>
      </c>
      <c r="H607" s="11">
        <f t="shared" si="29"/>
        <v>304.04122568709698</v>
      </c>
      <c r="J607" s="26"/>
    </row>
    <row r="608" spans="1:10" outlineLevel="1">
      <c r="A608" s="7"/>
      <c r="B608" s="23">
        <v>42564</v>
      </c>
      <c r="C608" s="22">
        <v>0.39583333333333331</v>
      </c>
      <c r="D608" s="25">
        <v>6.014494</v>
      </c>
      <c r="E608" s="19">
        <f t="shared" si="30"/>
        <v>6.0126896518000006</v>
      </c>
      <c r="F608" s="24">
        <v>98.02</v>
      </c>
      <c r="G608" s="19">
        <f t="shared" si="31"/>
        <v>98.951189999999997</v>
      </c>
      <c r="H608" s="11">
        <f t="shared" si="29"/>
        <v>523.39747908850438</v>
      </c>
      <c r="J608" s="26"/>
    </row>
    <row r="609" spans="1:10" outlineLevel="1">
      <c r="A609" s="7"/>
      <c r="B609" s="23">
        <v>42564</v>
      </c>
      <c r="C609" s="22">
        <v>0.41666666666666669</v>
      </c>
      <c r="D609" s="25">
        <v>7.3702579999999998</v>
      </c>
      <c r="E609" s="19">
        <f t="shared" si="30"/>
        <v>7.3680469225999996</v>
      </c>
      <c r="F609" s="24">
        <v>95.79</v>
      </c>
      <c r="G609" s="19">
        <f t="shared" si="31"/>
        <v>96.700005000000019</v>
      </c>
      <c r="H609" s="11">
        <f t="shared" si="29"/>
        <v>657.96655334794525</v>
      </c>
      <c r="J609" s="26"/>
    </row>
    <row r="610" spans="1:10" outlineLevel="1">
      <c r="A610" s="7"/>
      <c r="B610" s="23">
        <v>42564</v>
      </c>
      <c r="C610" s="22">
        <v>0.4375</v>
      </c>
      <c r="D610" s="25">
        <v>7.3752689999999994</v>
      </c>
      <c r="E610" s="19">
        <f t="shared" si="30"/>
        <v>7.3730564192999992</v>
      </c>
      <c r="F610" s="24">
        <v>87.15</v>
      </c>
      <c r="G610" s="19">
        <f t="shared" si="31"/>
        <v>87.977925000000013</v>
      </c>
      <c r="H610" s="11">
        <f t="shared" si="29"/>
        <v>722.72228931185589</v>
      </c>
      <c r="J610" s="26"/>
    </row>
    <row r="611" spans="1:10" outlineLevel="1">
      <c r="A611" s="7"/>
      <c r="B611" s="23">
        <v>42564</v>
      </c>
      <c r="C611" s="22">
        <v>0.45833333333333331</v>
      </c>
      <c r="D611" s="25">
        <v>8.8307460000000013</v>
      </c>
      <c r="E611" s="19">
        <f t="shared" si="30"/>
        <v>8.8280967762000024</v>
      </c>
      <c r="F611" s="24">
        <v>70.290000000000006</v>
      </c>
      <c r="G611" s="19">
        <f t="shared" si="31"/>
        <v>70.957755000000006</v>
      </c>
      <c r="H611" s="11">
        <f t="shared" si="29"/>
        <v>1015.6040722113108</v>
      </c>
      <c r="J611" s="26"/>
    </row>
    <row r="612" spans="1:10" outlineLevel="1">
      <c r="A612" s="7"/>
      <c r="B612" s="23">
        <v>42564</v>
      </c>
      <c r="C612" s="22">
        <v>0.47916666666666669</v>
      </c>
      <c r="D612" s="25">
        <v>8.7182579999999987</v>
      </c>
      <c r="E612" s="19">
        <f t="shared" si="30"/>
        <v>8.7156425225999996</v>
      </c>
      <c r="F612" s="24">
        <v>54.19</v>
      </c>
      <c r="G612" s="19">
        <f t="shared" si="31"/>
        <v>54.704805</v>
      </c>
      <c r="H612" s="11">
        <f t="shared" si="29"/>
        <v>1144.3219845550589</v>
      </c>
      <c r="J612" s="26"/>
    </row>
    <row r="613" spans="1:10" outlineLevel="1">
      <c r="A613" s="7"/>
      <c r="B613" s="23">
        <v>42564</v>
      </c>
      <c r="C613" s="22">
        <v>0.5</v>
      </c>
      <c r="D613" s="25">
        <v>7.6350359999999995</v>
      </c>
      <c r="E613" s="19">
        <f t="shared" si="30"/>
        <v>7.6327454891999995</v>
      </c>
      <c r="F613" s="24">
        <v>43.11</v>
      </c>
      <c r="G613" s="19">
        <f t="shared" si="31"/>
        <v>43.519545000000001</v>
      </c>
      <c r="H613" s="11">
        <f t="shared" si="29"/>
        <v>1087.5170502004137</v>
      </c>
      <c r="J613" s="26"/>
    </row>
    <row r="614" spans="1:10" outlineLevel="1">
      <c r="A614" s="7"/>
      <c r="B614" s="23">
        <v>42564</v>
      </c>
      <c r="C614" s="22">
        <v>0.52083333333333337</v>
      </c>
      <c r="D614" s="25">
        <v>7.4639510000000007</v>
      </c>
      <c r="E614" s="19">
        <f t="shared" si="30"/>
        <v>7.461711814700001</v>
      </c>
      <c r="F614" s="24">
        <v>37.090000000000003</v>
      </c>
      <c r="G614" s="19">
        <f t="shared" si="31"/>
        <v>37.442355000000006</v>
      </c>
      <c r="H614" s="11">
        <f t="shared" si="29"/>
        <v>1108.4943348605084</v>
      </c>
      <c r="J614" s="26"/>
    </row>
    <row r="615" spans="1:10" outlineLevel="1">
      <c r="A615" s="7"/>
      <c r="B615" s="23">
        <v>42564</v>
      </c>
      <c r="C615" s="22">
        <v>0.54166666666666663</v>
      </c>
      <c r="D615" s="25">
        <v>4.9792930000000002</v>
      </c>
      <c r="E615" s="19">
        <f t="shared" si="30"/>
        <v>4.9777992121000008</v>
      </c>
      <c r="F615" s="24">
        <v>38.11</v>
      </c>
      <c r="G615" s="19">
        <f t="shared" si="31"/>
        <v>38.472045000000001</v>
      </c>
      <c r="H615" s="11">
        <f t="shared" si="29"/>
        <v>734.36453816172434</v>
      </c>
      <c r="J615" s="26"/>
    </row>
    <row r="616" spans="1:10" outlineLevel="1">
      <c r="A616" s="7"/>
      <c r="B616" s="23">
        <v>42564</v>
      </c>
      <c r="C616" s="22">
        <v>0.5625</v>
      </c>
      <c r="D616" s="25">
        <v>2.3688790000000002</v>
      </c>
      <c r="E616" s="19">
        <f t="shared" si="30"/>
        <v>2.3681683363000001</v>
      </c>
      <c r="F616" s="24">
        <v>40.5</v>
      </c>
      <c r="G616" s="19">
        <f t="shared" si="31"/>
        <v>40.884750000000004</v>
      </c>
      <c r="H616" s="11">
        <f t="shared" si="29"/>
        <v>343.65734016425858</v>
      </c>
      <c r="J616" s="26"/>
    </row>
    <row r="617" spans="1:10" outlineLevel="1">
      <c r="A617" s="7"/>
      <c r="B617" s="23">
        <v>42564</v>
      </c>
      <c r="C617" s="22">
        <v>0.58333333333333337</v>
      </c>
      <c r="D617" s="25">
        <v>4.956906</v>
      </c>
      <c r="E617" s="19">
        <f t="shared" si="30"/>
        <v>4.9554189282000003</v>
      </c>
      <c r="F617" s="24">
        <v>36.43</v>
      </c>
      <c r="G617" s="19">
        <f t="shared" si="31"/>
        <v>36.776085000000002</v>
      </c>
      <c r="H617" s="11">
        <f t="shared" si="29"/>
        <v>739.467012931108</v>
      </c>
      <c r="J617" s="26"/>
    </row>
    <row r="618" spans="1:10" outlineLevel="1">
      <c r="A618" s="7"/>
      <c r="B618" s="23">
        <v>42564</v>
      </c>
      <c r="C618" s="22">
        <v>0.60416666666666663</v>
      </c>
      <c r="D618" s="25">
        <v>3.5378160000000003</v>
      </c>
      <c r="E618" s="19">
        <f t="shared" si="30"/>
        <v>3.5367546552000002</v>
      </c>
      <c r="F618" s="24">
        <v>36.58</v>
      </c>
      <c r="G618" s="19">
        <f t="shared" si="31"/>
        <v>36.927509999999998</v>
      </c>
      <c r="H618" s="11">
        <f t="shared" si="29"/>
        <v>527.23282296975549</v>
      </c>
      <c r="J618" s="26"/>
    </row>
    <row r="619" spans="1:10" outlineLevel="1">
      <c r="A619" s="7"/>
      <c r="B619" s="23">
        <v>42564</v>
      </c>
      <c r="C619" s="22">
        <v>0.625</v>
      </c>
      <c r="D619" s="25">
        <v>5.2472110000000001</v>
      </c>
      <c r="E619" s="19">
        <f t="shared" si="30"/>
        <v>5.2456368367000001</v>
      </c>
      <c r="F619" s="24">
        <v>40.6</v>
      </c>
      <c r="G619" s="19">
        <f t="shared" si="31"/>
        <v>40.985700000000001</v>
      </c>
      <c r="H619" s="11">
        <f t="shared" si="29"/>
        <v>760.69235392826477</v>
      </c>
      <c r="J619" s="26"/>
    </row>
    <row r="620" spans="1:10" outlineLevel="1">
      <c r="A620" s="7"/>
      <c r="B620" s="23">
        <v>42564</v>
      </c>
      <c r="C620" s="22">
        <v>0.64583333333333337</v>
      </c>
      <c r="D620" s="25">
        <v>4.1259700000000006</v>
      </c>
      <c r="E620" s="19">
        <f t="shared" si="30"/>
        <v>4.1247322090000011</v>
      </c>
      <c r="F620" s="24">
        <v>34.97</v>
      </c>
      <c r="G620" s="19">
        <f t="shared" si="31"/>
        <v>35.302215000000004</v>
      </c>
      <c r="H620" s="11">
        <f t="shared" si="29"/>
        <v>621.5880076144573</v>
      </c>
      <c r="J620" s="26"/>
    </row>
    <row r="621" spans="1:10" outlineLevel="1">
      <c r="A621" s="7"/>
      <c r="B621" s="23">
        <v>42564</v>
      </c>
      <c r="C621" s="22">
        <v>0.66666666666666663</v>
      </c>
      <c r="D621" s="25">
        <v>2.8759440000000001</v>
      </c>
      <c r="E621" s="19">
        <f t="shared" si="30"/>
        <v>2.8750812168</v>
      </c>
      <c r="F621" s="24">
        <v>42.16</v>
      </c>
      <c r="G621" s="19">
        <f t="shared" si="31"/>
        <v>42.560519999999997</v>
      </c>
      <c r="H621" s="11">
        <f t="shared" si="29"/>
        <v>412.40015469555925</v>
      </c>
      <c r="J621" s="26"/>
    </row>
    <row r="622" spans="1:10" outlineLevel="1">
      <c r="A622" s="7"/>
      <c r="B622" s="23">
        <v>42564</v>
      </c>
      <c r="C622" s="22">
        <v>0.6875</v>
      </c>
      <c r="D622" s="25">
        <v>0.62690500000000005</v>
      </c>
      <c r="E622" s="19">
        <f t="shared" si="30"/>
        <v>0.62671692850000005</v>
      </c>
      <c r="F622" s="24">
        <v>52.74</v>
      </c>
      <c r="G622" s="19">
        <f t="shared" si="31"/>
        <v>53.241030000000002</v>
      </c>
      <c r="H622" s="11">
        <f t="shared" si="29"/>
        <v>83.202293909223656</v>
      </c>
      <c r="J622" s="26"/>
    </row>
    <row r="623" spans="1:10" outlineLevel="1">
      <c r="A623" s="7"/>
      <c r="B623" s="23">
        <v>42564</v>
      </c>
      <c r="C623" s="22">
        <v>0.70833333333333337</v>
      </c>
      <c r="D623" s="25">
        <v>0.24912200000000001</v>
      </c>
      <c r="E623" s="19">
        <f t="shared" si="30"/>
        <v>0.24904726340000002</v>
      </c>
      <c r="F623" s="24">
        <v>72.290000000000006</v>
      </c>
      <c r="G623" s="19">
        <f t="shared" si="31"/>
        <v>72.976755000000011</v>
      </c>
      <c r="H623" s="11">
        <f t="shared" si="29"/>
        <v>28.148129867837731</v>
      </c>
      <c r="J623" s="26"/>
    </row>
    <row r="624" spans="1:10" outlineLevel="1">
      <c r="A624" s="7"/>
      <c r="B624" s="23">
        <v>42564</v>
      </c>
      <c r="C624" s="22">
        <v>0.72916666666666663</v>
      </c>
      <c r="D624" s="25">
        <v>9.0299999999999994E-4</v>
      </c>
      <c r="E624" s="19">
        <f t="shared" si="30"/>
        <v>9.0272909999999994E-4</v>
      </c>
      <c r="F624" s="24">
        <v>85.16</v>
      </c>
      <c r="G624" s="19">
        <f t="shared" si="31"/>
        <v>85.96902</v>
      </c>
      <c r="H624" s="11">
        <f t="shared" si="29"/>
        <v>9.0300876547517991E-2</v>
      </c>
      <c r="J624" s="26"/>
    </row>
    <row r="625" spans="1:10" outlineLevel="1">
      <c r="A625" s="7"/>
      <c r="B625" s="23">
        <v>42564</v>
      </c>
      <c r="C625" s="22">
        <v>0.75</v>
      </c>
      <c r="D625" s="25">
        <v>0</v>
      </c>
      <c r="E625" s="19">
        <f t="shared" si="30"/>
        <v>0</v>
      </c>
      <c r="F625" s="24">
        <v>172.53</v>
      </c>
      <c r="G625" s="19">
        <f t="shared" si="31"/>
        <v>174.16903500000001</v>
      </c>
      <c r="H625" s="11">
        <f t="shared" si="29"/>
        <v>0</v>
      </c>
      <c r="J625" s="26"/>
    </row>
    <row r="626" spans="1:10" outlineLevel="1">
      <c r="A626" s="7"/>
      <c r="B626" s="23">
        <v>42564</v>
      </c>
      <c r="C626" s="22">
        <v>0.77083333333333337</v>
      </c>
      <c r="D626" s="25">
        <v>0</v>
      </c>
      <c r="E626" s="19">
        <f t="shared" si="30"/>
        <v>0</v>
      </c>
      <c r="F626" s="24">
        <v>207.93</v>
      </c>
      <c r="G626" s="19">
        <f t="shared" si="31"/>
        <v>209.90533500000001</v>
      </c>
      <c r="H626" s="11">
        <f t="shared" si="29"/>
        <v>0</v>
      </c>
      <c r="J626" s="26"/>
    </row>
    <row r="627" spans="1:10" outlineLevel="1">
      <c r="A627" s="7"/>
      <c r="B627" s="23">
        <v>42564</v>
      </c>
      <c r="C627" s="22">
        <v>0.79166666666666663</v>
      </c>
      <c r="D627" s="25">
        <v>0</v>
      </c>
      <c r="E627" s="19">
        <f t="shared" si="30"/>
        <v>0</v>
      </c>
      <c r="F627" s="24">
        <v>107.29</v>
      </c>
      <c r="G627" s="19">
        <f t="shared" si="31"/>
        <v>108.30925500000001</v>
      </c>
      <c r="H627" s="11">
        <f t="shared" si="29"/>
        <v>0</v>
      </c>
      <c r="J627" s="26"/>
    </row>
    <row r="628" spans="1:10" outlineLevel="1">
      <c r="A628" s="7"/>
      <c r="B628" s="23">
        <v>42564</v>
      </c>
      <c r="C628" s="22">
        <v>0.8125</v>
      </c>
      <c r="D628" s="25">
        <v>0</v>
      </c>
      <c r="E628" s="19">
        <f t="shared" si="30"/>
        <v>0</v>
      </c>
      <c r="F628" s="24">
        <v>100.86</v>
      </c>
      <c r="G628" s="19">
        <f t="shared" si="31"/>
        <v>101.81817000000001</v>
      </c>
      <c r="H628" s="11">
        <f t="shared" si="29"/>
        <v>0</v>
      </c>
      <c r="J628" s="26"/>
    </row>
    <row r="629" spans="1:10" outlineLevel="1">
      <c r="A629" s="7"/>
      <c r="B629" s="23">
        <v>42564</v>
      </c>
      <c r="C629" s="22">
        <v>0.83333333333333337</v>
      </c>
      <c r="D629" s="25">
        <v>0</v>
      </c>
      <c r="E629" s="19">
        <f t="shared" si="30"/>
        <v>0</v>
      </c>
      <c r="F629" s="24">
        <v>129.52000000000001</v>
      </c>
      <c r="G629" s="19">
        <f t="shared" si="31"/>
        <v>130.75044000000003</v>
      </c>
      <c r="H629" s="11">
        <f t="shared" si="29"/>
        <v>0</v>
      </c>
      <c r="J629" s="26"/>
    </row>
    <row r="630" spans="1:10" outlineLevel="1">
      <c r="A630" s="7"/>
      <c r="B630" s="23">
        <v>42564</v>
      </c>
      <c r="C630" s="22">
        <v>0.85416666666666663</v>
      </c>
      <c r="D630" s="25">
        <v>0</v>
      </c>
      <c r="E630" s="19">
        <f t="shared" si="30"/>
        <v>0</v>
      </c>
      <c r="F630" s="24">
        <v>234.37</v>
      </c>
      <c r="G630" s="19">
        <f t="shared" si="31"/>
        <v>236.59651500000001</v>
      </c>
      <c r="H630" s="11">
        <f t="shared" si="29"/>
        <v>0</v>
      </c>
      <c r="J630" s="26"/>
    </row>
    <row r="631" spans="1:10" outlineLevel="1">
      <c r="A631" s="7"/>
      <c r="B631" s="23">
        <v>42564</v>
      </c>
      <c r="C631" s="22">
        <v>0.875</v>
      </c>
      <c r="D631" s="25">
        <v>0</v>
      </c>
      <c r="E631" s="19">
        <f t="shared" si="30"/>
        <v>0</v>
      </c>
      <c r="F631" s="24">
        <v>90.97</v>
      </c>
      <c r="G631" s="19">
        <f t="shared" si="31"/>
        <v>91.834215</v>
      </c>
      <c r="H631" s="11">
        <f t="shared" si="29"/>
        <v>0</v>
      </c>
      <c r="J631" s="26"/>
    </row>
    <row r="632" spans="1:10" outlineLevel="1">
      <c r="A632" s="7"/>
      <c r="B632" s="23">
        <v>42564</v>
      </c>
      <c r="C632" s="22">
        <v>0.89583333333333337</v>
      </c>
      <c r="D632" s="25">
        <v>0</v>
      </c>
      <c r="E632" s="19">
        <f t="shared" si="30"/>
        <v>0</v>
      </c>
      <c r="F632" s="24">
        <v>96.24</v>
      </c>
      <c r="G632" s="19">
        <f t="shared" si="31"/>
        <v>97.15428</v>
      </c>
      <c r="H632" s="11">
        <f t="shared" si="29"/>
        <v>0</v>
      </c>
      <c r="J632" s="26"/>
    </row>
    <row r="633" spans="1:10" outlineLevel="1">
      <c r="A633" s="7"/>
      <c r="B633" s="23">
        <v>42564</v>
      </c>
      <c r="C633" s="22">
        <v>0.91666666666666663</v>
      </c>
      <c r="D633" s="25">
        <v>0</v>
      </c>
      <c r="E633" s="19">
        <f t="shared" si="30"/>
        <v>0</v>
      </c>
      <c r="F633" s="24">
        <v>72.099999999999994</v>
      </c>
      <c r="G633" s="19">
        <f t="shared" si="31"/>
        <v>72.784949999999995</v>
      </c>
      <c r="H633" s="11">
        <f t="shared" si="29"/>
        <v>0</v>
      </c>
      <c r="J633" s="26"/>
    </row>
    <row r="634" spans="1:10" outlineLevel="1">
      <c r="A634" s="7"/>
      <c r="B634" s="23">
        <v>42564</v>
      </c>
      <c r="C634" s="22">
        <v>0.9375</v>
      </c>
      <c r="D634" s="25">
        <v>0</v>
      </c>
      <c r="E634" s="19">
        <f t="shared" si="30"/>
        <v>0</v>
      </c>
      <c r="F634" s="24">
        <v>77.66</v>
      </c>
      <c r="G634" s="19">
        <f t="shared" si="31"/>
        <v>78.397770000000008</v>
      </c>
      <c r="H634" s="11">
        <f t="shared" si="29"/>
        <v>0</v>
      </c>
      <c r="J634" s="26"/>
    </row>
    <row r="635" spans="1:10" outlineLevel="1">
      <c r="A635" s="7"/>
      <c r="B635" s="23">
        <v>42564</v>
      </c>
      <c r="C635" s="22">
        <v>0.95833333333333337</v>
      </c>
      <c r="D635" s="25">
        <v>0</v>
      </c>
      <c r="E635" s="19">
        <f t="shared" si="30"/>
        <v>0</v>
      </c>
      <c r="F635" s="24">
        <v>60.96</v>
      </c>
      <c r="G635" s="19">
        <f t="shared" si="31"/>
        <v>61.539120000000004</v>
      </c>
      <c r="H635" s="11">
        <f t="shared" si="29"/>
        <v>0</v>
      </c>
      <c r="J635" s="26"/>
    </row>
    <row r="636" spans="1:10" outlineLevel="1">
      <c r="A636" s="7"/>
      <c r="B636" s="23">
        <v>42564</v>
      </c>
      <c r="C636" s="22">
        <v>0.97916666666666663</v>
      </c>
      <c r="D636" s="25">
        <v>0</v>
      </c>
      <c r="E636" s="19">
        <f t="shared" si="30"/>
        <v>0</v>
      </c>
      <c r="F636" s="24">
        <v>47.06</v>
      </c>
      <c r="G636" s="19">
        <f t="shared" si="31"/>
        <v>47.507070000000006</v>
      </c>
      <c r="H636" s="11">
        <f t="shared" si="29"/>
        <v>0</v>
      </c>
      <c r="J636" s="26"/>
    </row>
    <row r="637" spans="1:10" outlineLevel="1">
      <c r="A637" s="7"/>
      <c r="B637" s="23">
        <v>42564</v>
      </c>
      <c r="C637" s="22">
        <v>0.99998842592592585</v>
      </c>
      <c r="D637" s="25">
        <v>0</v>
      </c>
      <c r="E637" s="19">
        <f t="shared" si="30"/>
        <v>0</v>
      </c>
      <c r="F637" s="24">
        <v>80.48</v>
      </c>
      <c r="G637" s="19">
        <f t="shared" si="31"/>
        <v>81.244560000000007</v>
      </c>
      <c r="H637" s="11">
        <f t="shared" si="29"/>
        <v>0</v>
      </c>
      <c r="J637" s="26"/>
    </row>
    <row r="638" spans="1:10" outlineLevel="1">
      <c r="A638" s="7"/>
      <c r="B638" s="23">
        <v>42565</v>
      </c>
      <c r="C638" s="22">
        <v>2.0833333333333332E-2</v>
      </c>
      <c r="D638" s="25">
        <v>0</v>
      </c>
      <c r="E638" s="19">
        <f t="shared" si="30"/>
        <v>0</v>
      </c>
      <c r="F638" s="24">
        <v>50.04</v>
      </c>
      <c r="G638" s="19">
        <f t="shared" si="31"/>
        <v>50.51538</v>
      </c>
      <c r="H638" s="11">
        <f t="shared" ref="H638:H701" si="32">E638*($B$6-G638)</f>
        <v>0</v>
      </c>
      <c r="J638" s="26"/>
    </row>
    <row r="639" spans="1:10" outlineLevel="1">
      <c r="A639" s="7"/>
      <c r="B639" s="23">
        <v>42565</v>
      </c>
      <c r="C639" s="22">
        <v>4.1666666666666664E-2</v>
      </c>
      <c r="D639" s="25">
        <v>0</v>
      </c>
      <c r="E639" s="19">
        <f t="shared" si="30"/>
        <v>0</v>
      </c>
      <c r="F639" s="24">
        <v>36.869999999999997</v>
      </c>
      <c r="G639" s="19">
        <f t="shared" si="31"/>
        <v>37.220264999999998</v>
      </c>
      <c r="H639" s="11">
        <f t="shared" si="32"/>
        <v>0</v>
      </c>
      <c r="J639" s="26"/>
    </row>
    <row r="640" spans="1:10" outlineLevel="1">
      <c r="A640" s="7"/>
      <c r="B640" s="23">
        <v>42565</v>
      </c>
      <c r="C640" s="22">
        <v>6.25E-2</v>
      </c>
      <c r="D640" s="25">
        <v>0</v>
      </c>
      <c r="E640" s="19">
        <f t="shared" si="30"/>
        <v>0</v>
      </c>
      <c r="F640" s="24">
        <v>30.78</v>
      </c>
      <c r="G640" s="19">
        <f t="shared" si="31"/>
        <v>31.072410000000001</v>
      </c>
      <c r="H640" s="11">
        <f t="shared" si="32"/>
        <v>0</v>
      </c>
      <c r="J640" s="26"/>
    </row>
    <row r="641" spans="1:10" outlineLevel="1">
      <c r="A641" s="7"/>
      <c r="B641" s="23">
        <v>42565</v>
      </c>
      <c r="C641" s="22">
        <v>8.3333333333333329E-2</v>
      </c>
      <c r="D641" s="25">
        <v>0</v>
      </c>
      <c r="E641" s="19">
        <f t="shared" si="30"/>
        <v>0</v>
      </c>
      <c r="F641" s="24">
        <v>29.85</v>
      </c>
      <c r="G641" s="19">
        <f t="shared" si="31"/>
        <v>30.133575000000004</v>
      </c>
      <c r="H641" s="11">
        <f t="shared" si="32"/>
        <v>0</v>
      </c>
      <c r="J641" s="26"/>
    </row>
    <row r="642" spans="1:10" outlineLevel="1">
      <c r="A642" s="7"/>
      <c r="B642" s="23">
        <v>42565</v>
      </c>
      <c r="C642" s="22">
        <v>0.10416666666666667</v>
      </c>
      <c r="D642" s="25">
        <v>0</v>
      </c>
      <c r="E642" s="19">
        <f t="shared" si="30"/>
        <v>0</v>
      </c>
      <c r="F642" s="24">
        <v>28.89</v>
      </c>
      <c r="G642" s="19">
        <f t="shared" si="31"/>
        <v>29.164455000000004</v>
      </c>
      <c r="H642" s="11">
        <f t="shared" si="32"/>
        <v>0</v>
      </c>
      <c r="J642" s="26"/>
    </row>
    <row r="643" spans="1:10" outlineLevel="1">
      <c r="A643" s="7"/>
      <c r="B643" s="23">
        <v>42565</v>
      </c>
      <c r="C643" s="22">
        <v>0.125</v>
      </c>
      <c r="D643" s="25">
        <v>0</v>
      </c>
      <c r="E643" s="19">
        <f t="shared" si="30"/>
        <v>0</v>
      </c>
      <c r="F643" s="24">
        <v>34.619999999999997</v>
      </c>
      <c r="G643" s="19">
        <f t="shared" si="31"/>
        <v>34.948889999999999</v>
      </c>
      <c r="H643" s="11">
        <f t="shared" si="32"/>
        <v>0</v>
      </c>
      <c r="J643" s="26"/>
    </row>
    <row r="644" spans="1:10" outlineLevel="1">
      <c r="A644" s="7"/>
      <c r="B644" s="23">
        <v>42565</v>
      </c>
      <c r="C644" s="22">
        <v>0.14583333333333334</v>
      </c>
      <c r="D644" s="25">
        <v>0</v>
      </c>
      <c r="E644" s="19">
        <f t="shared" si="30"/>
        <v>0</v>
      </c>
      <c r="F644" s="24">
        <v>28.77</v>
      </c>
      <c r="G644" s="19">
        <f t="shared" si="31"/>
        <v>29.043315</v>
      </c>
      <c r="H644" s="11">
        <f t="shared" si="32"/>
        <v>0</v>
      </c>
      <c r="J644" s="26"/>
    </row>
    <row r="645" spans="1:10" outlineLevel="1">
      <c r="A645" s="7"/>
      <c r="B645" s="23">
        <v>42565</v>
      </c>
      <c r="C645" s="22">
        <v>0.16666666666666666</v>
      </c>
      <c r="D645" s="25">
        <v>0</v>
      </c>
      <c r="E645" s="19">
        <f t="shared" si="30"/>
        <v>0</v>
      </c>
      <c r="F645" s="24">
        <v>25.35</v>
      </c>
      <c r="G645" s="19">
        <f t="shared" si="31"/>
        <v>25.590825000000002</v>
      </c>
      <c r="H645" s="11">
        <f t="shared" si="32"/>
        <v>0</v>
      </c>
      <c r="J645" s="26"/>
    </row>
    <row r="646" spans="1:10" outlineLevel="1">
      <c r="A646" s="7"/>
      <c r="B646" s="23">
        <v>42565</v>
      </c>
      <c r="C646" s="22">
        <v>0.1875</v>
      </c>
      <c r="D646" s="25">
        <v>0</v>
      </c>
      <c r="E646" s="19">
        <f t="shared" si="30"/>
        <v>0</v>
      </c>
      <c r="F646" s="24">
        <v>26.15</v>
      </c>
      <c r="G646" s="19">
        <f t="shared" si="31"/>
        <v>26.398425</v>
      </c>
      <c r="H646" s="11">
        <f t="shared" si="32"/>
        <v>0</v>
      </c>
      <c r="J646" s="26"/>
    </row>
    <row r="647" spans="1:10" outlineLevel="1">
      <c r="A647" s="7"/>
      <c r="B647" s="23">
        <v>42565</v>
      </c>
      <c r="C647" s="22">
        <v>0.20833333333333334</v>
      </c>
      <c r="D647" s="25">
        <v>0</v>
      </c>
      <c r="E647" s="19">
        <f t="shared" si="30"/>
        <v>0</v>
      </c>
      <c r="F647" s="24">
        <v>23.83</v>
      </c>
      <c r="G647" s="19">
        <f t="shared" si="31"/>
        <v>24.056384999999999</v>
      </c>
      <c r="H647" s="11">
        <f t="shared" si="32"/>
        <v>0</v>
      </c>
      <c r="J647" s="26"/>
    </row>
    <row r="648" spans="1:10" outlineLevel="1">
      <c r="A648" s="7"/>
      <c r="B648" s="23">
        <v>42565</v>
      </c>
      <c r="C648" s="22">
        <v>0.22916666666666666</v>
      </c>
      <c r="D648" s="25">
        <v>0</v>
      </c>
      <c r="E648" s="19">
        <f t="shared" si="30"/>
        <v>0</v>
      </c>
      <c r="F648" s="24">
        <v>26.37</v>
      </c>
      <c r="G648" s="19">
        <f t="shared" si="31"/>
        <v>26.620515000000001</v>
      </c>
      <c r="H648" s="11">
        <f t="shared" si="32"/>
        <v>0</v>
      </c>
      <c r="J648" s="26"/>
    </row>
    <row r="649" spans="1:10" outlineLevel="1">
      <c r="A649" s="7"/>
      <c r="B649" s="23">
        <v>42565</v>
      </c>
      <c r="C649" s="22">
        <v>0.25</v>
      </c>
      <c r="D649" s="25">
        <v>0</v>
      </c>
      <c r="E649" s="19">
        <f t="shared" si="30"/>
        <v>0</v>
      </c>
      <c r="F649" s="24">
        <v>30.07</v>
      </c>
      <c r="G649" s="19">
        <f t="shared" si="31"/>
        <v>30.355665000000002</v>
      </c>
      <c r="H649" s="11">
        <f t="shared" si="32"/>
        <v>0</v>
      </c>
      <c r="J649" s="26"/>
    </row>
    <row r="650" spans="1:10" outlineLevel="1">
      <c r="A650" s="7"/>
      <c r="B650" s="23">
        <v>42565</v>
      </c>
      <c r="C650" s="22">
        <v>0.27083333333333331</v>
      </c>
      <c r="D650" s="25">
        <v>0</v>
      </c>
      <c r="E650" s="19">
        <f t="shared" si="30"/>
        <v>0</v>
      </c>
      <c r="F650" s="24">
        <v>39.08</v>
      </c>
      <c r="G650" s="19">
        <f t="shared" si="31"/>
        <v>39.451259999999998</v>
      </c>
      <c r="H650" s="11">
        <f t="shared" si="32"/>
        <v>0</v>
      </c>
      <c r="J650" s="26"/>
    </row>
    <row r="651" spans="1:10" outlineLevel="1">
      <c r="A651" s="7"/>
      <c r="B651" s="23">
        <v>42565</v>
      </c>
      <c r="C651" s="22">
        <v>0.29166666666666669</v>
      </c>
      <c r="D651" s="25">
        <v>0</v>
      </c>
      <c r="E651" s="19">
        <f t="shared" si="30"/>
        <v>0</v>
      </c>
      <c r="F651" s="24">
        <v>89.3</v>
      </c>
      <c r="G651" s="19">
        <f t="shared" si="31"/>
        <v>90.148350000000008</v>
      </c>
      <c r="H651" s="11">
        <f t="shared" si="32"/>
        <v>0</v>
      </c>
      <c r="J651" s="26"/>
    </row>
    <row r="652" spans="1:10" outlineLevel="1">
      <c r="A652" s="7"/>
      <c r="B652" s="23">
        <v>42565</v>
      </c>
      <c r="C652" s="22">
        <v>0.3125</v>
      </c>
      <c r="D652" s="25">
        <v>5.3242999999999999E-2</v>
      </c>
      <c r="E652" s="19">
        <f t="shared" si="30"/>
        <v>5.3227027099999998E-2</v>
      </c>
      <c r="F652" s="24">
        <v>106.75</v>
      </c>
      <c r="G652" s="19">
        <f t="shared" si="31"/>
        <v>107.76412500000001</v>
      </c>
      <c r="H652" s="11">
        <f t="shared" si="32"/>
        <v>4.1642630388172117</v>
      </c>
      <c r="J652" s="26"/>
    </row>
    <row r="653" spans="1:10" outlineLevel="1">
      <c r="A653" s="7"/>
      <c r="B653" s="23">
        <v>42565</v>
      </c>
      <c r="C653" s="22">
        <v>0.33333333333333331</v>
      </c>
      <c r="D653" s="25">
        <v>0.60383100000000001</v>
      </c>
      <c r="E653" s="19">
        <f t="shared" si="30"/>
        <v>0.60364985069999999</v>
      </c>
      <c r="F653" s="24">
        <v>98.51</v>
      </c>
      <c r="G653" s="19">
        <f t="shared" si="31"/>
        <v>99.445845000000006</v>
      </c>
      <c r="H653" s="11">
        <f t="shared" si="32"/>
        <v>52.248402743214655</v>
      </c>
      <c r="J653" s="26"/>
    </row>
    <row r="654" spans="1:10" outlineLevel="1">
      <c r="A654" s="7"/>
      <c r="B654" s="23">
        <v>42565</v>
      </c>
      <c r="C654" s="22">
        <v>0.35416666666666669</v>
      </c>
      <c r="D654" s="25">
        <v>2.6039810000000001</v>
      </c>
      <c r="E654" s="19">
        <f t="shared" ref="E654:E717" si="33">IF($B$11="Electricity",$D654*$B$7,$D654*$B$8)</f>
        <v>2.6031998057000001</v>
      </c>
      <c r="F654" s="24">
        <v>94.53</v>
      </c>
      <c r="G654" s="19">
        <f t="shared" si="31"/>
        <v>95.428035000000008</v>
      </c>
      <c r="H654" s="11">
        <f t="shared" si="32"/>
        <v>235.77692168986718</v>
      </c>
      <c r="J654" s="26"/>
    </row>
    <row r="655" spans="1:10" outlineLevel="1">
      <c r="A655" s="7"/>
      <c r="B655" s="23">
        <v>42565</v>
      </c>
      <c r="C655" s="22">
        <v>0.375</v>
      </c>
      <c r="D655" s="25">
        <v>4.3732030000000002</v>
      </c>
      <c r="E655" s="19">
        <f t="shared" si="33"/>
        <v>4.3718910391000003</v>
      </c>
      <c r="F655" s="24">
        <v>98.93</v>
      </c>
      <c r="G655" s="19">
        <f t="shared" ref="G655:G718" si="34">$F655*$B$8</f>
        <v>99.869835000000009</v>
      </c>
      <c r="H655" s="11">
        <f t="shared" si="32"/>
        <v>376.55169655970445</v>
      </c>
      <c r="J655" s="26"/>
    </row>
    <row r="656" spans="1:10" outlineLevel="1">
      <c r="A656" s="7"/>
      <c r="B656" s="23">
        <v>42565</v>
      </c>
      <c r="C656" s="22">
        <v>0.39583333333333331</v>
      </c>
      <c r="D656" s="25">
        <v>6.0420429999999996</v>
      </c>
      <c r="E656" s="19">
        <f t="shared" si="33"/>
        <v>6.0402303870999994</v>
      </c>
      <c r="F656" s="24">
        <v>79.59</v>
      </c>
      <c r="G656" s="19">
        <f t="shared" si="34"/>
        <v>80.346105000000009</v>
      </c>
      <c r="H656" s="11">
        <f t="shared" si="32"/>
        <v>638.1738670944726</v>
      </c>
      <c r="J656" s="26"/>
    </row>
    <row r="657" spans="1:10" outlineLevel="1">
      <c r="A657" s="7"/>
      <c r="B657" s="23">
        <v>42565</v>
      </c>
      <c r="C657" s="22">
        <v>0.41666666666666669</v>
      </c>
      <c r="D657" s="25">
        <v>7.2686510000000002</v>
      </c>
      <c r="E657" s="19">
        <f t="shared" si="33"/>
        <v>7.2664704047000006</v>
      </c>
      <c r="F657" s="24">
        <v>83.35</v>
      </c>
      <c r="G657" s="19">
        <f t="shared" si="34"/>
        <v>84.141824999999997</v>
      </c>
      <c r="H657" s="11">
        <f t="shared" si="32"/>
        <v>740.14941411425355</v>
      </c>
      <c r="J657" s="26"/>
    </row>
    <row r="658" spans="1:10" outlineLevel="1">
      <c r="A658" s="7"/>
      <c r="B658" s="23">
        <v>42565</v>
      </c>
      <c r="C658" s="22">
        <v>0.4375</v>
      </c>
      <c r="D658" s="25">
        <v>8.0388599999999997</v>
      </c>
      <c r="E658" s="19">
        <f t="shared" si="33"/>
        <v>8.0364483419999999</v>
      </c>
      <c r="F658" s="24">
        <v>74.81</v>
      </c>
      <c r="G658" s="19">
        <f t="shared" si="34"/>
        <v>75.520695000000003</v>
      </c>
      <c r="H658" s="11">
        <f t="shared" si="32"/>
        <v>887.86122749256231</v>
      </c>
      <c r="J658" s="26"/>
    </row>
    <row r="659" spans="1:10" outlineLevel="1">
      <c r="A659" s="7"/>
      <c r="B659" s="23">
        <v>42565</v>
      </c>
      <c r="C659" s="22">
        <v>0.45833333333333331</v>
      </c>
      <c r="D659" s="25">
        <v>8.596544999999999</v>
      </c>
      <c r="E659" s="19">
        <f t="shared" si="33"/>
        <v>8.5939660364999995</v>
      </c>
      <c r="F659" s="24">
        <v>59.19</v>
      </c>
      <c r="G659" s="19">
        <f t="shared" si="34"/>
        <v>59.752305</v>
      </c>
      <c r="H659" s="11">
        <f t="shared" si="32"/>
        <v>1084.9684030164108</v>
      </c>
      <c r="J659" s="26"/>
    </row>
    <row r="660" spans="1:10" outlineLevel="1">
      <c r="A660" s="7"/>
      <c r="B660" s="23">
        <v>42565</v>
      </c>
      <c r="C660" s="22">
        <v>0.47916666666666669</v>
      </c>
      <c r="D660" s="25">
        <v>8.9744360000000007</v>
      </c>
      <c r="E660" s="19">
        <f t="shared" si="33"/>
        <v>8.9717436692000003</v>
      </c>
      <c r="F660" s="24">
        <v>51.18</v>
      </c>
      <c r="G660" s="19">
        <f t="shared" si="34"/>
        <v>51.66621</v>
      </c>
      <c r="H660" s="11">
        <f t="shared" si="32"/>
        <v>1205.2083299921424</v>
      </c>
      <c r="J660" s="26"/>
    </row>
    <row r="661" spans="1:10" outlineLevel="1">
      <c r="A661" s="7"/>
      <c r="B661" s="23">
        <v>42565</v>
      </c>
      <c r="C661" s="22">
        <v>0.5</v>
      </c>
      <c r="D661" s="25">
        <v>9.0746020000000005</v>
      </c>
      <c r="E661" s="19">
        <f t="shared" si="33"/>
        <v>9.0718796194000006</v>
      </c>
      <c r="F661" s="24">
        <v>36.9</v>
      </c>
      <c r="G661" s="19">
        <f t="shared" si="34"/>
        <v>37.250550000000004</v>
      </c>
      <c r="H661" s="11">
        <f t="shared" si="32"/>
        <v>1349.4371038519594</v>
      </c>
      <c r="J661" s="26"/>
    </row>
    <row r="662" spans="1:10" outlineLevel="1">
      <c r="A662" s="7"/>
      <c r="B662" s="23">
        <v>42565</v>
      </c>
      <c r="C662" s="22">
        <v>0.52083333333333337</v>
      </c>
      <c r="D662" s="25">
        <v>9.060022</v>
      </c>
      <c r="E662" s="19">
        <f t="shared" si="33"/>
        <v>9.0573039933999997</v>
      </c>
      <c r="F662" s="24">
        <v>35.450000000000003</v>
      </c>
      <c r="G662" s="19">
        <f t="shared" si="34"/>
        <v>35.786775000000006</v>
      </c>
      <c r="H662" s="11">
        <f t="shared" si="32"/>
        <v>1360.5268426539926</v>
      </c>
      <c r="J662" s="26"/>
    </row>
    <row r="663" spans="1:10" outlineLevel="1">
      <c r="A663" s="7"/>
      <c r="B663" s="23">
        <v>42565</v>
      </c>
      <c r="C663" s="22">
        <v>0.54166666666666663</v>
      </c>
      <c r="D663" s="25">
        <v>8.8333469999999998</v>
      </c>
      <c r="E663" s="19">
        <f t="shared" si="33"/>
        <v>8.8306969959000003</v>
      </c>
      <c r="F663" s="24">
        <v>34.799999999999997</v>
      </c>
      <c r="G663" s="19">
        <f t="shared" si="34"/>
        <v>35.130600000000001</v>
      </c>
      <c r="H663" s="11">
        <f t="shared" si="32"/>
        <v>1332.2819573532354</v>
      </c>
      <c r="J663" s="26"/>
    </row>
    <row r="664" spans="1:10" outlineLevel="1">
      <c r="A664" s="7"/>
      <c r="B664" s="23">
        <v>42565</v>
      </c>
      <c r="C664" s="22">
        <v>0.5625</v>
      </c>
      <c r="D664" s="25">
        <v>8.4463599999999985</v>
      </c>
      <c r="E664" s="19">
        <f t="shared" si="33"/>
        <v>8.4438260919999983</v>
      </c>
      <c r="F664" s="24">
        <v>30.87</v>
      </c>
      <c r="G664" s="19">
        <f t="shared" si="34"/>
        <v>31.163265000000003</v>
      </c>
      <c r="H664" s="11">
        <f t="shared" si="32"/>
        <v>1307.4144629930895</v>
      </c>
      <c r="J664" s="26"/>
    </row>
    <row r="665" spans="1:10" outlineLevel="1">
      <c r="A665" s="7"/>
      <c r="B665" s="23">
        <v>42565</v>
      </c>
      <c r="C665" s="22">
        <v>0.58333333333333337</v>
      </c>
      <c r="D665" s="25">
        <v>7.8070260000000005</v>
      </c>
      <c r="E665" s="19">
        <f t="shared" si="33"/>
        <v>7.8046838922000008</v>
      </c>
      <c r="F665" s="24">
        <v>30.31</v>
      </c>
      <c r="G665" s="19">
        <f t="shared" si="34"/>
        <v>30.597944999999999</v>
      </c>
      <c r="H665" s="11">
        <f t="shared" si="32"/>
        <v>1212.8639154732784</v>
      </c>
      <c r="J665" s="26"/>
    </row>
    <row r="666" spans="1:10" outlineLevel="1">
      <c r="A666" s="7"/>
      <c r="B666" s="23">
        <v>42565</v>
      </c>
      <c r="C666" s="22">
        <v>0.60416666666666663</v>
      </c>
      <c r="D666" s="25">
        <v>6.7004520000000003</v>
      </c>
      <c r="E666" s="19">
        <f t="shared" si="33"/>
        <v>6.6984418644000003</v>
      </c>
      <c r="F666" s="24">
        <v>35.46</v>
      </c>
      <c r="G666" s="19">
        <f t="shared" si="34"/>
        <v>35.796870000000006</v>
      </c>
      <c r="H666" s="11">
        <f t="shared" si="32"/>
        <v>1006.1269341559156</v>
      </c>
      <c r="J666" s="26"/>
    </row>
    <row r="667" spans="1:10" outlineLevel="1">
      <c r="A667" s="7"/>
      <c r="B667" s="23">
        <v>42565</v>
      </c>
      <c r="C667" s="22">
        <v>0.625</v>
      </c>
      <c r="D667" s="25">
        <v>5.0063870000000001</v>
      </c>
      <c r="E667" s="19">
        <f t="shared" si="33"/>
        <v>5.0048850839000005</v>
      </c>
      <c r="F667" s="24">
        <v>31.52</v>
      </c>
      <c r="G667" s="19">
        <f t="shared" si="34"/>
        <v>31.81944</v>
      </c>
      <c r="H667" s="11">
        <f t="shared" si="32"/>
        <v>771.65598497134908</v>
      </c>
      <c r="J667" s="26"/>
    </row>
    <row r="668" spans="1:10" outlineLevel="1">
      <c r="A668" s="7"/>
      <c r="B668" s="23">
        <v>42565</v>
      </c>
      <c r="C668" s="22">
        <v>0.64583333333333337</v>
      </c>
      <c r="D668" s="25">
        <v>3.468486</v>
      </c>
      <c r="E668" s="19">
        <f t="shared" si="33"/>
        <v>3.4674454541999999</v>
      </c>
      <c r="F668" s="24">
        <v>34.869999999999997</v>
      </c>
      <c r="G668" s="19">
        <f t="shared" si="34"/>
        <v>35.201264999999999</v>
      </c>
      <c r="H668" s="11">
        <f t="shared" si="32"/>
        <v>522.88638817486037</v>
      </c>
      <c r="J668" s="26"/>
    </row>
    <row r="669" spans="1:10" outlineLevel="1">
      <c r="A669" s="7"/>
      <c r="B669" s="23">
        <v>42565</v>
      </c>
      <c r="C669" s="22">
        <v>0.66666666666666663</v>
      </c>
      <c r="D669" s="25">
        <v>2.410231</v>
      </c>
      <c r="E669" s="19">
        <f t="shared" si="33"/>
        <v>2.4095079307000002</v>
      </c>
      <c r="F669" s="24">
        <v>32.81</v>
      </c>
      <c r="G669" s="19">
        <f t="shared" si="34"/>
        <v>33.121695000000003</v>
      </c>
      <c r="H669" s="11">
        <f t="shared" si="32"/>
        <v>368.3614883294735</v>
      </c>
      <c r="J669" s="26"/>
    </row>
    <row r="670" spans="1:10" outlineLevel="1">
      <c r="A670" s="7"/>
      <c r="B670" s="23">
        <v>42565</v>
      </c>
      <c r="C670" s="22">
        <v>0.6875</v>
      </c>
      <c r="D670" s="25">
        <v>1.0863370000000001</v>
      </c>
      <c r="E670" s="19">
        <f t="shared" si="33"/>
        <v>1.0860110989000002</v>
      </c>
      <c r="F670" s="24">
        <v>39.14</v>
      </c>
      <c r="G670" s="19">
        <f t="shared" si="34"/>
        <v>39.511830000000003</v>
      </c>
      <c r="H670" s="11">
        <f t="shared" si="32"/>
        <v>159.08777847755005</v>
      </c>
      <c r="J670" s="26"/>
    </row>
    <row r="671" spans="1:10" outlineLevel="1">
      <c r="A671" s="7"/>
      <c r="B671" s="23">
        <v>42565</v>
      </c>
      <c r="C671" s="22">
        <v>0.70833333333333337</v>
      </c>
      <c r="D671" s="25">
        <v>9.5433999999999991E-2</v>
      </c>
      <c r="E671" s="19">
        <f t="shared" si="33"/>
        <v>9.5405369800000001E-2</v>
      </c>
      <c r="F671" s="24">
        <v>53.03</v>
      </c>
      <c r="G671" s="19">
        <f t="shared" si="34"/>
        <v>53.533785000000002</v>
      </c>
      <c r="H671" s="11">
        <f t="shared" si="32"/>
        <v>12.637988228081307</v>
      </c>
      <c r="J671" s="26"/>
    </row>
    <row r="672" spans="1:10" outlineLevel="1">
      <c r="A672" s="7"/>
      <c r="B672" s="23">
        <v>42565</v>
      </c>
      <c r="C672" s="22">
        <v>0.72916666666666663</v>
      </c>
      <c r="D672" s="25">
        <v>6.3999999999999997E-5</v>
      </c>
      <c r="E672" s="19">
        <f t="shared" si="33"/>
        <v>6.3980799999999996E-5</v>
      </c>
      <c r="F672" s="24">
        <v>189.53</v>
      </c>
      <c r="G672" s="19">
        <f t="shared" si="34"/>
        <v>191.33053500000003</v>
      </c>
      <c r="H672" s="11">
        <f t="shared" si="32"/>
        <v>-3.4105189372800164E-4</v>
      </c>
      <c r="J672" s="26"/>
    </row>
    <row r="673" spans="1:10" outlineLevel="1">
      <c r="A673" s="7"/>
      <c r="B673" s="23">
        <v>42565</v>
      </c>
      <c r="C673" s="22">
        <v>0.75</v>
      </c>
      <c r="D673" s="25">
        <v>0</v>
      </c>
      <c r="E673" s="19">
        <f t="shared" si="33"/>
        <v>0</v>
      </c>
      <c r="F673" s="24">
        <v>235.34</v>
      </c>
      <c r="G673" s="19">
        <f t="shared" si="34"/>
        <v>237.57573000000002</v>
      </c>
      <c r="H673" s="11">
        <f t="shared" si="32"/>
        <v>0</v>
      </c>
      <c r="J673" s="26"/>
    </row>
    <row r="674" spans="1:10" outlineLevel="1">
      <c r="A674" s="7"/>
      <c r="B674" s="23">
        <v>42565</v>
      </c>
      <c r="C674" s="22">
        <v>0.77083333333333337</v>
      </c>
      <c r="D674" s="25">
        <v>0</v>
      </c>
      <c r="E674" s="19">
        <f t="shared" si="33"/>
        <v>0</v>
      </c>
      <c r="F674" s="24">
        <v>212.83</v>
      </c>
      <c r="G674" s="19">
        <f t="shared" si="34"/>
        <v>214.85188500000004</v>
      </c>
      <c r="H674" s="11">
        <f t="shared" si="32"/>
        <v>0</v>
      </c>
      <c r="J674" s="26"/>
    </row>
    <row r="675" spans="1:10" outlineLevel="1">
      <c r="A675" s="7"/>
      <c r="B675" s="23">
        <v>42565</v>
      </c>
      <c r="C675" s="22">
        <v>0.79166666666666663</v>
      </c>
      <c r="D675" s="25">
        <v>0</v>
      </c>
      <c r="E675" s="19">
        <f t="shared" si="33"/>
        <v>0</v>
      </c>
      <c r="F675" s="24">
        <v>144.72999999999999</v>
      </c>
      <c r="G675" s="19">
        <f t="shared" si="34"/>
        <v>146.10493500000001</v>
      </c>
      <c r="H675" s="11">
        <f t="shared" si="32"/>
        <v>0</v>
      </c>
      <c r="J675" s="26"/>
    </row>
    <row r="676" spans="1:10" outlineLevel="1">
      <c r="A676" s="7"/>
      <c r="B676" s="23">
        <v>42565</v>
      </c>
      <c r="C676" s="22">
        <v>0.8125</v>
      </c>
      <c r="D676" s="25">
        <v>0</v>
      </c>
      <c r="E676" s="19">
        <f t="shared" si="33"/>
        <v>0</v>
      </c>
      <c r="F676" s="24">
        <v>94.93</v>
      </c>
      <c r="G676" s="19">
        <f t="shared" si="34"/>
        <v>95.831835000000012</v>
      </c>
      <c r="H676" s="11">
        <f t="shared" si="32"/>
        <v>0</v>
      </c>
      <c r="J676" s="26"/>
    </row>
    <row r="677" spans="1:10" outlineLevel="1">
      <c r="A677" s="7"/>
      <c r="B677" s="23">
        <v>42565</v>
      </c>
      <c r="C677" s="22">
        <v>0.83333333333333337</v>
      </c>
      <c r="D677" s="25">
        <v>0</v>
      </c>
      <c r="E677" s="19">
        <f t="shared" si="33"/>
        <v>0</v>
      </c>
      <c r="F677" s="24">
        <v>206.31</v>
      </c>
      <c r="G677" s="19">
        <f t="shared" si="34"/>
        <v>208.26994500000001</v>
      </c>
      <c r="H677" s="11">
        <f t="shared" si="32"/>
        <v>0</v>
      </c>
      <c r="J677" s="26"/>
    </row>
    <row r="678" spans="1:10" outlineLevel="1">
      <c r="A678" s="7"/>
      <c r="B678" s="23">
        <v>42565</v>
      </c>
      <c r="C678" s="22">
        <v>0.85416666666666663</v>
      </c>
      <c r="D678" s="25">
        <v>0</v>
      </c>
      <c r="E678" s="19">
        <f t="shared" si="33"/>
        <v>0</v>
      </c>
      <c r="F678" s="24">
        <v>230.76</v>
      </c>
      <c r="G678" s="19">
        <f t="shared" si="34"/>
        <v>232.95222000000001</v>
      </c>
      <c r="H678" s="11">
        <f t="shared" si="32"/>
        <v>0</v>
      </c>
      <c r="J678" s="26"/>
    </row>
    <row r="679" spans="1:10" outlineLevel="1">
      <c r="A679" s="7"/>
      <c r="B679" s="23">
        <v>42565</v>
      </c>
      <c r="C679" s="22">
        <v>0.875</v>
      </c>
      <c r="D679" s="25">
        <v>0</v>
      </c>
      <c r="E679" s="19">
        <f t="shared" si="33"/>
        <v>0</v>
      </c>
      <c r="F679" s="24">
        <v>98.75</v>
      </c>
      <c r="G679" s="19">
        <f t="shared" si="34"/>
        <v>99.688124999999999</v>
      </c>
      <c r="H679" s="11">
        <f t="shared" si="32"/>
        <v>0</v>
      </c>
      <c r="J679" s="26"/>
    </row>
    <row r="680" spans="1:10" outlineLevel="1">
      <c r="A680" s="7"/>
      <c r="B680" s="23">
        <v>42565</v>
      </c>
      <c r="C680" s="22">
        <v>0.89583333333333337</v>
      </c>
      <c r="D680" s="25">
        <v>0</v>
      </c>
      <c r="E680" s="19">
        <f t="shared" si="33"/>
        <v>0</v>
      </c>
      <c r="F680" s="24">
        <v>91.89</v>
      </c>
      <c r="G680" s="19">
        <f t="shared" si="34"/>
        <v>92.762955000000005</v>
      </c>
      <c r="H680" s="11">
        <f t="shared" si="32"/>
        <v>0</v>
      </c>
      <c r="J680" s="26"/>
    </row>
    <row r="681" spans="1:10" outlineLevel="1">
      <c r="A681" s="7"/>
      <c r="B681" s="23">
        <v>42565</v>
      </c>
      <c r="C681" s="22">
        <v>0.91666666666666663</v>
      </c>
      <c r="D681" s="25">
        <v>0</v>
      </c>
      <c r="E681" s="19">
        <f t="shared" si="33"/>
        <v>0</v>
      </c>
      <c r="F681" s="24">
        <v>74.3</v>
      </c>
      <c r="G681" s="19">
        <f t="shared" si="34"/>
        <v>75.005849999999995</v>
      </c>
      <c r="H681" s="11">
        <f t="shared" si="32"/>
        <v>0</v>
      </c>
      <c r="J681" s="26"/>
    </row>
    <row r="682" spans="1:10" outlineLevel="1">
      <c r="A682" s="7"/>
      <c r="B682" s="23">
        <v>42565</v>
      </c>
      <c r="C682" s="22">
        <v>0.9375</v>
      </c>
      <c r="D682" s="25">
        <v>0</v>
      </c>
      <c r="E682" s="19">
        <f t="shared" si="33"/>
        <v>0</v>
      </c>
      <c r="F682" s="24">
        <v>177.76</v>
      </c>
      <c r="G682" s="19">
        <f t="shared" si="34"/>
        <v>179.44872000000001</v>
      </c>
      <c r="H682" s="11">
        <f t="shared" si="32"/>
        <v>0</v>
      </c>
      <c r="J682" s="26"/>
    </row>
    <row r="683" spans="1:10" outlineLevel="1">
      <c r="A683" s="7"/>
      <c r="B683" s="23">
        <v>42565</v>
      </c>
      <c r="C683" s="22">
        <v>0.95833333333333337</v>
      </c>
      <c r="D683" s="25">
        <v>0</v>
      </c>
      <c r="E683" s="19">
        <f t="shared" si="33"/>
        <v>0</v>
      </c>
      <c r="F683" s="24">
        <v>72.22</v>
      </c>
      <c r="G683" s="19">
        <f t="shared" si="34"/>
        <v>72.906090000000006</v>
      </c>
      <c r="H683" s="11">
        <f t="shared" si="32"/>
        <v>0</v>
      </c>
      <c r="J683" s="26"/>
    </row>
    <row r="684" spans="1:10" outlineLevel="1">
      <c r="A684" s="7"/>
      <c r="B684" s="23">
        <v>42565</v>
      </c>
      <c r="C684" s="22">
        <v>0.97916666666666663</v>
      </c>
      <c r="D684" s="25">
        <v>0</v>
      </c>
      <c r="E684" s="19">
        <f t="shared" si="33"/>
        <v>0</v>
      </c>
      <c r="F684" s="24">
        <v>56.8</v>
      </c>
      <c r="G684" s="19">
        <f t="shared" si="34"/>
        <v>57.339599999999997</v>
      </c>
      <c r="H684" s="11">
        <f t="shared" si="32"/>
        <v>0</v>
      </c>
      <c r="J684" s="26"/>
    </row>
    <row r="685" spans="1:10" outlineLevel="1">
      <c r="A685" s="7"/>
      <c r="B685" s="23">
        <v>42565</v>
      </c>
      <c r="C685" s="22">
        <v>0.99998842592592585</v>
      </c>
      <c r="D685" s="25">
        <v>0</v>
      </c>
      <c r="E685" s="19">
        <f t="shared" si="33"/>
        <v>0</v>
      </c>
      <c r="F685" s="24">
        <v>50.64</v>
      </c>
      <c r="G685" s="19">
        <f t="shared" si="34"/>
        <v>51.121080000000006</v>
      </c>
      <c r="H685" s="11">
        <f t="shared" si="32"/>
        <v>0</v>
      </c>
      <c r="J685" s="26"/>
    </row>
    <row r="686" spans="1:10" outlineLevel="1">
      <c r="A686" s="7"/>
      <c r="B686" s="23">
        <v>42566</v>
      </c>
      <c r="C686" s="22">
        <v>2.0833333333333332E-2</v>
      </c>
      <c r="D686" s="25">
        <v>0</v>
      </c>
      <c r="E686" s="19">
        <f t="shared" si="33"/>
        <v>0</v>
      </c>
      <c r="F686" s="24">
        <v>39.090000000000003</v>
      </c>
      <c r="G686" s="19">
        <f t="shared" si="34"/>
        <v>39.461355000000005</v>
      </c>
      <c r="H686" s="11">
        <f t="shared" si="32"/>
        <v>0</v>
      </c>
      <c r="J686" s="26"/>
    </row>
    <row r="687" spans="1:10" outlineLevel="1">
      <c r="A687" s="7"/>
      <c r="B687" s="23">
        <v>42566</v>
      </c>
      <c r="C687" s="22">
        <v>4.1666666666666664E-2</v>
      </c>
      <c r="D687" s="25">
        <v>0</v>
      </c>
      <c r="E687" s="19">
        <f t="shared" si="33"/>
        <v>0</v>
      </c>
      <c r="F687" s="24">
        <v>31.31</v>
      </c>
      <c r="G687" s="19">
        <f t="shared" si="34"/>
        <v>31.607445000000002</v>
      </c>
      <c r="H687" s="11">
        <f t="shared" si="32"/>
        <v>0</v>
      </c>
      <c r="J687" s="26"/>
    </row>
    <row r="688" spans="1:10" outlineLevel="1">
      <c r="A688" s="7"/>
      <c r="B688" s="23">
        <v>42566</v>
      </c>
      <c r="C688" s="22">
        <v>6.25E-2</v>
      </c>
      <c r="D688" s="25">
        <v>0</v>
      </c>
      <c r="E688" s="19">
        <f t="shared" si="33"/>
        <v>0</v>
      </c>
      <c r="F688" s="24">
        <v>29.03</v>
      </c>
      <c r="G688" s="19">
        <f t="shared" si="34"/>
        <v>29.305785000000004</v>
      </c>
      <c r="H688" s="11">
        <f t="shared" si="32"/>
        <v>0</v>
      </c>
      <c r="J688" s="26"/>
    </row>
    <row r="689" spans="1:10" outlineLevel="1">
      <c r="A689" s="7"/>
      <c r="B689" s="23">
        <v>42566</v>
      </c>
      <c r="C689" s="22">
        <v>8.3333333333333329E-2</v>
      </c>
      <c r="D689" s="25">
        <v>0</v>
      </c>
      <c r="E689" s="19">
        <f t="shared" si="33"/>
        <v>0</v>
      </c>
      <c r="F689" s="24">
        <v>27.35</v>
      </c>
      <c r="G689" s="19">
        <f t="shared" si="34"/>
        <v>27.609825000000004</v>
      </c>
      <c r="H689" s="11">
        <f t="shared" si="32"/>
        <v>0</v>
      </c>
      <c r="J689" s="26"/>
    </row>
    <row r="690" spans="1:10" outlineLevel="1">
      <c r="A690" s="7"/>
      <c r="B690" s="23">
        <v>42566</v>
      </c>
      <c r="C690" s="22">
        <v>0.10416666666666667</v>
      </c>
      <c r="D690" s="25">
        <v>0</v>
      </c>
      <c r="E690" s="19">
        <f t="shared" si="33"/>
        <v>0</v>
      </c>
      <c r="F690" s="24">
        <v>26.27</v>
      </c>
      <c r="G690" s="19">
        <f t="shared" si="34"/>
        <v>26.519565</v>
      </c>
      <c r="H690" s="11">
        <f t="shared" si="32"/>
        <v>0</v>
      </c>
      <c r="J690" s="26"/>
    </row>
    <row r="691" spans="1:10" outlineLevel="1">
      <c r="A691" s="7"/>
      <c r="B691" s="23">
        <v>42566</v>
      </c>
      <c r="C691" s="22">
        <v>0.125</v>
      </c>
      <c r="D691" s="25">
        <v>0</v>
      </c>
      <c r="E691" s="19">
        <f t="shared" si="33"/>
        <v>0</v>
      </c>
      <c r="F691" s="24">
        <v>26.75</v>
      </c>
      <c r="G691" s="19">
        <f t="shared" si="34"/>
        <v>27.004125000000002</v>
      </c>
      <c r="H691" s="11">
        <f t="shared" si="32"/>
        <v>0</v>
      </c>
      <c r="J691" s="26"/>
    </row>
    <row r="692" spans="1:10" outlineLevel="1">
      <c r="A692" s="7"/>
      <c r="B692" s="23">
        <v>42566</v>
      </c>
      <c r="C692" s="22">
        <v>0.14583333333333334</v>
      </c>
      <c r="D692" s="25">
        <v>0</v>
      </c>
      <c r="E692" s="19">
        <f t="shared" si="33"/>
        <v>0</v>
      </c>
      <c r="F692" s="24">
        <v>24.35</v>
      </c>
      <c r="G692" s="19">
        <f t="shared" si="34"/>
        <v>24.581325000000003</v>
      </c>
      <c r="H692" s="11">
        <f t="shared" si="32"/>
        <v>0</v>
      </c>
      <c r="J692" s="26"/>
    </row>
    <row r="693" spans="1:10" outlineLevel="1">
      <c r="A693" s="7"/>
      <c r="B693" s="23">
        <v>42566</v>
      </c>
      <c r="C693" s="22">
        <v>0.16666666666666666</v>
      </c>
      <c r="D693" s="25">
        <v>0</v>
      </c>
      <c r="E693" s="19">
        <f t="shared" si="33"/>
        <v>0</v>
      </c>
      <c r="F693" s="24">
        <v>22.23</v>
      </c>
      <c r="G693" s="19">
        <f t="shared" si="34"/>
        <v>22.441185000000001</v>
      </c>
      <c r="H693" s="11">
        <f t="shared" si="32"/>
        <v>0</v>
      </c>
      <c r="J693" s="26"/>
    </row>
    <row r="694" spans="1:10" outlineLevel="1">
      <c r="A694" s="7"/>
      <c r="B694" s="23">
        <v>42566</v>
      </c>
      <c r="C694" s="22">
        <v>0.1875</v>
      </c>
      <c r="D694" s="25">
        <v>0</v>
      </c>
      <c r="E694" s="19">
        <f t="shared" si="33"/>
        <v>0</v>
      </c>
      <c r="F694" s="24">
        <v>17.57</v>
      </c>
      <c r="G694" s="19">
        <f t="shared" si="34"/>
        <v>17.736915</v>
      </c>
      <c r="H694" s="11">
        <f t="shared" si="32"/>
        <v>0</v>
      </c>
      <c r="J694" s="26"/>
    </row>
    <row r="695" spans="1:10" outlineLevel="1">
      <c r="A695" s="7"/>
      <c r="B695" s="23">
        <v>42566</v>
      </c>
      <c r="C695" s="22">
        <v>0.20833333333333334</v>
      </c>
      <c r="D695" s="25">
        <v>0</v>
      </c>
      <c r="E695" s="19">
        <f t="shared" si="33"/>
        <v>0</v>
      </c>
      <c r="F695" s="24">
        <v>19.72</v>
      </c>
      <c r="G695" s="19">
        <f t="shared" si="34"/>
        <v>19.907340000000001</v>
      </c>
      <c r="H695" s="11">
        <f t="shared" si="32"/>
        <v>0</v>
      </c>
      <c r="J695" s="26"/>
    </row>
    <row r="696" spans="1:10" outlineLevel="1">
      <c r="A696" s="7"/>
      <c r="B696" s="23">
        <v>42566</v>
      </c>
      <c r="C696" s="22">
        <v>0.22916666666666666</v>
      </c>
      <c r="D696" s="25">
        <v>0</v>
      </c>
      <c r="E696" s="19">
        <f t="shared" si="33"/>
        <v>0</v>
      </c>
      <c r="F696" s="24">
        <v>26.16</v>
      </c>
      <c r="G696" s="19">
        <f t="shared" si="34"/>
        <v>26.408520000000003</v>
      </c>
      <c r="H696" s="11">
        <f t="shared" si="32"/>
        <v>0</v>
      </c>
      <c r="J696" s="26"/>
    </row>
    <row r="697" spans="1:10" outlineLevel="1">
      <c r="A697" s="7"/>
      <c r="B697" s="23">
        <v>42566</v>
      </c>
      <c r="C697" s="22">
        <v>0.25</v>
      </c>
      <c r="D697" s="25">
        <v>0</v>
      </c>
      <c r="E697" s="19">
        <f t="shared" si="33"/>
        <v>0</v>
      </c>
      <c r="F697" s="24">
        <v>27.87</v>
      </c>
      <c r="G697" s="19">
        <f t="shared" si="34"/>
        <v>28.134765000000002</v>
      </c>
      <c r="H697" s="11">
        <f t="shared" si="32"/>
        <v>0</v>
      </c>
      <c r="J697" s="26"/>
    </row>
    <row r="698" spans="1:10" outlineLevel="1">
      <c r="A698" s="7"/>
      <c r="B698" s="23">
        <v>42566</v>
      </c>
      <c r="C698" s="22">
        <v>0.27083333333333331</v>
      </c>
      <c r="D698" s="25">
        <v>0</v>
      </c>
      <c r="E698" s="19">
        <f t="shared" si="33"/>
        <v>0</v>
      </c>
      <c r="F698" s="24">
        <v>65.489999999999995</v>
      </c>
      <c r="G698" s="19">
        <f t="shared" si="34"/>
        <v>66.112155000000001</v>
      </c>
      <c r="H698" s="11">
        <f t="shared" si="32"/>
        <v>0</v>
      </c>
      <c r="J698" s="26"/>
    </row>
    <row r="699" spans="1:10" outlineLevel="1">
      <c r="A699" s="7"/>
      <c r="B699" s="23">
        <v>42566</v>
      </c>
      <c r="C699" s="22">
        <v>0.29166666666666669</v>
      </c>
      <c r="D699" s="25">
        <v>0</v>
      </c>
      <c r="E699" s="19">
        <f t="shared" si="33"/>
        <v>0</v>
      </c>
      <c r="F699" s="24">
        <v>128.37</v>
      </c>
      <c r="G699" s="19">
        <f t="shared" si="34"/>
        <v>129.58951500000001</v>
      </c>
      <c r="H699" s="11">
        <f t="shared" si="32"/>
        <v>0</v>
      </c>
      <c r="J699" s="26"/>
    </row>
    <row r="700" spans="1:10" outlineLevel="1">
      <c r="A700" s="7"/>
      <c r="B700" s="23">
        <v>42566</v>
      </c>
      <c r="C700" s="22">
        <v>0.3125</v>
      </c>
      <c r="D700" s="25">
        <v>0.120142</v>
      </c>
      <c r="E700" s="19">
        <f t="shared" si="33"/>
        <v>0.1201059574</v>
      </c>
      <c r="F700" s="24">
        <v>89.94</v>
      </c>
      <c r="G700" s="19">
        <f t="shared" si="34"/>
        <v>90.794430000000006</v>
      </c>
      <c r="H700" s="11">
        <f t="shared" si="32"/>
        <v>11.434756134662718</v>
      </c>
      <c r="J700" s="26"/>
    </row>
    <row r="701" spans="1:10" outlineLevel="1">
      <c r="A701" s="7"/>
      <c r="B701" s="23">
        <v>42566</v>
      </c>
      <c r="C701" s="22">
        <v>0.33333333333333331</v>
      </c>
      <c r="D701" s="25">
        <v>1.081971</v>
      </c>
      <c r="E701" s="19">
        <f t="shared" si="33"/>
        <v>1.0816464087</v>
      </c>
      <c r="F701" s="24">
        <v>97.6</v>
      </c>
      <c r="G701" s="19">
        <f t="shared" si="34"/>
        <v>98.527199999999993</v>
      </c>
      <c r="H701" s="11">
        <f t="shared" si="32"/>
        <v>94.614639978933369</v>
      </c>
      <c r="J701" s="26"/>
    </row>
    <row r="702" spans="1:10" outlineLevel="1">
      <c r="A702" s="7"/>
      <c r="B702" s="23">
        <v>42566</v>
      </c>
      <c r="C702" s="22">
        <v>0.35416666666666669</v>
      </c>
      <c r="D702" s="25">
        <v>2.5535329999999998</v>
      </c>
      <c r="E702" s="19">
        <f t="shared" si="33"/>
        <v>2.5527669400999997</v>
      </c>
      <c r="F702" s="24">
        <v>141.97999999999999</v>
      </c>
      <c r="G702" s="19">
        <f t="shared" si="34"/>
        <v>143.32881</v>
      </c>
      <c r="H702" s="11">
        <f t="shared" ref="H702:H765" si="35">E702*($B$6-G702)</f>
        <v>108.9296031267257</v>
      </c>
      <c r="J702" s="26"/>
    </row>
    <row r="703" spans="1:10" outlineLevel="1">
      <c r="A703" s="7"/>
      <c r="B703" s="23">
        <v>42566</v>
      </c>
      <c r="C703" s="22">
        <v>0.375</v>
      </c>
      <c r="D703" s="25">
        <v>4.3018520000000002</v>
      </c>
      <c r="E703" s="19">
        <f t="shared" si="33"/>
        <v>4.3005614444000004</v>
      </c>
      <c r="F703" s="24">
        <v>94.64</v>
      </c>
      <c r="G703" s="19">
        <f t="shared" si="34"/>
        <v>95.539080000000013</v>
      </c>
      <c r="H703" s="11">
        <f t="shared" si="35"/>
        <v>389.03274477695282</v>
      </c>
      <c r="J703" s="26"/>
    </row>
    <row r="704" spans="1:10" outlineLevel="1">
      <c r="A704" s="7"/>
      <c r="B704" s="23">
        <v>42566</v>
      </c>
      <c r="C704" s="22">
        <v>0.39583333333333331</v>
      </c>
      <c r="D704" s="25">
        <v>5.9192539999999996</v>
      </c>
      <c r="E704" s="19">
        <f t="shared" si="33"/>
        <v>5.9174782237999999</v>
      </c>
      <c r="F704" s="24">
        <v>101.11</v>
      </c>
      <c r="G704" s="19">
        <f t="shared" si="34"/>
        <v>102.07054500000001</v>
      </c>
      <c r="H704" s="11">
        <f t="shared" si="35"/>
        <v>496.65072229790195</v>
      </c>
      <c r="J704" s="26"/>
    </row>
    <row r="705" spans="1:10" outlineLevel="1">
      <c r="A705" s="7"/>
      <c r="B705" s="23">
        <v>42566</v>
      </c>
      <c r="C705" s="22">
        <v>0.41666666666666669</v>
      </c>
      <c r="D705" s="25">
        <v>7.0870499999999996</v>
      </c>
      <c r="E705" s="19">
        <f t="shared" si="33"/>
        <v>7.0849238850000003</v>
      </c>
      <c r="F705" s="24">
        <v>94.82</v>
      </c>
      <c r="G705" s="19">
        <f t="shared" si="34"/>
        <v>95.720789999999994</v>
      </c>
      <c r="H705" s="11">
        <f t="shared" si="35"/>
        <v>639.62133124793093</v>
      </c>
      <c r="J705" s="26"/>
    </row>
    <row r="706" spans="1:10" outlineLevel="1">
      <c r="A706" s="7"/>
      <c r="B706" s="23">
        <v>42566</v>
      </c>
      <c r="C706" s="22">
        <v>0.4375</v>
      </c>
      <c r="D706" s="25">
        <v>7.8714309999999994</v>
      </c>
      <c r="E706" s="19">
        <f t="shared" si="33"/>
        <v>7.8690695706999998</v>
      </c>
      <c r="F706" s="24">
        <v>90.48</v>
      </c>
      <c r="G706" s="19">
        <f t="shared" si="34"/>
        <v>91.339560000000006</v>
      </c>
      <c r="H706" s="11">
        <f t="shared" si="35"/>
        <v>744.88958795307303</v>
      </c>
      <c r="J706" s="26"/>
    </row>
    <row r="707" spans="1:10" outlineLevel="1">
      <c r="A707" s="7"/>
      <c r="B707" s="23">
        <v>42566</v>
      </c>
      <c r="C707" s="22">
        <v>0.45833333333333331</v>
      </c>
      <c r="D707" s="25">
        <v>8.3943650000000005</v>
      </c>
      <c r="E707" s="19">
        <f t="shared" si="33"/>
        <v>8.3918466905000013</v>
      </c>
      <c r="F707" s="24">
        <v>83.73</v>
      </c>
      <c r="G707" s="19">
        <f t="shared" si="34"/>
        <v>84.525435000000016</v>
      </c>
      <c r="H707" s="11">
        <f t="shared" si="35"/>
        <v>851.55899246517708</v>
      </c>
      <c r="J707" s="26"/>
    </row>
    <row r="708" spans="1:10" outlineLevel="1">
      <c r="A708" s="7"/>
      <c r="B708" s="23">
        <v>42566</v>
      </c>
      <c r="C708" s="22">
        <v>0.47916666666666669</v>
      </c>
      <c r="D708" s="25">
        <v>8.7326010000000007</v>
      </c>
      <c r="E708" s="19">
        <f t="shared" si="33"/>
        <v>8.7299812197000008</v>
      </c>
      <c r="F708" s="24">
        <v>72.45</v>
      </c>
      <c r="G708" s="19">
        <f t="shared" si="34"/>
        <v>73.138275000000007</v>
      </c>
      <c r="H708" s="11">
        <f t="shared" si="35"/>
        <v>985.28073967294597</v>
      </c>
      <c r="J708" s="26"/>
    </row>
    <row r="709" spans="1:10" outlineLevel="1">
      <c r="A709" s="7"/>
      <c r="B709" s="23">
        <v>42566</v>
      </c>
      <c r="C709" s="22">
        <v>0.5</v>
      </c>
      <c r="D709" s="25">
        <v>8.8311759999999992</v>
      </c>
      <c r="E709" s="19">
        <f t="shared" si="33"/>
        <v>8.8285266472000004</v>
      </c>
      <c r="F709" s="24">
        <v>68.67</v>
      </c>
      <c r="G709" s="19">
        <f t="shared" si="34"/>
        <v>69.322365000000005</v>
      </c>
      <c r="H709" s="11">
        <f t="shared" si="35"/>
        <v>1030.0916097297754</v>
      </c>
      <c r="J709" s="26"/>
    </row>
    <row r="710" spans="1:10" outlineLevel="1">
      <c r="A710" s="7"/>
      <c r="B710" s="23">
        <v>42566</v>
      </c>
      <c r="C710" s="22">
        <v>0.52083333333333337</v>
      </c>
      <c r="D710" s="25">
        <v>8.7552669999999999</v>
      </c>
      <c r="E710" s="19">
        <f t="shared" si="33"/>
        <v>8.7526404199000005</v>
      </c>
      <c r="F710" s="24">
        <v>64.77</v>
      </c>
      <c r="G710" s="19">
        <f t="shared" si="34"/>
        <v>65.385315000000006</v>
      </c>
      <c r="H710" s="11">
        <f t="shared" si="35"/>
        <v>1055.6969671645063</v>
      </c>
      <c r="J710" s="26"/>
    </row>
    <row r="711" spans="1:10" outlineLevel="1">
      <c r="A711" s="7"/>
      <c r="B711" s="23">
        <v>42566</v>
      </c>
      <c r="C711" s="22">
        <v>0.54166666666666663</v>
      </c>
      <c r="D711" s="25">
        <v>8.5620100000000008</v>
      </c>
      <c r="E711" s="19">
        <f t="shared" si="33"/>
        <v>8.5594413970000005</v>
      </c>
      <c r="F711" s="24">
        <v>53.16</v>
      </c>
      <c r="G711" s="19">
        <f t="shared" si="34"/>
        <v>53.665019999999998</v>
      </c>
      <c r="H711" s="11">
        <f t="shared" si="35"/>
        <v>1132.7135060831672</v>
      </c>
      <c r="J711" s="26"/>
    </row>
    <row r="712" spans="1:10" outlineLevel="1">
      <c r="A712" s="7"/>
      <c r="B712" s="23">
        <v>42566</v>
      </c>
      <c r="C712" s="22">
        <v>0.5625</v>
      </c>
      <c r="D712" s="25">
        <v>8.2215589999999992</v>
      </c>
      <c r="E712" s="19">
        <f t="shared" si="33"/>
        <v>8.2190925322999995</v>
      </c>
      <c r="F712" s="24">
        <v>52.84</v>
      </c>
      <c r="G712" s="19">
        <f t="shared" si="34"/>
        <v>53.341980000000007</v>
      </c>
      <c r="H712" s="11">
        <f t="shared" si="35"/>
        <v>1090.3285415317039</v>
      </c>
      <c r="J712" s="26"/>
    </row>
    <row r="713" spans="1:10" outlineLevel="1">
      <c r="A713" s="7"/>
      <c r="B713" s="23">
        <v>42566</v>
      </c>
      <c r="C713" s="22">
        <v>0.58333333333333337</v>
      </c>
      <c r="D713" s="25">
        <v>7.5952109999999999</v>
      </c>
      <c r="E713" s="19">
        <f t="shared" si="33"/>
        <v>7.5929324367</v>
      </c>
      <c r="F713" s="24">
        <v>59.08</v>
      </c>
      <c r="G713" s="19">
        <f t="shared" si="34"/>
        <v>59.641260000000003</v>
      </c>
      <c r="H713" s="11">
        <f t="shared" si="35"/>
        <v>959.43337560654174</v>
      </c>
      <c r="J713" s="26"/>
    </row>
    <row r="714" spans="1:10" outlineLevel="1">
      <c r="A714" s="7"/>
      <c r="B714" s="23">
        <v>42566</v>
      </c>
      <c r="C714" s="22">
        <v>0.60416666666666663</v>
      </c>
      <c r="D714" s="25">
        <v>6.5801580000000008</v>
      </c>
      <c r="E714" s="19">
        <f t="shared" si="33"/>
        <v>6.5781839526000008</v>
      </c>
      <c r="F714" s="24">
        <v>50.9</v>
      </c>
      <c r="G714" s="19">
        <f t="shared" si="34"/>
        <v>51.38355</v>
      </c>
      <c r="H714" s="11">
        <f t="shared" si="35"/>
        <v>885.53177114598031</v>
      </c>
      <c r="J714" s="26"/>
    </row>
    <row r="715" spans="1:10" outlineLevel="1">
      <c r="A715" s="7"/>
      <c r="B715" s="23">
        <v>42566</v>
      </c>
      <c r="C715" s="22">
        <v>0.625</v>
      </c>
      <c r="D715" s="25">
        <v>4.9126519999999996</v>
      </c>
      <c r="E715" s="19">
        <f t="shared" si="33"/>
        <v>4.9111782043999996</v>
      </c>
      <c r="F715" s="24">
        <v>55.08</v>
      </c>
      <c r="G715" s="19">
        <f t="shared" si="34"/>
        <v>55.603259999999999</v>
      </c>
      <c r="H715" s="11">
        <f t="shared" si="35"/>
        <v>640.40162741281358</v>
      </c>
      <c r="J715" s="26"/>
    </row>
    <row r="716" spans="1:10" outlineLevel="1">
      <c r="A716" s="7"/>
      <c r="B716" s="23">
        <v>42566</v>
      </c>
      <c r="C716" s="22">
        <v>0.64583333333333337</v>
      </c>
      <c r="D716" s="25">
        <v>3.3602569999999998</v>
      </c>
      <c r="E716" s="19">
        <f t="shared" si="33"/>
        <v>3.3592489229</v>
      </c>
      <c r="F716" s="24">
        <v>64.37</v>
      </c>
      <c r="G716" s="19">
        <f t="shared" si="34"/>
        <v>64.981515000000002</v>
      </c>
      <c r="H716" s="11">
        <f t="shared" si="35"/>
        <v>406.5312153872398</v>
      </c>
      <c r="J716" s="26"/>
    </row>
    <row r="717" spans="1:10" outlineLevel="1">
      <c r="A717" s="7"/>
      <c r="B717" s="23">
        <v>42566</v>
      </c>
      <c r="C717" s="22">
        <v>0.66666666666666663</v>
      </c>
      <c r="D717" s="25">
        <v>2.296109</v>
      </c>
      <c r="E717" s="19">
        <f t="shared" si="33"/>
        <v>2.2954201673000001</v>
      </c>
      <c r="F717" s="24">
        <v>65.239999999999995</v>
      </c>
      <c r="G717" s="19">
        <f t="shared" si="34"/>
        <v>65.859780000000001</v>
      </c>
      <c r="H717" s="11">
        <f t="shared" si="35"/>
        <v>275.77228389185882</v>
      </c>
      <c r="J717" s="26"/>
    </row>
    <row r="718" spans="1:10" outlineLevel="1">
      <c r="A718" s="7"/>
      <c r="B718" s="23">
        <v>42566</v>
      </c>
      <c r="C718" s="22">
        <v>0.6875</v>
      </c>
      <c r="D718" s="25">
        <v>1.0537799999999999</v>
      </c>
      <c r="E718" s="19">
        <f t="shared" ref="E718:E781" si="36">IF($B$11="Electricity",$D718*$B$7,$D718*$B$8)</f>
        <v>1.053463866</v>
      </c>
      <c r="F718" s="24">
        <v>79.900000000000006</v>
      </c>
      <c r="G718" s="19">
        <f t="shared" si="34"/>
        <v>80.659050000000008</v>
      </c>
      <c r="H718" s="11">
        <f t="shared" si="35"/>
        <v>110.97288443511269</v>
      </c>
      <c r="J718" s="26"/>
    </row>
    <row r="719" spans="1:10" outlineLevel="1">
      <c r="A719" s="7"/>
      <c r="B719" s="23">
        <v>42566</v>
      </c>
      <c r="C719" s="22">
        <v>0.70833333333333337</v>
      </c>
      <c r="D719" s="25">
        <v>8.8207000000000008E-2</v>
      </c>
      <c r="E719" s="19">
        <f t="shared" si="36"/>
        <v>8.8180537900000008E-2</v>
      </c>
      <c r="F719" s="24">
        <v>99.76</v>
      </c>
      <c r="G719" s="19">
        <f t="shared" ref="G719:G782" si="37">$F719*$B$8</f>
        <v>100.70772000000001</v>
      </c>
      <c r="H719" s="11">
        <f t="shared" si="35"/>
        <v>7.5211191291174115</v>
      </c>
      <c r="J719" s="26"/>
    </row>
    <row r="720" spans="1:10" outlineLevel="1">
      <c r="A720" s="7"/>
      <c r="B720" s="23">
        <v>42566</v>
      </c>
      <c r="C720" s="22">
        <v>0.72916666666666663</v>
      </c>
      <c r="D720" s="25">
        <v>0</v>
      </c>
      <c r="E720" s="19">
        <f t="shared" si="36"/>
        <v>0</v>
      </c>
      <c r="F720" s="24">
        <v>136.38999999999999</v>
      </c>
      <c r="G720" s="19">
        <f t="shared" si="37"/>
        <v>137.68570499999998</v>
      </c>
      <c r="H720" s="11">
        <f t="shared" si="35"/>
        <v>0</v>
      </c>
      <c r="J720" s="26"/>
    </row>
    <row r="721" spans="1:10" outlineLevel="1">
      <c r="A721" s="7"/>
      <c r="B721" s="23">
        <v>42566</v>
      </c>
      <c r="C721" s="22">
        <v>0.75</v>
      </c>
      <c r="D721" s="25">
        <v>0</v>
      </c>
      <c r="E721" s="19">
        <f t="shared" si="36"/>
        <v>0</v>
      </c>
      <c r="F721" s="24">
        <v>207.4</v>
      </c>
      <c r="G721" s="19">
        <f t="shared" si="37"/>
        <v>209.37030000000001</v>
      </c>
      <c r="H721" s="11">
        <f t="shared" si="35"/>
        <v>0</v>
      </c>
      <c r="J721" s="26"/>
    </row>
    <row r="722" spans="1:10" outlineLevel="1">
      <c r="A722" s="7"/>
      <c r="B722" s="23">
        <v>42566</v>
      </c>
      <c r="C722" s="22">
        <v>0.77083333333333337</v>
      </c>
      <c r="D722" s="25">
        <v>0</v>
      </c>
      <c r="E722" s="19">
        <f t="shared" si="36"/>
        <v>0</v>
      </c>
      <c r="F722" s="24">
        <v>98.5</v>
      </c>
      <c r="G722" s="19">
        <f t="shared" si="37"/>
        <v>99.435750000000013</v>
      </c>
      <c r="H722" s="11">
        <f t="shared" si="35"/>
        <v>0</v>
      </c>
      <c r="J722" s="26"/>
    </row>
    <row r="723" spans="1:10" outlineLevel="1">
      <c r="A723" s="7"/>
      <c r="B723" s="23">
        <v>42566</v>
      </c>
      <c r="C723" s="22">
        <v>0.79166666666666663</v>
      </c>
      <c r="D723" s="25">
        <v>0</v>
      </c>
      <c r="E723" s="19">
        <f t="shared" si="36"/>
        <v>0</v>
      </c>
      <c r="F723" s="24">
        <v>99.78</v>
      </c>
      <c r="G723" s="19">
        <f t="shared" si="37"/>
        <v>100.72791000000001</v>
      </c>
      <c r="H723" s="11">
        <f t="shared" si="35"/>
        <v>0</v>
      </c>
      <c r="J723" s="26"/>
    </row>
    <row r="724" spans="1:10" outlineLevel="1">
      <c r="A724" s="7"/>
      <c r="B724" s="23">
        <v>42566</v>
      </c>
      <c r="C724" s="22">
        <v>0.8125</v>
      </c>
      <c r="D724" s="25">
        <v>0</v>
      </c>
      <c r="E724" s="19">
        <f t="shared" si="36"/>
        <v>0</v>
      </c>
      <c r="F724" s="24">
        <v>97.23</v>
      </c>
      <c r="G724" s="19">
        <f t="shared" si="37"/>
        <v>98.15368500000001</v>
      </c>
      <c r="H724" s="11">
        <f t="shared" si="35"/>
        <v>0</v>
      </c>
      <c r="J724" s="26"/>
    </row>
    <row r="725" spans="1:10" outlineLevel="1">
      <c r="A725" s="7"/>
      <c r="B725" s="23">
        <v>42566</v>
      </c>
      <c r="C725" s="22">
        <v>0.83333333333333337</v>
      </c>
      <c r="D725" s="25">
        <v>0</v>
      </c>
      <c r="E725" s="19">
        <f t="shared" si="36"/>
        <v>0</v>
      </c>
      <c r="F725" s="24">
        <v>103.01</v>
      </c>
      <c r="G725" s="19">
        <f t="shared" si="37"/>
        <v>103.98859500000002</v>
      </c>
      <c r="H725" s="11">
        <f t="shared" si="35"/>
        <v>0</v>
      </c>
      <c r="J725" s="26"/>
    </row>
    <row r="726" spans="1:10" outlineLevel="1">
      <c r="A726" s="7"/>
      <c r="B726" s="23">
        <v>42566</v>
      </c>
      <c r="C726" s="22">
        <v>0.85416666666666663</v>
      </c>
      <c r="D726" s="25">
        <v>0</v>
      </c>
      <c r="E726" s="19">
        <f t="shared" si="36"/>
        <v>0</v>
      </c>
      <c r="F726" s="24">
        <v>158.88</v>
      </c>
      <c r="G726" s="19">
        <f t="shared" si="37"/>
        <v>160.38936000000001</v>
      </c>
      <c r="H726" s="11">
        <f t="shared" si="35"/>
        <v>0</v>
      </c>
      <c r="J726" s="26"/>
    </row>
    <row r="727" spans="1:10" outlineLevel="1">
      <c r="A727" s="7"/>
      <c r="B727" s="23">
        <v>42566</v>
      </c>
      <c r="C727" s="22">
        <v>0.875</v>
      </c>
      <c r="D727" s="25">
        <v>0</v>
      </c>
      <c r="E727" s="19">
        <f t="shared" si="36"/>
        <v>0</v>
      </c>
      <c r="F727" s="24">
        <v>100.57</v>
      </c>
      <c r="G727" s="19">
        <f t="shared" si="37"/>
        <v>101.525415</v>
      </c>
      <c r="H727" s="11">
        <f t="shared" si="35"/>
        <v>0</v>
      </c>
      <c r="J727" s="26"/>
    </row>
    <row r="728" spans="1:10" outlineLevel="1">
      <c r="A728" s="7"/>
      <c r="B728" s="23">
        <v>42566</v>
      </c>
      <c r="C728" s="22">
        <v>0.89583333333333337</v>
      </c>
      <c r="D728" s="25">
        <v>0</v>
      </c>
      <c r="E728" s="19">
        <f t="shared" si="36"/>
        <v>0</v>
      </c>
      <c r="F728" s="24">
        <v>86.86</v>
      </c>
      <c r="G728" s="19">
        <f t="shared" si="37"/>
        <v>87.685169999999999</v>
      </c>
      <c r="H728" s="11">
        <f t="shared" si="35"/>
        <v>0</v>
      </c>
      <c r="J728" s="26"/>
    </row>
    <row r="729" spans="1:10" outlineLevel="1">
      <c r="A729" s="7"/>
      <c r="B729" s="23">
        <v>42566</v>
      </c>
      <c r="C729" s="22">
        <v>0.91666666666666663</v>
      </c>
      <c r="D729" s="25">
        <v>0</v>
      </c>
      <c r="E729" s="19">
        <f t="shared" si="36"/>
        <v>0</v>
      </c>
      <c r="F729" s="24">
        <v>76.39</v>
      </c>
      <c r="G729" s="19">
        <f t="shared" si="37"/>
        <v>77.115705000000005</v>
      </c>
      <c r="H729" s="11">
        <f t="shared" si="35"/>
        <v>0</v>
      </c>
      <c r="J729" s="26"/>
    </row>
    <row r="730" spans="1:10" outlineLevel="1">
      <c r="A730" s="7"/>
      <c r="B730" s="23">
        <v>42566</v>
      </c>
      <c r="C730" s="22">
        <v>0.9375</v>
      </c>
      <c r="D730" s="25">
        <v>0</v>
      </c>
      <c r="E730" s="19">
        <f t="shared" si="36"/>
        <v>0</v>
      </c>
      <c r="F730" s="24">
        <v>138.58000000000001</v>
      </c>
      <c r="G730" s="19">
        <f t="shared" si="37"/>
        <v>139.89651000000003</v>
      </c>
      <c r="H730" s="11">
        <f t="shared" si="35"/>
        <v>0</v>
      </c>
      <c r="J730" s="26"/>
    </row>
    <row r="731" spans="1:10" outlineLevel="1">
      <c r="A731" s="7"/>
      <c r="B731" s="23">
        <v>42566</v>
      </c>
      <c r="C731" s="22">
        <v>0.95833333333333337</v>
      </c>
      <c r="D731" s="25">
        <v>0</v>
      </c>
      <c r="E731" s="19">
        <f t="shared" si="36"/>
        <v>0</v>
      </c>
      <c r="F731" s="24">
        <v>98.73</v>
      </c>
      <c r="G731" s="19">
        <f t="shared" si="37"/>
        <v>99.667935000000014</v>
      </c>
      <c r="H731" s="11">
        <f t="shared" si="35"/>
        <v>0</v>
      </c>
      <c r="J731" s="26"/>
    </row>
    <row r="732" spans="1:10" outlineLevel="1">
      <c r="A732" s="7"/>
      <c r="B732" s="23">
        <v>42566</v>
      </c>
      <c r="C732" s="22">
        <v>0.97916666666666663</v>
      </c>
      <c r="D732" s="25">
        <v>0</v>
      </c>
      <c r="E732" s="19">
        <f t="shared" si="36"/>
        <v>0</v>
      </c>
      <c r="F732" s="24">
        <v>72.819999999999993</v>
      </c>
      <c r="G732" s="19">
        <f t="shared" si="37"/>
        <v>73.511790000000005</v>
      </c>
      <c r="H732" s="11">
        <f t="shared" si="35"/>
        <v>0</v>
      </c>
      <c r="J732" s="26"/>
    </row>
    <row r="733" spans="1:10" outlineLevel="1">
      <c r="A733" s="7"/>
      <c r="B733" s="23">
        <v>42566</v>
      </c>
      <c r="C733" s="22">
        <v>0.99998842592592585</v>
      </c>
      <c r="D733" s="25">
        <v>0</v>
      </c>
      <c r="E733" s="19">
        <f t="shared" si="36"/>
        <v>0</v>
      </c>
      <c r="F733" s="24">
        <v>140.13</v>
      </c>
      <c r="G733" s="19">
        <f t="shared" si="37"/>
        <v>141.46123500000002</v>
      </c>
      <c r="H733" s="11">
        <f t="shared" si="35"/>
        <v>0</v>
      </c>
      <c r="J733" s="26"/>
    </row>
    <row r="734" spans="1:10" outlineLevel="1">
      <c r="A734" s="7"/>
      <c r="B734" s="23">
        <v>42567</v>
      </c>
      <c r="C734" s="22">
        <v>2.0833333333333332E-2</v>
      </c>
      <c r="D734" s="25">
        <v>0</v>
      </c>
      <c r="E734" s="19">
        <f t="shared" si="36"/>
        <v>0</v>
      </c>
      <c r="F734" s="24">
        <v>125.64</v>
      </c>
      <c r="G734" s="19">
        <f t="shared" si="37"/>
        <v>126.83358000000001</v>
      </c>
      <c r="H734" s="11">
        <f t="shared" si="35"/>
        <v>0</v>
      </c>
      <c r="J734" s="26"/>
    </row>
    <row r="735" spans="1:10" outlineLevel="1">
      <c r="A735" s="7"/>
      <c r="B735" s="23">
        <v>42567</v>
      </c>
      <c r="C735" s="22">
        <v>4.1666666666666664E-2</v>
      </c>
      <c r="D735" s="25">
        <v>0</v>
      </c>
      <c r="E735" s="19">
        <f t="shared" si="36"/>
        <v>0</v>
      </c>
      <c r="F735" s="24">
        <v>62.16</v>
      </c>
      <c r="G735" s="19">
        <f t="shared" si="37"/>
        <v>62.750520000000002</v>
      </c>
      <c r="H735" s="11">
        <f t="shared" si="35"/>
        <v>0</v>
      </c>
      <c r="J735" s="26"/>
    </row>
    <row r="736" spans="1:10" outlineLevel="1">
      <c r="A736" s="7"/>
      <c r="B736" s="23">
        <v>42567</v>
      </c>
      <c r="C736" s="22">
        <v>6.25E-2</v>
      </c>
      <c r="D736" s="25">
        <v>0</v>
      </c>
      <c r="E736" s="19">
        <f t="shared" si="36"/>
        <v>0</v>
      </c>
      <c r="F736" s="24">
        <v>54.25</v>
      </c>
      <c r="G736" s="19">
        <f t="shared" si="37"/>
        <v>54.765375000000006</v>
      </c>
      <c r="H736" s="11">
        <f t="shared" si="35"/>
        <v>0</v>
      </c>
      <c r="J736" s="26"/>
    </row>
    <row r="737" spans="1:10" outlineLevel="1">
      <c r="A737" s="7"/>
      <c r="B737" s="23">
        <v>42567</v>
      </c>
      <c r="C737" s="22">
        <v>8.3333333333333329E-2</v>
      </c>
      <c r="D737" s="25">
        <v>0</v>
      </c>
      <c r="E737" s="19">
        <f t="shared" si="36"/>
        <v>0</v>
      </c>
      <c r="F737" s="24">
        <v>40</v>
      </c>
      <c r="G737" s="19">
        <f t="shared" si="37"/>
        <v>40.380000000000003</v>
      </c>
      <c r="H737" s="11">
        <f t="shared" si="35"/>
        <v>0</v>
      </c>
      <c r="J737" s="26"/>
    </row>
    <row r="738" spans="1:10" outlineLevel="1">
      <c r="A738" s="7"/>
      <c r="B738" s="23">
        <v>42567</v>
      </c>
      <c r="C738" s="22">
        <v>0.10416666666666667</v>
      </c>
      <c r="D738" s="25">
        <v>0</v>
      </c>
      <c r="E738" s="19">
        <f t="shared" si="36"/>
        <v>0</v>
      </c>
      <c r="F738" s="24">
        <v>37.31</v>
      </c>
      <c r="G738" s="19">
        <f t="shared" si="37"/>
        <v>37.664445000000008</v>
      </c>
      <c r="H738" s="11">
        <f t="shared" si="35"/>
        <v>0</v>
      </c>
      <c r="J738" s="26"/>
    </row>
    <row r="739" spans="1:10" outlineLevel="1">
      <c r="A739" s="7"/>
      <c r="B739" s="23">
        <v>42567</v>
      </c>
      <c r="C739" s="22">
        <v>0.125</v>
      </c>
      <c r="D739" s="25">
        <v>0</v>
      </c>
      <c r="E739" s="19">
        <f t="shared" si="36"/>
        <v>0</v>
      </c>
      <c r="F739" s="24">
        <v>37.229999999999997</v>
      </c>
      <c r="G739" s="19">
        <f t="shared" si="37"/>
        <v>37.583685000000003</v>
      </c>
      <c r="H739" s="11">
        <f t="shared" si="35"/>
        <v>0</v>
      </c>
      <c r="J739" s="26"/>
    </row>
    <row r="740" spans="1:10" outlineLevel="1">
      <c r="A740" s="7"/>
      <c r="B740" s="23">
        <v>42567</v>
      </c>
      <c r="C740" s="22">
        <v>0.14583333333333334</v>
      </c>
      <c r="D740" s="25">
        <v>0</v>
      </c>
      <c r="E740" s="19">
        <f t="shared" si="36"/>
        <v>0</v>
      </c>
      <c r="F740" s="24">
        <v>36.75</v>
      </c>
      <c r="G740" s="19">
        <f t="shared" si="37"/>
        <v>37.099125000000001</v>
      </c>
      <c r="H740" s="11">
        <f t="shared" si="35"/>
        <v>0</v>
      </c>
      <c r="J740" s="26"/>
    </row>
    <row r="741" spans="1:10" outlineLevel="1">
      <c r="A741" s="7"/>
      <c r="B741" s="23">
        <v>42567</v>
      </c>
      <c r="C741" s="22">
        <v>0.16666666666666666</v>
      </c>
      <c r="D741" s="25">
        <v>0</v>
      </c>
      <c r="E741" s="19">
        <f t="shared" si="36"/>
        <v>0</v>
      </c>
      <c r="F741" s="24">
        <v>36.51</v>
      </c>
      <c r="G741" s="19">
        <f t="shared" si="37"/>
        <v>36.856845</v>
      </c>
      <c r="H741" s="11">
        <f t="shared" si="35"/>
        <v>0</v>
      </c>
      <c r="J741" s="26"/>
    </row>
    <row r="742" spans="1:10" outlineLevel="1">
      <c r="A742" s="7"/>
      <c r="B742" s="23">
        <v>42567</v>
      </c>
      <c r="C742" s="22">
        <v>0.1875</v>
      </c>
      <c r="D742" s="25">
        <v>0</v>
      </c>
      <c r="E742" s="19">
        <f t="shared" si="36"/>
        <v>0</v>
      </c>
      <c r="F742" s="24">
        <v>46.51</v>
      </c>
      <c r="G742" s="19">
        <f t="shared" si="37"/>
        <v>46.951844999999999</v>
      </c>
      <c r="H742" s="11">
        <f t="shared" si="35"/>
        <v>0</v>
      </c>
      <c r="J742" s="26"/>
    </row>
    <row r="743" spans="1:10" outlineLevel="1">
      <c r="A743" s="7"/>
      <c r="B743" s="23">
        <v>42567</v>
      </c>
      <c r="C743" s="22">
        <v>0.20833333333333334</v>
      </c>
      <c r="D743" s="25">
        <v>0</v>
      </c>
      <c r="E743" s="19">
        <f t="shared" si="36"/>
        <v>0</v>
      </c>
      <c r="F743" s="24">
        <v>40.93</v>
      </c>
      <c r="G743" s="19">
        <f t="shared" si="37"/>
        <v>41.318835</v>
      </c>
      <c r="H743" s="11">
        <f t="shared" si="35"/>
        <v>0</v>
      </c>
      <c r="J743" s="26"/>
    </row>
    <row r="744" spans="1:10" outlineLevel="1">
      <c r="A744" s="7"/>
      <c r="B744" s="23">
        <v>42567</v>
      </c>
      <c r="C744" s="22">
        <v>0.22916666666666666</v>
      </c>
      <c r="D744" s="25">
        <v>0</v>
      </c>
      <c r="E744" s="19">
        <f t="shared" si="36"/>
        <v>0</v>
      </c>
      <c r="F744" s="24">
        <v>37.840000000000003</v>
      </c>
      <c r="G744" s="19">
        <f t="shared" si="37"/>
        <v>38.199480000000008</v>
      </c>
      <c r="H744" s="11">
        <f t="shared" si="35"/>
        <v>0</v>
      </c>
      <c r="J744" s="26"/>
    </row>
    <row r="745" spans="1:10" outlineLevel="1">
      <c r="A745" s="7"/>
      <c r="B745" s="23">
        <v>42567</v>
      </c>
      <c r="C745" s="22">
        <v>0.25</v>
      </c>
      <c r="D745" s="25">
        <v>0</v>
      </c>
      <c r="E745" s="19">
        <f t="shared" si="36"/>
        <v>0</v>
      </c>
      <c r="F745" s="24">
        <v>54.49</v>
      </c>
      <c r="G745" s="19">
        <f t="shared" si="37"/>
        <v>55.007655000000007</v>
      </c>
      <c r="H745" s="11">
        <f t="shared" si="35"/>
        <v>0</v>
      </c>
      <c r="J745" s="26"/>
    </row>
    <row r="746" spans="1:10" outlineLevel="1">
      <c r="A746" s="7"/>
      <c r="B746" s="23">
        <v>42567</v>
      </c>
      <c r="C746" s="22">
        <v>0.27083333333333331</v>
      </c>
      <c r="D746" s="25">
        <v>0</v>
      </c>
      <c r="E746" s="19">
        <f t="shared" si="36"/>
        <v>0</v>
      </c>
      <c r="F746" s="24">
        <v>78.099999999999994</v>
      </c>
      <c r="G746" s="19">
        <f t="shared" si="37"/>
        <v>78.841949999999997</v>
      </c>
      <c r="H746" s="11">
        <f t="shared" si="35"/>
        <v>0</v>
      </c>
      <c r="J746" s="26"/>
    </row>
    <row r="747" spans="1:10" outlineLevel="1">
      <c r="A747" s="7"/>
      <c r="B747" s="23">
        <v>42567</v>
      </c>
      <c r="C747" s="22">
        <v>0.29166666666666669</v>
      </c>
      <c r="D747" s="25">
        <v>0</v>
      </c>
      <c r="E747" s="19">
        <f t="shared" si="36"/>
        <v>0</v>
      </c>
      <c r="F747" s="24">
        <v>78.56</v>
      </c>
      <c r="G747" s="19">
        <f t="shared" si="37"/>
        <v>79.306320000000014</v>
      </c>
      <c r="H747" s="11">
        <f t="shared" si="35"/>
        <v>0</v>
      </c>
      <c r="J747" s="26"/>
    </row>
    <row r="748" spans="1:10" outlineLevel="1">
      <c r="A748" s="7"/>
      <c r="B748" s="23">
        <v>42567</v>
      </c>
      <c r="C748" s="22">
        <v>0.3125</v>
      </c>
      <c r="D748" s="25">
        <v>0.137882</v>
      </c>
      <c r="E748" s="19">
        <f t="shared" si="36"/>
        <v>0.13784063540000002</v>
      </c>
      <c r="F748" s="24">
        <v>68.19</v>
      </c>
      <c r="G748" s="19">
        <f t="shared" si="37"/>
        <v>68.837805000000003</v>
      </c>
      <c r="H748" s="11">
        <f t="shared" si="35"/>
        <v>16.149711403658706</v>
      </c>
      <c r="J748" s="26"/>
    </row>
    <row r="749" spans="1:10" outlineLevel="1">
      <c r="A749" s="7"/>
      <c r="B749" s="23">
        <v>42567</v>
      </c>
      <c r="C749" s="22">
        <v>0.33333333333333331</v>
      </c>
      <c r="D749" s="25">
        <v>1.175214</v>
      </c>
      <c r="E749" s="19">
        <f t="shared" si="36"/>
        <v>1.1748614358</v>
      </c>
      <c r="F749" s="24">
        <v>103.3</v>
      </c>
      <c r="G749" s="19">
        <f t="shared" si="37"/>
        <v>104.28135</v>
      </c>
      <c r="H749" s="11">
        <f t="shared" si="35"/>
        <v>96.008090470637669</v>
      </c>
      <c r="J749" s="26"/>
    </row>
    <row r="750" spans="1:10" outlineLevel="1">
      <c r="A750" s="7"/>
      <c r="B750" s="23">
        <v>42567</v>
      </c>
      <c r="C750" s="22">
        <v>0.35416666666666669</v>
      </c>
      <c r="D750" s="25">
        <v>2.5033430000000001</v>
      </c>
      <c r="E750" s="19">
        <f t="shared" si="36"/>
        <v>2.5025919971000001</v>
      </c>
      <c r="F750" s="24">
        <v>100.91</v>
      </c>
      <c r="G750" s="19">
        <f t="shared" si="37"/>
        <v>101.868645</v>
      </c>
      <c r="H750" s="11">
        <f t="shared" si="35"/>
        <v>210.54645572817907</v>
      </c>
      <c r="J750" s="26"/>
    </row>
    <row r="751" spans="1:10" outlineLevel="1">
      <c r="A751" s="7"/>
      <c r="B751" s="23">
        <v>42567</v>
      </c>
      <c r="C751" s="22">
        <v>0.375</v>
      </c>
      <c r="D751" s="25">
        <v>4.2214489999999998</v>
      </c>
      <c r="E751" s="19">
        <f t="shared" si="36"/>
        <v>4.2201825653</v>
      </c>
      <c r="F751" s="24">
        <v>100.29</v>
      </c>
      <c r="G751" s="19">
        <f t="shared" si="37"/>
        <v>101.24275500000002</v>
      </c>
      <c r="H751" s="11">
        <f t="shared" si="35"/>
        <v>357.69104763186056</v>
      </c>
      <c r="J751" s="26"/>
    </row>
    <row r="752" spans="1:10" outlineLevel="1">
      <c r="A752" s="7"/>
      <c r="B752" s="23">
        <v>42567</v>
      </c>
      <c r="C752" s="22">
        <v>0.39583333333333331</v>
      </c>
      <c r="D752" s="25">
        <v>5.8215400000000006</v>
      </c>
      <c r="E752" s="19">
        <f t="shared" si="36"/>
        <v>5.8197935380000008</v>
      </c>
      <c r="F752" s="24">
        <v>215.6</v>
      </c>
      <c r="G752" s="19">
        <f t="shared" si="37"/>
        <v>217.6482</v>
      </c>
      <c r="H752" s="11">
        <f t="shared" si="35"/>
        <v>-184.18598984933163</v>
      </c>
      <c r="J752" s="26"/>
    </row>
    <row r="753" spans="1:10" outlineLevel="1">
      <c r="A753" s="7"/>
      <c r="B753" s="23">
        <v>42567</v>
      </c>
      <c r="C753" s="22">
        <v>0.41666666666666669</v>
      </c>
      <c r="D753" s="25">
        <v>6.9153409999999997</v>
      </c>
      <c r="E753" s="19">
        <f t="shared" si="36"/>
        <v>6.9132663977000002</v>
      </c>
      <c r="F753" s="24">
        <v>76.06</v>
      </c>
      <c r="G753" s="19">
        <f t="shared" si="37"/>
        <v>76.782570000000007</v>
      </c>
      <c r="H753" s="11">
        <f t="shared" si="35"/>
        <v>755.04918886215194</v>
      </c>
      <c r="J753" s="26"/>
    </row>
    <row r="754" spans="1:10" outlineLevel="1">
      <c r="A754" s="7"/>
      <c r="B754" s="23">
        <v>42567</v>
      </c>
      <c r="C754" s="22">
        <v>0.4375</v>
      </c>
      <c r="D754" s="25">
        <v>7.6060270000000001</v>
      </c>
      <c r="E754" s="19">
        <f t="shared" si="36"/>
        <v>7.6037451919000008</v>
      </c>
      <c r="F754" s="24">
        <v>93.21</v>
      </c>
      <c r="G754" s="19">
        <f t="shared" si="37"/>
        <v>94.095495</v>
      </c>
      <c r="H754" s="11">
        <f t="shared" si="35"/>
        <v>698.81843800769957</v>
      </c>
      <c r="J754" s="26"/>
    </row>
    <row r="755" spans="1:10" outlineLevel="1">
      <c r="A755" s="7"/>
      <c r="B755" s="23">
        <v>42567</v>
      </c>
      <c r="C755" s="22">
        <v>0.45833333333333331</v>
      </c>
      <c r="D755" s="25">
        <v>8.1408969999999989</v>
      </c>
      <c r="E755" s="19">
        <f t="shared" si="36"/>
        <v>8.1384547308999995</v>
      </c>
      <c r="F755" s="24">
        <v>71.78</v>
      </c>
      <c r="G755" s="19">
        <f t="shared" si="37"/>
        <v>72.461910000000003</v>
      </c>
      <c r="H755" s="11">
        <f t="shared" si="35"/>
        <v>924.02460569784989</v>
      </c>
      <c r="J755" s="26"/>
    </row>
    <row r="756" spans="1:10" outlineLevel="1">
      <c r="A756" s="7"/>
      <c r="B756" s="23">
        <v>42567</v>
      </c>
      <c r="C756" s="22">
        <v>0.47916666666666669</v>
      </c>
      <c r="D756" s="25">
        <v>8.5337530000000008</v>
      </c>
      <c r="E756" s="19">
        <f t="shared" si="36"/>
        <v>8.5311928741000003</v>
      </c>
      <c r="F756" s="24">
        <v>66.39</v>
      </c>
      <c r="G756" s="19">
        <f t="shared" si="37"/>
        <v>67.020705000000007</v>
      </c>
      <c r="H756" s="11">
        <f t="shared" si="35"/>
        <v>1015.0353136694417</v>
      </c>
      <c r="J756" s="26"/>
    </row>
    <row r="757" spans="1:10" outlineLevel="1">
      <c r="A757" s="7"/>
      <c r="B757" s="23">
        <v>42567</v>
      </c>
      <c r="C757" s="22">
        <v>0.5</v>
      </c>
      <c r="D757" s="25">
        <v>8.6952269999999992</v>
      </c>
      <c r="E757" s="19">
        <f t="shared" si="36"/>
        <v>8.6926184318999997</v>
      </c>
      <c r="F757" s="24">
        <v>62.97</v>
      </c>
      <c r="G757" s="19">
        <f t="shared" si="37"/>
        <v>63.568215000000002</v>
      </c>
      <c r="H757" s="11">
        <f t="shared" si="35"/>
        <v>1064.2527909414177</v>
      </c>
      <c r="J757" s="26"/>
    </row>
    <row r="758" spans="1:10" outlineLevel="1">
      <c r="A758" s="7"/>
      <c r="B758" s="23">
        <v>42567</v>
      </c>
      <c r="C758" s="22">
        <v>0.52083333333333337</v>
      </c>
      <c r="D758" s="25">
        <v>8.6168019999999999</v>
      </c>
      <c r="E758" s="19">
        <f t="shared" si="36"/>
        <v>8.6142169594000002</v>
      </c>
      <c r="F758" s="24">
        <v>61.2</v>
      </c>
      <c r="G758" s="19">
        <f t="shared" si="37"/>
        <v>61.781400000000005</v>
      </c>
      <c r="H758" s="11">
        <f t="shared" si="35"/>
        <v>1070.0459707929249</v>
      </c>
      <c r="J758" s="26"/>
    </row>
    <row r="759" spans="1:10" outlineLevel="1">
      <c r="A759" s="7"/>
      <c r="B759" s="23">
        <v>42567</v>
      </c>
      <c r="C759" s="22">
        <v>0.54166666666666663</v>
      </c>
      <c r="D759" s="25">
        <v>8.43933</v>
      </c>
      <c r="E759" s="19">
        <f t="shared" si="36"/>
        <v>8.4367982010000002</v>
      </c>
      <c r="F759" s="24">
        <v>52.89</v>
      </c>
      <c r="G759" s="19">
        <f t="shared" si="37"/>
        <v>53.392455000000005</v>
      </c>
      <c r="H759" s="11">
        <f t="shared" si="35"/>
        <v>1118.7830970950265</v>
      </c>
      <c r="J759" s="26"/>
    </row>
    <row r="760" spans="1:10" outlineLevel="1">
      <c r="A760" s="7"/>
      <c r="B760" s="23">
        <v>42567</v>
      </c>
      <c r="C760" s="22">
        <v>0.5625</v>
      </c>
      <c r="D760" s="25">
        <v>8.0718259999999997</v>
      </c>
      <c r="E760" s="19">
        <f t="shared" si="36"/>
        <v>8.0694044522000006</v>
      </c>
      <c r="F760" s="24">
        <v>56.05</v>
      </c>
      <c r="G760" s="19">
        <f t="shared" si="37"/>
        <v>56.582475000000002</v>
      </c>
      <c r="H760" s="11">
        <f t="shared" si="35"/>
        <v>1044.322352427705</v>
      </c>
      <c r="J760" s="26"/>
    </row>
    <row r="761" spans="1:10" outlineLevel="1">
      <c r="A761" s="7"/>
      <c r="B761" s="23">
        <v>42567</v>
      </c>
      <c r="C761" s="22">
        <v>0.58333333333333337</v>
      </c>
      <c r="D761" s="25">
        <v>7.4340390000000003</v>
      </c>
      <c r="E761" s="19">
        <f t="shared" si="36"/>
        <v>7.4318087883000006</v>
      </c>
      <c r="F761" s="24">
        <v>55.92</v>
      </c>
      <c r="G761" s="19">
        <f t="shared" si="37"/>
        <v>56.451240000000006</v>
      </c>
      <c r="H761" s="11">
        <f t="shared" si="35"/>
        <v>962.78161308136748</v>
      </c>
      <c r="J761" s="26"/>
    </row>
    <row r="762" spans="1:10" outlineLevel="1">
      <c r="A762" s="7"/>
      <c r="B762" s="23">
        <v>42567</v>
      </c>
      <c r="C762" s="22">
        <v>0.60416666666666663</v>
      </c>
      <c r="D762" s="25">
        <v>6.4496279999999997</v>
      </c>
      <c r="E762" s="19">
        <f t="shared" si="36"/>
        <v>6.4476931115999996</v>
      </c>
      <c r="F762" s="24">
        <v>55.99</v>
      </c>
      <c r="G762" s="19">
        <f t="shared" si="37"/>
        <v>56.521905000000004</v>
      </c>
      <c r="H762" s="11">
        <f t="shared" si="35"/>
        <v>834.83502123459027</v>
      </c>
      <c r="J762" s="26"/>
    </row>
    <row r="763" spans="1:10" outlineLevel="1">
      <c r="A763" s="7"/>
      <c r="B763" s="23">
        <v>42567</v>
      </c>
      <c r="C763" s="22">
        <v>0.625</v>
      </c>
      <c r="D763" s="25">
        <v>4.8720090000000003</v>
      </c>
      <c r="E763" s="19">
        <f t="shared" si="36"/>
        <v>4.8705473973000002</v>
      </c>
      <c r="F763" s="24">
        <v>53.88</v>
      </c>
      <c r="G763" s="19">
        <f t="shared" si="37"/>
        <v>54.391860000000008</v>
      </c>
      <c r="H763" s="11">
        <f t="shared" si="35"/>
        <v>641.00368374049401</v>
      </c>
      <c r="J763" s="26"/>
    </row>
    <row r="764" spans="1:10" outlineLevel="1">
      <c r="A764" s="7"/>
      <c r="B764" s="23">
        <v>42567</v>
      </c>
      <c r="C764" s="22">
        <v>0.64583333333333337</v>
      </c>
      <c r="D764" s="25">
        <v>3.3516120000000003</v>
      </c>
      <c r="E764" s="19">
        <f t="shared" si="36"/>
        <v>3.3506065164000005</v>
      </c>
      <c r="F764" s="24">
        <v>61.12</v>
      </c>
      <c r="G764" s="19">
        <f t="shared" si="37"/>
        <v>61.70064</v>
      </c>
      <c r="H764" s="11">
        <f t="shared" si="35"/>
        <v>416.47824560034957</v>
      </c>
      <c r="J764" s="26"/>
    </row>
    <row r="765" spans="1:10" outlineLevel="1">
      <c r="A765" s="7"/>
      <c r="B765" s="23">
        <v>42567</v>
      </c>
      <c r="C765" s="22">
        <v>0.66666666666666663</v>
      </c>
      <c r="D765" s="25">
        <v>2.2849490000000001</v>
      </c>
      <c r="E765" s="19">
        <f t="shared" si="36"/>
        <v>2.2842635153000002</v>
      </c>
      <c r="F765" s="24">
        <v>82.06</v>
      </c>
      <c r="G765" s="19">
        <f t="shared" si="37"/>
        <v>82.839570000000009</v>
      </c>
      <c r="H765" s="11">
        <f t="shared" si="35"/>
        <v>235.64560647165956</v>
      </c>
      <c r="J765" s="26"/>
    </row>
    <row r="766" spans="1:10" outlineLevel="1">
      <c r="A766" s="7"/>
      <c r="B766" s="23">
        <v>42567</v>
      </c>
      <c r="C766" s="22">
        <v>0.6875</v>
      </c>
      <c r="D766" s="25">
        <v>1.075369</v>
      </c>
      <c r="E766" s="19">
        <f t="shared" si="36"/>
        <v>1.0750463893</v>
      </c>
      <c r="F766" s="24">
        <v>62.91</v>
      </c>
      <c r="G766" s="19">
        <f t="shared" si="37"/>
        <v>63.507645000000004</v>
      </c>
      <c r="H766" s="11">
        <f t="shared" ref="H766:H829" si="38">E766*($B$6-G766)</f>
        <v>131.68496395960381</v>
      </c>
      <c r="J766" s="26"/>
    </row>
    <row r="767" spans="1:10" outlineLevel="1">
      <c r="A767" s="7"/>
      <c r="B767" s="23">
        <v>42567</v>
      </c>
      <c r="C767" s="22">
        <v>0.70833333333333337</v>
      </c>
      <c r="D767" s="25">
        <v>9.9819999999999992E-2</v>
      </c>
      <c r="E767" s="19">
        <f t="shared" si="36"/>
        <v>9.9790053999999989E-2</v>
      </c>
      <c r="F767" s="24">
        <v>74.040000000000006</v>
      </c>
      <c r="G767" s="19">
        <f t="shared" si="37"/>
        <v>74.743380000000016</v>
      </c>
      <c r="H767" s="11">
        <f t="shared" si="38"/>
        <v>11.102304117657477</v>
      </c>
      <c r="J767" s="26"/>
    </row>
    <row r="768" spans="1:10" outlineLevel="1">
      <c r="A768" s="7"/>
      <c r="B768" s="23">
        <v>42567</v>
      </c>
      <c r="C768" s="22">
        <v>0.72916666666666663</v>
      </c>
      <c r="D768" s="25">
        <v>1.9299999999999997E-4</v>
      </c>
      <c r="E768" s="19">
        <f t="shared" si="36"/>
        <v>1.9294209999999999E-4</v>
      </c>
      <c r="F768" s="24">
        <v>80.22</v>
      </c>
      <c r="G768" s="19">
        <f t="shared" si="37"/>
        <v>80.982089999999999</v>
      </c>
      <c r="H768" s="11">
        <f t="shared" si="38"/>
        <v>2.0262376093011E-2</v>
      </c>
      <c r="J768" s="26"/>
    </row>
    <row r="769" spans="1:10" outlineLevel="1">
      <c r="A769" s="7"/>
      <c r="B769" s="23">
        <v>42567</v>
      </c>
      <c r="C769" s="22">
        <v>0.75</v>
      </c>
      <c r="D769" s="25">
        <v>0</v>
      </c>
      <c r="E769" s="19">
        <f t="shared" si="36"/>
        <v>0</v>
      </c>
      <c r="F769" s="24">
        <v>104.09</v>
      </c>
      <c r="G769" s="19">
        <f t="shared" si="37"/>
        <v>105.078855</v>
      </c>
      <c r="H769" s="11">
        <f t="shared" si="38"/>
        <v>0</v>
      </c>
      <c r="J769" s="26"/>
    </row>
    <row r="770" spans="1:10" outlineLevel="1">
      <c r="A770" s="7"/>
      <c r="B770" s="23">
        <v>42567</v>
      </c>
      <c r="C770" s="22">
        <v>0.77083333333333337</v>
      </c>
      <c r="D770" s="25">
        <v>0</v>
      </c>
      <c r="E770" s="19">
        <f t="shared" si="36"/>
        <v>0</v>
      </c>
      <c r="F770" s="24">
        <v>98</v>
      </c>
      <c r="G770" s="19">
        <f t="shared" si="37"/>
        <v>98.931000000000012</v>
      </c>
      <c r="H770" s="11">
        <f t="shared" si="38"/>
        <v>0</v>
      </c>
      <c r="J770" s="26"/>
    </row>
    <row r="771" spans="1:10" outlineLevel="1">
      <c r="A771" s="7"/>
      <c r="B771" s="23">
        <v>42567</v>
      </c>
      <c r="C771" s="22">
        <v>0.79166666666666663</v>
      </c>
      <c r="D771" s="25">
        <v>0</v>
      </c>
      <c r="E771" s="19">
        <f t="shared" si="36"/>
        <v>0</v>
      </c>
      <c r="F771" s="24">
        <v>87.66</v>
      </c>
      <c r="G771" s="19">
        <f t="shared" si="37"/>
        <v>88.492770000000007</v>
      </c>
      <c r="H771" s="11">
        <f t="shared" si="38"/>
        <v>0</v>
      </c>
      <c r="J771" s="26"/>
    </row>
    <row r="772" spans="1:10" outlineLevel="1">
      <c r="A772" s="7"/>
      <c r="B772" s="23">
        <v>42567</v>
      </c>
      <c r="C772" s="22">
        <v>0.8125</v>
      </c>
      <c r="D772" s="25">
        <v>0</v>
      </c>
      <c r="E772" s="19">
        <f t="shared" si="36"/>
        <v>0</v>
      </c>
      <c r="F772" s="24">
        <v>83.04</v>
      </c>
      <c r="G772" s="19">
        <f t="shared" si="37"/>
        <v>83.828880000000012</v>
      </c>
      <c r="H772" s="11">
        <f t="shared" si="38"/>
        <v>0</v>
      </c>
      <c r="J772" s="26"/>
    </row>
    <row r="773" spans="1:10" outlineLevel="1">
      <c r="A773" s="7"/>
      <c r="B773" s="23">
        <v>42567</v>
      </c>
      <c r="C773" s="22">
        <v>0.83333333333333337</v>
      </c>
      <c r="D773" s="25">
        <v>0</v>
      </c>
      <c r="E773" s="19">
        <f t="shared" si="36"/>
        <v>0</v>
      </c>
      <c r="F773" s="24">
        <v>88.74</v>
      </c>
      <c r="G773" s="19">
        <f t="shared" si="37"/>
        <v>89.583029999999994</v>
      </c>
      <c r="H773" s="11">
        <f t="shared" si="38"/>
        <v>0</v>
      </c>
      <c r="J773" s="26"/>
    </row>
    <row r="774" spans="1:10" outlineLevel="1">
      <c r="A774" s="7"/>
      <c r="B774" s="23">
        <v>42567</v>
      </c>
      <c r="C774" s="22">
        <v>0.85416666666666663</v>
      </c>
      <c r="D774" s="25">
        <v>0</v>
      </c>
      <c r="E774" s="19">
        <f t="shared" si="36"/>
        <v>0</v>
      </c>
      <c r="F774" s="24">
        <v>80.099999999999994</v>
      </c>
      <c r="G774" s="19">
        <f t="shared" si="37"/>
        <v>80.860950000000003</v>
      </c>
      <c r="H774" s="11">
        <f t="shared" si="38"/>
        <v>0</v>
      </c>
      <c r="J774" s="26"/>
    </row>
    <row r="775" spans="1:10" outlineLevel="1">
      <c r="A775" s="7"/>
      <c r="B775" s="23">
        <v>42567</v>
      </c>
      <c r="C775" s="22">
        <v>0.875</v>
      </c>
      <c r="D775" s="25">
        <v>0</v>
      </c>
      <c r="E775" s="19">
        <f t="shared" si="36"/>
        <v>0</v>
      </c>
      <c r="F775" s="24">
        <v>67.16</v>
      </c>
      <c r="G775" s="19">
        <f t="shared" si="37"/>
        <v>67.798019999999994</v>
      </c>
      <c r="H775" s="11">
        <f t="shared" si="38"/>
        <v>0</v>
      </c>
      <c r="J775" s="26"/>
    </row>
    <row r="776" spans="1:10" outlineLevel="1">
      <c r="A776" s="7"/>
      <c r="B776" s="23">
        <v>42567</v>
      </c>
      <c r="C776" s="22">
        <v>0.89583333333333337</v>
      </c>
      <c r="D776" s="25">
        <v>0</v>
      </c>
      <c r="E776" s="19">
        <f t="shared" si="36"/>
        <v>0</v>
      </c>
      <c r="F776" s="24">
        <v>58.56</v>
      </c>
      <c r="G776" s="19">
        <f t="shared" si="37"/>
        <v>59.116320000000009</v>
      </c>
      <c r="H776" s="11">
        <f t="shared" si="38"/>
        <v>0</v>
      </c>
      <c r="J776" s="26"/>
    </row>
    <row r="777" spans="1:10" outlineLevel="1">
      <c r="A777" s="7"/>
      <c r="B777" s="23">
        <v>42567</v>
      </c>
      <c r="C777" s="22">
        <v>0.91666666666666663</v>
      </c>
      <c r="D777" s="25">
        <v>0</v>
      </c>
      <c r="E777" s="19">
        <f t="shared" si="36"/>
        <v>0</v>
      </c>
      <c r="F777" s="24">
        <v>49.15</v>
      </c>
      <c r="G777" s="19">
        <f t="shared" si="37"/>
        <v>49.616925000000002</v>
      </c>
      <c r="H777" s="11">
        <f t="shared" si="38"/>
        <v>0</v>
      </c>
      <c r="J777" s="26"/>
    </row>
    <row r="778" spans="1:10" outlineLevel="1">
      <c r="A778" s="7"/>
      <c r="B778" s="23">
        <v>42567</v>
      </c>
      <c r="C778" s="22">
        <v>0.9375</v>
      </c>
      <c r="D778" s="25">
        <v>0</v>
      </c>
      <c r="E778" s="19">
        <f t="shared" si="36"/>
        <v>0</v>
      </c>
      <c r="F778" s="24">
        <v>58.66</v>
      </c>
      <c r="G778" s="19">
        <f t="shared" si="37"/>
        <v>59.217269999999999</v>
      </c>
      <c r="H778" s="11">
        <f t="shared" si="38"/>
        <v>0</v>
      </c>
      <c r="J778" s="26"/>
    </row>
    <row r="779" spans="1:10" outlineLevel="1">
      <c r="A779" s="7"/>
      <c r="B779" s="23">
        <v>42567</v>
      </c>
      <c r="C779" s="22">
        <v>0.95833333333333337</v>
      </c>
      <c r="D779" s="25">
        <v>0</v>
      </c>
      <c r="E779" s="19">
        <f t="shared" si="36"/>
        <v>0</v>
      </c>
      <c r="F779" s="24">
        <v>53.47</v>
      </c>
      <c r="G779" s="19">
        <f t="shared" si="37"/>
        <v>53.977965000000005</v>
      </c>
      <c r="H779" s="11">
        <f t="shared" si="38"/>
        <v>0</v>
      </c>
      <c r="J779" s="26"/>
    </row>
    <row r="780" spans="1:10" outlineLevel="1">
      <c r="A780" s="7"/>
      <c r="B780" s="23">
        <v>42567</v>
      </c>
      <c r="C780" s="22">
        <v>0.97916666666666663</v>
      </c>
      <c r="D780" s="25">
        <v>0</v>
      </c>
      <c r="E780" s="19">
        <f t="shared" si="36"/>
        <v>0</v>
      </c>
      <c r="F780" s="24">
        <v>57.1</v>
      </c>
      <c r="G780" s="19">
        <f t="shared" si="37"/>
        <v>57.642450000000004</v>
      </c>
      <c r="H780" s="11">
        <f t="shared" si="38"/>
        <v>0</v>
      </c>
      <c r="J780" s="26"/>
    </row>
    <row r="781" spans="1:10" outlineLevel="1">
      <c r="A781" s="7"/>
      <c r="B781" s="23">
        <v>42567</v>
      </c>
      <c r="C781" s="22">
        <v>0.99998842592592585</v>
      </c>
      <c r="D781" s="25">
        <v>0</v>
      </c>
      <c r="E781" s="19">
        <f t="shared" si="36"/>
        <v>0</v>
      </c>
      <c r="F781" s="24">
        <v>47.05</v>
      </c>
      <c r="G781" s="19">
        <f t="shared" si="37"/>
        <v>47.496974999999999</v>
      </c>
      <c r="H781" s="11">
        <f t="shared" si="38"/>
        <v>0</v>
      </c>
      <c r="J781" s="26"/>
    </row>
    <row r="782" spans="1:10" outlineLevel="1">
      <c r="A782" s="7"/>
      <c r="B782" s="23">
        <v>42568</v>
      </c>
      <c r="C782" s="22">
        <v>2.0833333333333332E-2</v>
      </c>
      <c r="D782" s="25">
        <v>0</v>
      </c>
      <c r="E782" s="19">
        <f t="shared" ref="E782:E845" si="39">IF($B$11="Electricity",$D782*$B$7,$D782*$B$8)</f>
        <v>0</v>
      </c>
      <c r="F782" s="24">
        <v>44.66</v>
      </c>
      <c r="G782" s="19">
        <f t="shared" si="37"/>
        <v>45.084269999999997</v>
      </c>
      <c r="H782" s="11">
        <f t="shared" si="38"/>
        <v>0</v>
      </c>
      <c r="J782" s="26"/>
    </row>
    <row r="783" spans="1:10" outlineLevel="1">
      <c r="A783" s="7"/>
      <c r="B783" s="23">
        <v>42568</v>
      </c>
      <c r="C783" s="22">
        <v>4.1666666666666664E-2</v>
      </c>
      <c r="D783" s="25">
        <v>0</v>
      </c>
      <c r="E783" s="19">
        <f t="shared" si="39"/>
        <v>0</v>
      </c>
      <c r="F783" s="24">
        <v>35.49</v>
      </c>
      <c r="G783" s="19">
        <f t="shared" ref="G783:G846" si="40">$F783*$B$8</f>
        <v>35.827155000000005</v>
      </c>
      <c r="H783" s="11">
        <f t="shared" si="38"/>
        <v>0</v>
      </c>
      <c r="J783" s="26"/>
    </row>
    <row r="784" spans="1:10" outlineLevel="1">
      <c r="A784" s="7"/>
      <c r="B784" s="23">
        <v>42568</v>
      </c>
      <c r="C784" s="22">
        <v>6.25E-2</v>
      </c>
      <c r="D784" s="25">
        <v>0</v>
      </c>
      <c r="E784" s="19">
        <f t="shared" si="39"/>
        <v>0</v>
      </c>
      <c r="F784" s="24">
        <v>45.46</v>
      </c>
      <c r="G784" s="19">
        <f t="shared" si="40"/>
        <v>45.891870000000004</v>
      </c>
      <c r="H784" s="11">
        <f t="shared" si="38"/>
        <v>0</v>
      </c>
      <c r="J784" s="26"/>
    </row>
    <row r="785" spans="1:10" outlineLevel="1">
      <c r="A785" s="7"/>
      <c r="B785" s="23">
        <v>42568</v>
      </c>
      <c r="C785" s="22">
        <v>8.3333333333333329E-2</v>
      </c>
      <c r="D785" s="25">
        <v>0</v>
      </c>
      <c r="E785" s="19">
        <f t="shared" si="39"/>
        <v>0</v>
      </c>
      <c r="F785" s="24">
        <v>52.73</v>
      </c>
      <c r="G785" s="19">
        <f t="shared" si="40"/>
        <v>53.230935000000002</v>
      </c>
      <c r="H785" s="11">
        <f t="shared" si="38"/>
        <v>0</v>
      </c>
      <c r="J785" s="26"/>
    </row>
    <row r="786" spans="1:10" outlineLevel="1">
      <c r="A786" s="7"/>
      <c r="B786" s="23">
        <v>42568</v>
      </c>
      <c r="C786" s="22">
        <v>0.10416666666666667</v>
      </c>
      <c r="D786" s="25">
        <v>0</v>
      </c>
      <c r="E786" s="19">
        <f t="shared" si="39"/>
        <v>0</v>
      </c>
      <c r="F786" s="24">
        <v>35.58</v>
      </c>
      <c r="G786" s="19">
        <f t="shared" si="40"/>
        <v>35.918010000000002</v>
      </c>
      <c r="H786" s="11">
        <f t="shared" si="38"/>
        <v>0</v>
      </c>
      <c r="J786" s="26"/>
    </row>
    <row r="787" spans="1:10" outlineLevel="1">
      <c r="A787" s="7"/>
      <c r="B787" s="23">
        <v>42568</v>
      </c>
      <c r="C787" s="22">
        <v>0.125</v>
      </c>
      <c r="D787" s="25">
        <v>0</v>
      </c>
      <c r="E787" s="19">
        <f t="shared" si="39"/>
        <v>0</v>
      </c>
      <c r="F787" s="24">
        <v>30.64</v>
      </c>
      <c r="G787" s="19">
        <f t="shared" si="40"/>
        <v>30.931080000000001</v>
      </c>
      <c r="H787" s="11">
        <f t="shared" si="38"/>
        <v>0</v>
      </c>
      <c r="J787" s="26"/>
    </row>
    <row r="788" spans="1:10" outlineLevel="1">
      <c r="A788" s="7"/>
      <c r="B788" s="23">
        <v>42568</v>
      </c>
      <c r="C788" s="22">
        <v>0.14583333333333334</v>
      </c>
      <c r="D788" s="25">
        <v>0</v>
      </c>
      <c r="E788" s="19">
        <f t="shared" si="39"/>
        <v>0</v>
      </c>
      <c r="F788" s="24">
        <v>28.71</v>
      </c>
      <c r="G788" s="19">
        <f t="shared" si="40"/>
        <v>28.982745000000001</v>
      </c>
      <c r="H788" s="11">
        <f t="shared" si="38"/>
        <v>0</v>
      </c>
      <c r="J788" s="26"/>
    </row>
    <row r="789" spans="1:10" outlineLevel="1">
      <c r="A789" s="7"/>
      <c r="B789" s="23">
        <v>42568</v>
      </c>
      <c r="C789" s="22">
        <v>0.16666666666666666</v>
      </c>
      <c r="D789" s="25">
        <v>0</v>
      </c>
      <c r="E789" s="19">
        <f t="shared" si="39"/>
        <v>0</v>
      </c>
      <c r="F789" s="24">
        <v>28.67</v>
      </c>
      <c r="G789" s="19">
        <f t="shared" si="40"/>
        <v>28.942365000000002</v>
      </c>
      <c r="H789" s="11">
        <f t="shared" si="38"/>
        <v>0</v>
      </c>
      <c r="J789" s="26"/>
    </row>
    <row r="790" spans="1:10" outlineLevel="1">
      <c r="A790" s="7"/>
      <c r="B790" s="23">
        <v>42568</v>
      </c>
      <c r="C790" s="22">
        <v>0.1875</v>
      </c>
      <c r="D790" s="25">
        <v>0</v>
      </c>
      <c r="E790" s="19">
        <f t="shared" si="39"/>
        <v>0</v>
      </c>
      <c r="F790" s="24">
        <v>28.58</v>
      </c>
      <c r="G790" s="19">
        <f t="shared" si="40"/>
        <v>28.851510000000001</v>
      </c>
      <c r="H790" s="11">
        <f t="shared" si="38"/>
        <v>0</v>
      </c>
      <c r="J790" s="26"/>
    </row>
    <row r="791" spans="1:10" outlineLevel="1">
      <c r="A791" s="7"/>
      <c r="B791" s="23">
        <v>42568</v>
      </c>
      <c r="C791" s="22">
        <v>0.20833333333333334</v>
      </c>
      <c r="D791" s="25">
        <v>0</v>
      </c>
      <c r="E791" s="19">
        <f t="shared" si="39"/>
        <v>0</v>
      </c>
      <c r="F791" s="24">
        <v>27.58</v>
      </c>
      <c r="G791" s="19">
        <f t="shared" si="40"/>
        <v>27.842009999999998</v>
      </c>
      <c r="H791" s="11">
        <f t="shared" si="38"/>
        <v>0</v>
      </c>
      <c r="J791" s="26"/>
    </row>
    <row r="792" spans="1:10" outlineLevel="1">
      <c r="A792" s="7"/>
      <c r="B792" s="23">
        <v>42568</v>
      </c>
      <c r="C792" s="22">
        <v>0.22916666666666666</v>
      </c>
      <c r="D792" s="25">
        <v>0</v>
      </c>
      <c r="E792" s="19">
        <f t="shared" si="39"/>
        <v>0</v>
      </c>
      <c r="F792" s="24">
        <v>29.64</v>
      </c>
      <c r="G792" s="19">
        <f t="shared" si="40"/>
        <v>29.921580000000002</v>
      </c>
      <c r="H792" s="11">
        <f t="shared" si="38"/>
        <v>0</v>
      </c>
      <c r="J792" s="26"/>
    </row>
    <row r="793" spans="1:10" outlineLevel="1">
      <c r="A793" s="7"/>
      <c r="B793" s="23">
        <v>42568</v>
      </c>
      <c r="C793" s="22">
        <v>0.25</v>
      </c>
      <c r="D793" s="25">
        <v>0</v>
      </c>
      <c r="E793" s="19">
        <f t="shared" si="39"/>
        <v>0</v>
      </c>
      <c r="F793" s="24">
        <v>31.19</v>
      </c>
      <c r="G793" s="19">
        <f t="shared" si="40"/>
        <v>31.486305000000002</v>
      </c>
      <c r="H793" s="11">
        <f t="shared" si="38"/>
        <v>0</v>
      </c>
      <c r="J793" s="26"/>
    </row>
    <row r="794" spans="1:10" outlineLevel="1">
      <c r="A794" s="7"/>
      <c r="B794" s="23">
        <v>42568</v>
      </c>
      <c r="C794" s="22">
        <v>0.27083333333333331</v>
      </c>
      <c r="D794" s="25">
        <v>0</v>
      </c>
      <c r="E794" s="19">
        <f t="shared" si="39"/>
        <v>0</v>
      </c>
      <c r="F794" s="24">
        <v>33.08</v>
      </c>
      <c r="G794" s="19">
        <f t="shared" si="40"/>
        <v>33.394260000000003</v>
      </c>
      <c r="H794" s="11">
        <f t="shared" si="38"/>
        <v>0</v>
      </c>
      <c r="J794" s="26"/>
    </row>
    <row r="795" spans="1:10" outlineLevel="1">
      <c r="A795" s="7"/>
      <c r="B795" s="23">
        <v>42568</v>
      </c>
      <c r="C795" s="22">
        <v>0.29166666666666669</v>
      </c>
      <c r="D795" s="25">
        <v>0</v>
      </c>
      <c r="E795" s="19">
        <f t="shared" si="39"/>
        <v>0</v>
      </c>
      <c r="F795" s="24">
        <v>34.97</v>
      </c>
      <c r="G795" s="19">
        <f t="shared" si="40"/>
        <v>35.302215000000004</v>
      </c>
      <c r="H795" s="11">
        <f t="shared" si="38"/>
        <v>0</v>
      </c>
      <c r="J795" s="26"/>
    </row>
    <row r="796" spans="1:10" outlineLevel="1">
      <c r="A796" s="7"/>
      <c r="B796" s="23">
        <v>42568</v>
      </c>
      <c r="C796" s="22">
        <v>0.3125</v>
      </c>
      <c r="D796" s="25">
        <v>9.9604999999999999E-2</v>
      </c>
      <c r="E796" s="19">
        <f t="shared" si="39"/>
        <v>9.9575118500000004E-2</v>
      </c>
      <c r="F796" s="24">
        <v>34.96</v>
      </c>
      <c r="G796" s="19">
        <f t="shared" si="40"/>
        <v>35.292120000000004</v>
      </c>
      <c r="H796" s="11">
        <f t="shared" si="38"/>
        <v>15.006755009883779</v>
      </c>
      <c r="J796" s="26"/>
    </row>
    <row r="797" spans="1:10" outlineLevel="1">
      <c r="A797" s="7"/>
      <c r="B797" s="23">
        <v>42568</v>
      </c>
      <c r="C797" s="22">
        <v>0.33333333333333331</v>
      </c>
      <c r="D797" s="25">
        <v>1.0493709999999998</v>
      </c>
      <c r="E797" s="19">
        <f t="shared" si="39"/>
        <v>1.0490561886999998</v>
      </c>
      <c r="F797" s="24">
        <v>51.45</v>
      </c>
      <c r="G797" s="19">
        <f t="shared" si="40"/>
        <v>51.938775000000007</v>
      </c>
      <c r="H797" s="11">
        <f t="shared" si="38"/>
        <v>140.63775775095311</v>
      </c>
      <c r="J797" s="26"/>
    </row>
    <row r="798" spans="1:10" outlineLevel="1">
      <c r="A798" s="7"/>
      <c r="B798" s="23">
        <v>42568</v>
      </c>
      <c r="C798" s="22">
        <v>0.35416666666666669</v>
      </c>
      <c r="D798" s="25">
        <v>2.2607999999999997</v>
      </c>
      <c r="E798" s="19">
        <f t="shared" si="39"/>
        <v>2.2601217599999996</v>
      </c>
      <c r="F798" s="24">
        <v>79.33</v>
      </c>
      <c r="G798" s="19">
        <f t="shared" si="40"/>
        <v>80.083635000000001</v>
      </c>
      <c r="H798" s="11">
        <f t="shared" si="38"/>
        <v>239.38388127660235</v>
      </c>
      <c r="J798" s="26"/>
    </row>
    <row r="799" spans="1:10" outlineLevel="1">
      <c r="A799" s="7"/>
      <c r="B799" s="23">
        <v>42568</v>
      </c>
      <c r="C799" s="22">
        <v>0.375</v>
      </c>
      <c r="D799" s="25">
        <v>4.0243640000000003</v>
      </c>
      <c r="E799" s="19">
        <f t="shared" si="39"/>
        <v>4.0231566908000005</v>
      </c>
      <c r="F799" s="24">
        <v>90.73</v>
      </c>
      <c r="G799" s="19">
        <f t="shared" si="40"/>
        <v>91.591935000000007</v>
      </c>
      <c r="H799" s="11">
        <f t="shared" si="38"/>
        <v>379.81843837023132</v>
      </c>
      <c r="J799" s="26"/>
    </row>
    <row r="800" spans="1:10" outlineLevel="1">
      <c r="A800" s="7"/>
      <c r="B800" s="23">
        <v>42568</v>
      </c>
      <c r="C800" s="22">
        <v>0.39583333333333331</v>
      </c>
      <c r="D800" s="25">
        <v>5.8956429999999997</v>
      </c>
      <c r="E800" s="19">
        <f t="shared" si="39"/>
        <v>5.8938743070999999</v>
      </c>
      <c r="F800" s="24">
        <v>74.59</v>
      </c>
      <c r="G800" s="19">
        <f t="shared" si="40"/>
        <v>75.298605000000009</v>
      </c>
      <c r="H800" s="11">
        <f t="shared" si="38"/>
        <v>652.46010775062837</v>
      </c>
      <c r="J800" s="26"/>
    </row>
    <row r="801" spans="1:10" outlineLevel="1">
      <c r="A801" s="7"/>
      <c r="B801" s="23">
        <v>42568</v>
      </c>
      <c r="C801" s="22">
        <v>0.41666666666666669</v>
      </c>
      <c r="D801" s="25">
        <v>7.0207309999999996</v>
      </c>
      <c r="E801" s="19">
        <f t="shared" si="39"/>
        <v>7.0186247806999997</v>
      </c>
      <c r="F801" s="24">
        <v>70.540000000000006</v>
      </c>
      <c r="G801" s="19">
        <f t="shared" si="40"/>
        <v>71.210130000000007</v>
      </c>
      <c r="H801" s="11">
        <f t="shared" si="38"/>
        <v>805.66702615533143</v>
      </c>
      <c r="J801" s="26"/>
    </row>
    <row r="802" spans="1:10" outlineLevel="1">
      <c r="A802" s="7"/>
      <c r="B802" s="23">
        <v>42568</v>
      </c>
      <c r="C802" s="22">
        <v>0.4375</v>
      </c>
      <c r="D802" s="25">
        <v>7.8365299999999998</v>
      </c>
      <c r="E802" s="19">
        <f t="shared" si="39"/>
        <v>7.8341790409999996</v>
      </c>
      <c r="F802" s="24">
        <v>73</v>
      </c>
      <c r="G802" s="19">
        <f t="shared" si="40"/>
        <v>73.6935</v>
      </c>
      <c r="H802" s="11">
        <f t="shared" si="38"/>
        <v>879.8292284680665</v>
      </c>
      <c r="J802" s="26"/>
    </row>
    <row r="803" spans="1:10" outlineLevel="1">
      <c r="A803" s="7"/>
      <c r="B803" s="23">
        <v>42568</v>
      </c>
      <c r="C803" s="22">
        <v>0.45833333333333331</v>
      </c>
      <c r="D803" s="25">
        <v>8.4327279999999991</v>
      </c>
      <c r="E803" s="19">
        <f t="shared" si="39"/>
        <v>8.4301981815999998</v>
      </c>
      <c r="F803" s="24">
        <v>56.63</v>
      </c>
      <c r="G803" s="19">
        <f t="shared" si="40"/>
        <v>57.167985000000009</v>
      </c>
      <c r="H803" s="11">
        <f t="shared" si="38"/>
        <v>1086.0794185848638</v>
      </c>
      <c r="J803" s="26"/>
    </row>
    <row r="804" spans="1:10" outlineLevel="1">
      <c r="A804" s="7"/>
      <c r="B804" s="23">
        <v>42568</v>
      </c>
      <c r="C804" s="22">
        <v>0.47916666666666669</v>
      </c>
      <c r="D804" s="25">
        <v>8.794554999999999</v>
      </c>
      <c r="E804" s="19">
        <f t="shared" si="39"/>
        <v>8.7919166334999996</v>
      </c>
      <c r="F804" s="24">
        <v>40.049999999999997</v>
      </c>
      <c r="G804" s="19">
        <f t="shared" si="40"/>
        <v>40.430475000000001</v>
      </c>
      <c r="H804" s="11">
        <f t="shared" si="38"/>
        <v>1279.8351281781941</v>
      </c>
      <c r="J804" s="26"/>
    </row>
    <row r="805" spans="1:10" outlineLevel="1">
      <c r="A805" s="7"/>
      <c r="B805" s="23">
        <v>42568</v>
      </c>
      <c r="C805" s="22">
        <v>0.5</v>
      </c>
      <c r="D805" s="25">
        <v>8.9815529999999999</v>
      </c>
      <c r="E805" s="19">
        <f t="shared" si="39"/>
        <v>8.9788585341000005</v>
      </c>
      <c r="F805" s="24">
        <v>38.450000000000003</v>
      </c>
      <c r="G805" s="19">
        <f t="shared" si="40"/>
        <v>38.815275000000007</v>
      </c>
      <c r="H805" s="11">
        <f t="shared" si="38"/>
        <v>1321.5508241554116</v>
      </c>
      <c r="J805" s="26"/>
    </row>
    <row r="806" spans="1:10" outlineLevel="1">
      <c r="A806" s="7"/>
      <c r="B806" s="23">
        <v>42568</v>
      </c>
      <c r="C806" s="22">
        <v>0.52083333333333337</v>
      </c>
      <c r="D806" s="25">
        <v>8.9727800000000002</v>
      </c>
      <c r="E806" s="19">
        <f t="shared" si="39"/>
        <v>8.970088166</v>
      </c>
      <c r="F806" s="24">
        <v>34.4</v>
      </c>
      <c r="G806" s="19">
        <f t="shared" si="40"/>
        <v>34.726799999999997</v>
      </c>
      <c r="H806" s="11">
        <f t="shared" si="38"/>
        <v>1356.9339411529513</v>
      </c>
      <c r="J806" s="26"/>
    </row>
    <row r="807" spans="1:10" outlineLevel="1">
      <c r="A807" s="7"/>
      <c r="B807" s="23">
        <v>42568</v>
      </c>
      <c r="C807" s="22">
        <v>0.54166666666666663</v>
      </c>
      <c r="D807" s="25">
        <v>8.7839099999999988</v>
      </c>
      <c r="E807" s="19">
        <f t="shared" si="39"/>
        <v>8.781274826999999</v>
      </c>
      <c r="F807" s="24">
        <v>30.58</v>
      </c>
      <c r="G807" s="19">
        <f t="shared" si="40"/>
        <v>30.870509999999999</v>
      </c>
      <c r="H807" s="11">
        <f t="shared" si="38"/>
        <v>1362.2346854623481</v>
      </c>
      <c r="J807" s="26"/>
    </row>
    <row r="808" spans="1:10" outlineLevel="1">
      <c r="A808" s="7"/>
      <c r="B808" s="23">
        <v>42568</v>
      </c>
      <c r="C808" s="22">
        <v>0.5625</v>
      </c>
      <c r="D808" s="25">
        <v>8.3933970000000002</v>
      </c>
      <c r="E808" s="19">
        <f t="shared" si="39"/>
        <v>8.3908789809000002</v>
      </c>
      <c r="F808" s="24">
        <v>29.96</v>
      </c>
      <c r="G808" s="19">
        <f t="shared" si="40"/>
        <v>30.244620000000001</v>
      </c>
      <c r="H808" s="11">
        <f t="shared" si="38"/>
        <v>1306.9245442040924</v>
      </c>
      <c r="J808" s="26"/>
    </row>
    <row r="809" spans="1:10" outlineLevel="1">
      <c r="A809" s="7"/>
      <c r="B809" s="23">
        <v>42568</v>
      </c>
      <c r="C809" s="22">
        <v>0.58333333333333337</v>
      </c>
      <c r="D809" s="25">
        <v>7.7533940000000001</v>
      </c>
      <c r="E809" s="19">
        <f t="shared" si="39"/>
        <v>7.7510679818000003</v>
      </c>
      <c r="F809" s="24">
        <v>29.96</v>
      </c>
      <c r="G809" s="19">
        <f t="shared" si="40"/>
        <v>30.244620000000001</v>
      </c>
      <c r="H809" s="11">
        <f t="shared" si="38"/>
        <v>1207.2705389110922</v>
      </c>
      <c r="J809" s="26"/>
    </row>
    <row r="810" spans="1:10" outlineLevel="1">
      <c r="A810" s="7"/>
      <c r="B810" s="23">
        <v>42568</v>
      </c>
      <c r="C810" s="22">
        <v>0.60416666666666663</v>
      </c>
      <c r="D810" s="25">
        <v>6.7332020000000004</v>
      </c>
      <c r="E810" s="19">
        <f t="shared" si="39"/>
        <v>6.7311820394000001</v>
      </c>
      <c r="F810" s="24">
        <v>26.84</v>
      </c>
      <c r="G810" s="19">
        <f t="shared" si="40"/>
        <v>27.094980000000003</v>
      </c>
      <c r="H810" s="11">
        <f t="shared" si="38"/>
        <v>1069.6186165944978</v>
      </c>
      <c r="J810" s="26"/>
    </row>
    <row r="811" spans="1:10" outlineLevel="1">
      <c r="A811" s="7"/>
      <c r="B811" s="23">
        <v>42568</v>
      </c>
      <c r="C811" s="22">
        <v>0.625</v>
      </c>
      <c r="D811" s="25">
        <v>5.1262090000000002</v>
      </c>
      <c r="E811" s="19">
        <f t="shared" si="39"/>
        <v>5.1246711373</v>
      </c>
      <c r="F811" s="24">
        <v>29.98</v>
      </c>
      <c r="G811" s="19">
        <f t="shared" si="40"/>
        <v>30.264810000000001</v>
      </c>
      <c r="H811" s="11">
        <f t="shared" si="38"/>
        <v>798.09163325493148</v>
      </c>
      <c r="J811" s="26"/>
    </row>
    <row r="812" spans="1:10" outlineLevel="1">
      <c r="A812" s="7"/>
      <c r="B812" s="23">
        <v>42568</v>
      </c>
      <c r="C812" s="22">
        <v>0.64583333333333337</v>
      </c>
      <c r="D812" s="25">
        <v>3.5020320000000003</v>
      </c>
      <c r="E812" s="19">
        <f t="shared" si="39"/>
        <v>3.5009813904000002</v>
      </c>
      <c r="F812" s="24">
        <v>30.11</v>
      </c>
      <c r="G812" s="19">
        <f t="shared" si="40"/>
        <v>30.396045000000001</v>
      </c>
      <c r="H812" s="11">
        <f t="shared" si="38"/>
        <v>544.76655072763901</v>
      </c>
      <c r="J812" s="26"/>
    </row>
    <row r="813" spans="1:10" outlineLevel="1">
      <c r="A813" s="7"/>
      <c r="B813" s="23">
        <v>42568</v>
      </c>
      <c r="C813" s="22">
        <v>0.66666666666666663</v>
      </c>
      <c r="D813" s="25">
        <v>2.365545</v>
      </c>
      <c r="E813" s="19">
        <f t="shared" si="39"/>
        <v>2.3648353365000001</v>
      </c>
      <c r="F813" s="24">
        <v>36.840000000000003</v>
      </c>
      <c r="G813" s="19">
        <f t="shared" si="40"/>
        <v>37.189980000000006</v>
      </c>
      <c r="H813" s="11">
        <f t="shared" si="38"/>
        <v>351.91119372127179</v>
      </c>
      <c r="J813" s="26"/>
    </row>
    <row r="814" spans="1:10" outlineLevel="1">
      <c r="A814" s="7"/>
      <c r="B814" s="23">
        <v>42568</v>
      </c>
      <c r="C814" s="22">
        <v>0.6875</v>
      </c>
      <c r="D814" s="25">
        <v>1.1466340000000002</v>
      </c>
      <c r="E814" s="19">
        <f t="shared" si="39"/>
        <v>1.1462900098000002</v>
      </c>
      <c r="F814" s="24">
        <v>64.44</v>
      </c>
      <c r="G814" s="19">
        <f t="shared" si="40"/>
        <v>65.052180000000007</v>
      </c>
      <c r="H814" s="11">
        <f t="shared" si="38"/>
        <v>138.64127777308866</v>
      </c>
      <c r="J814" s="26"/>
    </row>
    <row r="815" spans="1:10" outlineLevel="1">
      <c r="A815" s="7"/>
      <c r="B815" s="23">
        <v>42568</v>
      </c>
      <c r="C815" s="22">
        <v>0.70833333333333337</v>
      </c>
      <c r="D815" s="25">
        <v>0.10117499999999999</v>
      </c>
      <c r="E815" s="19">
        <f t="shared" si="39"/>
        <v>0.10114464749999999</v>
      </c>
      <c r="F815" s="24">
        <v>69.209999999999994</v>
      </c>
      <c r="G815" s="19">
        <f t="shared" si="40"/>
        <v>69.867494999999991</v>
      </c>
      <c r="H815" s="11">
        <f t="shared" si="38"/>
        <v>11.746181281516987</v>
      </c>
      <c r="J815" s="26"/>
    </row>
    <row r="816" spans="1:10" outlineLevel="1">
      <c r="A816" s="7"/>
      <c r="B816" s="23">
        <v>42568</v>
      </c>
      <c r="C816" s="22">
        <v>0.72916666666666663</v>
      </c>
      <c r="D816" s="25">
        <v>1.2799999999999999E-4</v>
      </c>
      <c r="E816" s="19">
        <f t="shared" si="39"/>
        <v>1.2796159999999999E-4</v>
      </c>
      <c r="F816" s="24">
        <v>68.55</v>
      </c>
      <c r="G816" s="19">
        <f t="shared" si="40"/>
        <v>69.201225000000008</v>
      </c>
      <c r="H816" s="11">
        <f t="shared" si="38"/>
        <v>1.4945758127039998E-2</v>
      </c>
      <c r="J816" s="26"/>
    </row>
    <row r="817" spans="1:10" outlineLevel="1">
      <c r="A817" s="7"/>
      <c r="B817" s="23">
        <v>42568</v>
      </c>
      <c r="C817" s="22">
        <v>0.75</v>
      </c>
      <c r="D817" s="25">
        <v>0</v>
      </c>
      <c r="E817" s="19">
        <f t="shared" si="39"/>
        <v>0</v>
      </c>
      <c r="F817" s="24">
        <v>91.38</v>
      </c>
      <c r="G817" s="19">
        <f t="shared" si="40"/>
        <v>92.248109999999997</v>
      </c>
      <c r="H817" s="11">
        <f t="shared" si="38"/>
        <v>0</v>
      </c>
      <c r="J817" s="26"/>
    </row>
    <row r="818" spans="1:10" outlineLevel="1">
      <c r="A818" s="7"/>
      <c r="B818" s="23">
        <v>42568</v>
      </c>
      <c r="C818" s="22">
        <v>0.77083333333333337</v>
      </c>
      <c r="D818" s="25">
        <v>0</v>
      </c>
      <c r="E818" s="19">
        <f t="shared" si="39"/>
        <v>0</v>
      </c>
      <c r="F818" s="24">
        <v>99.43</v>
      </c>
      <c r="G818" s="19">
        <f t="shared" si="40"/>
        <v>100.37458500000001</v>
      </c>
      <c r="H818" s="11">
        <f t="shared" si="38"/>
        <v>0</v>
      </c>
      <c r="J818" s="26"/>
    </row>
    <row r="819" spans="1:10" outlineLevel="1">
      <c r="A819" s="7"/>
      <c r="B819" s="23">
        <v>42568</v>
      </c>
      <c r="C819" s="22">
        <v>0.79166666666666663</v>
      </c>
      <c r="D819" s="25">
        <v>0</v>
      </c>
      <c r="E819" s="19">
        <f t="shared" si="39"/>
        <v>0</v>
      </c>
      <c r="F819" s="24">
        <v>80.77</v>
      </c>
      <c r="G819" s="19">
        <f t="shared" si="40"/>
        <v>81.537315000000007</v>
      </c>
      <c r="H819" s="11">
        <f t="shared" si="38"/>
        <v>0</v>
      </c>
      <c r="J819" s="26"/>
    </row>
    <row r="820" spans="1:10" outlineLevel="1">
      <c r="A820" s="7"/>
      <c r="B820" s="23">
        <v>42568</v>
      </c>
      <c r="C820" s="22">
        <v>0.8125</v>
      </c>
      <c r="D820" s="25">
        <v>0</v>
      </c>
      <c r="E820" s="19">
        <f t="shared" si="39"/>
        <v>0</v>
      </c>
      <c r="F820" s="24">
        <v>61.27</v>
      </c>
      <c r="G820" s="19">
        <f t="shared" si="40"/>
        <v>61.85206500000001</v>
      </c>
      <c r="H820" s="11">
        <f t="shared" si="38"/>
        <v>0</v>
      </c>
      <c r="J820" s="26"/>
    </row>
    <row r="821" spans="1:10" outlineLevel="1">
      <c r="A821" s="7"/>
      <c r="B821" s="23">
        <v>42568</v>
      </c>
      <c r="C821" s="22">
        <v>0.83333333333333337</v>
      </c>
      <c r="D821" s="25">
        <v>0</v>
      </c>
      <c r="E821" s="19">
        <f t="shared" si="39"/>
        <v>0</v>
      </c>
      <c r="F821" s="24">
        <v>55.69</v>
      </c>
      <c r="G821" s="19">
        <f t="shared" si="40"/>
        <v>56.219055000000004</v>
      </c>
      <c r="H821" s="11">
        <f t="shared" si="38"/>
        <v>0</v>
      </c>
      <c r="J821" s="26"/>
    </row>
    <row r="822" spans="1:10" outlineLevel="1">
      <c r="A822" s="7"/>
      <c r="B822" s="23">
        <v>42568</v>
      </c>
      <c r="C822" s="22">
        <v>0.85416666666666663</v>
      </c>
      <c r="D822" s="25">
        <v>0</v>
      </c>
      <c r="E822" s="19">
        <f t="shared" si="39"/>
        <v>0</v>
      </c>
      <c r="F822" s="24">
        <v>56.36</v>
      </c>
      <c r="G822" s="19">
        <f t="shared" si="40"/>
        <v>56.895420000000001</v>
      </c>
      <c r="H822" s="11">
        <f t="shared" si="38"/>
        <v>0</v>
      </c>
      <c r="J822" s="26"/>
    </row>
    <row r="823" spans="1:10" outlineLevel="1">
      <c r="A823" s="7"/>
      <c r="B823" s="23">
        <v>42568</v>
      </c>
      <c r="C823" s="22">
        <v>0.875</v>
      </c>
      <c r="D823" s="25">
        <v>0</v>
      </c>
      <c r="E823" s="19">
        <f t="shared" si="39"/>
        <v>0</v>
      </c>
      <c r="F823" s="24">
        <v>70.900000000000006</v>
      </c>
      <c r="G823" s="19">
        <f t="shared" si="40"/>
        <v>71.573550000000012</v>
      </c>
      <c r="H823" s="11">
        <f t="shared" si="38"/>
        <v>0</v>
      </c>
      <c r="J823" s="26"/>
    </row>
    <row r="824" spans="1:10" outlineLevel="1">
      <c r="A824" s="7"/>
      <c r="B824" s="23">
        <v>42568</v>
      </c>
      <c r="C824" s="22">
        <v>0.89583333333333337</v>
      </c>
      <c r="D824" s="25">
        <v>0</v>
      </c>
      <c r="E824" s="19">
        <f t="shared" si="39"/>
        <v>0</v>
      </c>
      <c r="F824" s="24">
        <v>55.72</v>
      </c>
      <c r="G824" s="19">
        <f t="shared" si="40"/>
        <v>56.249340000000004</v>
      </c>
      <c r="H824" s="11">
        <f t="shared" si="38"/>
        <v>0</v>
      </c>
      <c r="J824" s="26"/>
    </row>
    <row r="825" spans="1:10" outlineLevel="1">
      <c r="A825" s="7"/>
      <c r="B825" s="23">
        <v>42568</v>
      </c>
      <c r="C825" s="22">
        <v>0.91666666666666663</v>
      </c>
      <c r="D825" s="25">
        <v>0</v>
      </c>
      <c r="E825" s="19">
        <f t="shared" si="39"/>
        <v>0</v>
      </c>
      <c r="F825" s="24">
        <v>35.880000000000003</v>
      </c>
      <c r="G825" s="19">
        <f t="shared" si="40"/>
        <v>36.220860000000002</v>
      </c>
      <c r="H825" s="11">
        <f t="shared" si="38"/>
        <v>0</v>
      </c>
      <c r="J825" s="26"/>
    </row>
    <row r="826" spans="1:10" outlineLevel="1">
      <c r="A826" s="7"/>
      <c r="B826" s="23">
        <v>42568</v>
      </c>
      <c r="C826" s="22">
        <v>0.9375</v>
      </c>
      <c r="D826" s="25">
        <v>0</v>
      </c>
      <c r="E826" s="19">
        <f t="shared" si="39"/>
        <v>0</v>
      </c>
      <c r="F826" s="24">
        <v>37.79</v>
      </c>
      <c r="G826" s="19">
        <f t="shared" si="40"/>
        <v>38.149005000000002</v>
      </c>
      <c r="H826" s="11">
        <f t="shared" si="38"/>
        <v>0</v>
      </c>
      <c r="J826" s="26"/>
    </row>
    <row r="827" spans="1:10" outlineLevel="1">
      <c r="A827" s="7"/>
      <c r="B827" s="23">
        <v>42568</v>
      </c>
      <c r="C827" s="22">
        <v>0.95833333333333337</v>
      </c>
      <c r="D827" s="25">
        <v>0</v>
      </c>
      <c r="E827" s="19">
        <f t="shared" si="39"/>
        <v>0</v>
      </c>
      <c r="F827" s="24">
        <v>40.24</v>
      </c>
      <c r="G827" s="19">
        <f t="shared" si="40"/>
        <v>40.622280000000003</v>
      </c>
      <c r="H827" s="11">
        <f t="shared" si="38"/>
        <v>0</v>
      </c>
      <c r="J827" s="26"/>
    </row>
    <row r="828" spans="1:10" outlineLevel="1">
      <c r="A828" s="7"/>
      <c r="B828" s="23">
        <v>42568</v>
      </c>
      <c r="C828" s="22">
        <v>0.97916666666666663</v>
      </c>
      <c r="D828" s="25">
        <v>0</v>
      </c>
      <c r="E828" s="19">
        <f t="shared" si="39"/>
        <v>0</v>
      </c>
      <c r="F828" s="24">
        <v>44.14</v>
      </c>
      <c r="G828" s="19">
        <f t="shared" si="40"/>
        <v>44.559330000000003</v>
      </c>
      <c r="H828" s="11">
        <f t="shared" si="38"/>
        <v>0</v>
      </c>
      <c r="J828" s="26"/>
    </row>
    <row r="829" spans="1:10" outlineLevel="1">
      <c r="A829" s="7"/>
      <c r="B829" s="23">
        <v>42568</v>
      </c>
      <c r="C829" s="22">
        <v>0.99998842592592585</v>
      </c>
      <c r="D829" s="25">
        <v>0</v>
      </c>
      <c r="E829" s="19">
        <f t="shared" si="39"/>
        <v>0</v>
      </c>
      <c r="F829" s="24">
        <v>40.33</v>
      </c>
      <c r="G829" s="19">
        <f t="shared" si="40"/>
        <v>40.713135000000001</v>
      </c>
      <c r="H829" s="11">
        <f t="shared" si="38"/>
        <v>0</v>
      </c>
      <c r="J829" s="26"/>
    </row>
    <row r="830" spans="1:10" outlineLevel="1">
      <c r="A830" s="7"/>
      <c r="B830" s="23">
        <v>42569</v>
      </c>
      <c r="C830" s="22">
        <v>2.0833333333333332E-2</v>
      </c>
      <c r="D830" s="25">
        <v>0</v>
      </c>
      <c r="E830" s="19">
        <f t="shared" si="39"/>
        <v>0</v>
      </c>
      <c r="F830" s="24">
        <v>33.200000000000003</v>
      </c>
      <c r="G830" s="19">
        <f t="shared" si="40"/>
        <v>33.515400000000007</v>
      </c>
      <c r="H830" s="11">
        <f t="shared" ref="H830:H893" si="41">E830*($B$6-G830)</f>
        <v>0</v>
      </c>
      <c r="J830" s="26"/>
    </row>
    <row r="831" spans="1:10" outlineLevel="1">
      <c r="A831" s="7"/>
      <c r="B831" s="23">
        <v>42569</v>
      </c>
      <c r="C831" s="22">
        <v>4.1666666666666664E-2</v>
      </c>
      <c r="D831" s="25">
        <v>0</v>
      </c>
      <c r="E831" s="19">
        <f t="shared" si="39"/>
        <v>0</v>
      </c>
      <c r="F831" s="24">
        <v>30.66</v>
      </c>
      <c r="G831" s="19">
        <f t="shared" si="40"/>
        <v>30.951270000000001</v>
      </c>
      <c r="H831" s="11">
        <f t="shared" si="41"/>
        <v>0</v>
      </c>
      <c r="J831" s="26"/>
    </row>
    <row r="832" spans="1:10" outlineLevel="1">
      <c r="A832" s="7"/>
      <c r="B832" s="23">
        <v>42569</v>
      </c>
      <c r="C832" s="22">
        <v>6.25E-2</v>
      </c>
      <c r="D832" s="25">
        <v>0</v>
      </c>
      <c r="E832" s="19">
        <f t="shared" si="39"/>
        <v>0</v>
      </c>
      <c r="F832" s="24">
        <v>27.01</v>
      </c>
      <c r="G832" s="19">
        <f t="shared" si="40"/>
        <v>27.266595000000002</v>
      </c>
      <c r="H832" s="11">
        <f t="shared" si="41"/>
        <v>0</v>
      </c>
      <c r="J832" s="26"/>
    </row>
    <row r="833" spans="1:10" outlineLevel="1">
      <c r="A833" s="7"/>
      <c r="B833" s="23">
        <v>42569</v>
      </c>
      <c r="C833" s="22">
        <v>8.3333333333333329E-2</v>
      </c>
      <c r="D833" s="25">
        <v>0</v>
      </c>
      <c r="E833" s="19">
        <f t="shared" si="39"/>
        <v>0</v>
      </c>
      <c r="F833" s="24">
        <v>27.05</v>
      </c>
      <c r="G833" s="19">
        <f t="shared" si="40"/>
        <v>27.306975000000001</v>
      </c>
      <c r="H833" s="11">
        <f t="shared" si="41"/>
        <v>0</v>
      </c>
      <c r="J833" s="26"/>
    </row>
    <row r="834" spans="1:10" outlineLevel="1">
      <c r="A834" s="7"/>
      <c r="B834" s="23">
        <v>42569</v>
      </c>
      <c r="C834" s="22">
        <v>0.10416666666666667</v>
      </c>
      <c r="D834" s="25">
        <v>0</v>
      </c>
      <c r="E834" s="19">
        <f t="shared" si="39"/>
        <v>0</v>
      </c>
      <c r="F834" s="24">
        <v>26.65</v>
      </c>
      <c r="G834" s="19">
        <f t="shared" si="40"/>
        <v>26.903175000000001</v>
      </c>
      <c r="H834" s="11">
        <f t="shared" si="41"/>
        <v>0</v>
      </c>
      <c r="J834" s="26"/>
    </row>
    <row r="835" spans="1:10" outlineLevel="1">
      <c r="A835" s="7"/>
      <c r="B835" s="23">
        <v>42569</v>
      </c>
      <c r="C835" s="22">
        <v>0.125</v>
      </c>
      <c r="D835" s="25">
        <v>0</v>
      </c>
      <c r="E835" s="19">
        <f t="shared" si="39"/>
        <v>0</v>
      </c>
      <c r="F835" s="24">
        <v>27.82</v>
      </c>
      <c r="G835" s="19">
        <f t="shared" si="40"/>
        <v>28.084290000000003</v>
      </c>
      <c r="H835" s="11">
        <f t="shared" si="41"/>
        <v>0</v>
      </c>
      <c r="J835" s="26"/>
    </row>
    <row r="836" spans="1:10" outlineLevel="1">
      <c r="A836" s="7"/>
      <c r="B836" s="23">
        <v>42569</v>
      </c>
      <c r="C836" s="22">
        <v>0.14583333333333334</v>
      </c>
      <c r="D836" s="25">
        <v>0</v>
      </c>
      <c r="E836" s="19">
        <f t="shared" si="39"/>
        <v>0</v>
      </c>
      <c r="F836" s="24">
        <v>26.99</v>
      </c>
      <c r="G836" s="19">
        <f t="shared" si="40"/>
        <v>27.246404999999999</v>
      </c>
      <c r="H836" s="11">
        <f t="shared" si="41"/>
        <v>0</v>
      </c>
      <c r="J836" s="26"/>
    </row>
    <row r="837" spans="1:10" outlineLevel="1">
      <c r="A837" s="7"/>
      <c r="B837" s="23">
        <v>42569</v>
      </c>
      <c r="C837" s="22">
        <v>0.16666666666666666</v>
      </c>
      <c r="D837" s="25">
        <v>0</v>
      </c>
      <c r="E837" s="19">
        <f t="shared" si="39"/>
        <v>0</v>
      </c>
      <c r="F837" s="24">
        <v>26.24</v>
      </c>
      <c r="G837" s="19">
        <f t="shared" si="40"/>
        <v>26.489280000000001</v>
      </c>
      <c r="H837" s="11">
        <f t="shared" si="41"/>
        <v>0</v>
      </c>
      <c r="J837" s="26"/>
    </row>
    <row r="838" spans="1:10" outlineLevel="1">
      <c r="A838" s="7"/>
      <c r="B838" s="23">
        <v>42569</v>
      </c>
      <c r="C838" s="22">
        <v>0.1875</v>
      </c>
      <c r="D838" s="25">
        <v>0</v>
      </c>
      <c r="E838" s="19">
        <f t="shared" si="39"/>
        <v>0</v>
      </c>
      <c r="F838" s="24">
        <v>26.36</v>
      </c>
      <c r="G838" s="19">
        <f t="shared" si="40"/>
        <v>26.610420000000001</v>
      </c>
      <c r="H838" s="11">
        <f t="shared" si="41"/>
        <v>0</v>
      </c>
      <c r="J838" s="26"/>
    </row>
    <row r="839" spans="1:10" outlineLevel="1">
      <c r="A839" s="7"/>
      <c r="B839" s="23">
        <v>42569</v>
      </c>
      <c r="C839" s="22">
        <v>0.20833333333333334</v>
      </c>
      <c r="D839" s="25">
        <v>0</v>
      </c>
      <c r="E839" s="19">
        <f t="shared" si="39"/>
        <v>0</v>
      </c>
      <c r="F839" s="24">
        <v>25.85</v>
      </c>
      <c r="G839" s="19">
        <f t="shared" si="40"/>
        <v>26.095575000000004</v>
      </c>
      <c r="H839" s="11">
        <f t="shared" si="41"/>
        <v>0</v>
      </c>
      <c r="J839" s="26"/>
    </row>
    <row r="840" spans="1:10" outlineLevel="1">
      <c r="A840" s="7"/>
      <c r="B840" s="23">
        <v>42569</v>
      </c>
      <c r="C840" s="22">
        <v>0.22916666666666666</v>
      </c>
      <c r="D840" s="25">
        <v>0</v>
      </c>
      <c r="E840" s="19">
        <f t="shared" si="39"/>
        <v>0</v>
      </c>
      <c r="F840" s="24">
        <v>26.07</v>
      </c>
      <c r="G840" s="19">
        <f t="shared" si="40"/>
        <v>26.317665000000002</v>
      </c>
      <c r="H840" s="11">
        <f t="shared" si="41"/>
        <v>0</v>
      </c>
      <c r="J840" s="26"/>
    </row>
    <row r="841" spans="1:10" outlineLevel="1">
      <c r="A841" s="7"/>
      <c r="B841" s="23">
        <v>42569</v>
      </c>
      <c r="C841" s="22">
        <v>0.25</v>
      </c>
      <c r="D841" s="25">
        <v>0</v>
      </c>
      <c r="E841" s="19">
        <f t="shared" si="39"/>
        <v>0</v>
      </c>
      <c r="F841" s="24">
        <v>28.39</v>
      </c>
      <c r="G841" s="19">
        <f t="shared" si="40"/>
        <v>28.659705000000002</v>
      </c>
      <c r="H841" s="11">
        <f t="shared" si="41"/>
        <v>0</v>
      </c>
      <c r="J841" s="26"/>
    </row>
    <row r="842" spans="1:10" outlineLevel="1">
      <c r="A842" s="7"/>
      <c r="B842" s="23">
        <v>42569</v>
      </c>
      <c r="C842" s="22">
        <v>0.27083333333333331</v>
      </c>
      <c r="D842" s="25">
        <v>0</v>
      </c>
      <c r="E842" s="19">
        <f t="shared" si="39"/>
        <v>0</v>
      </c>
      <c r="F842" s="24">
        <v>39.729999999999997</v>
      </c>
      <c r="G842" s="19">
        <f t="shared" si="40"/>
        <v>40.107435000000002</v>
      </c>
      <c r="H842" s="11">
        <f t="shared" si="41"/>
        <v>0</v>
      </c>
      <c r="J842" s="26"/>
    </row>
    <row r="843" spans="1:10" outlineLevel="1">
      <c r="A843" s="7"/>
      <c r="B843" s="23">
        <v>42569</v>
      </c>
      <c r="C843" s="22">
        <v>0.29166666666666669</v>
      </c>
      <c r="D843" s="25">
        <v>0</v>
      </c>
      <c r="E843" s="19">
        <f t="shared" si="39"/>
        <v>0</v>
      </c>
      <c r="F843" s="24">
        <v>134.88</v>
      </c>
      <c r="G843" s="19">
        <f t="shared" si="40"/>
        <v>136.16136</v>
      </c>
      <c r="H843" s="11">
        <f t="shared" si="41"/>
        <v>0</v>
      </c>
      <c r="J843" s="26"/>
    </row>
    <row r="844" spans="1:10" outlineLevel="1">
      <c r="A844" s="7"/>
      <c r="B844" s="23">
        <v>42569</v>
      </c>
      <c r="C844" s="22">
        <v>0.3125</v>
      </c>
      <c r="D844" s="25">
        <v>0.13756000000000002</v>
      </c>
      <c r="E844" s="19">
        <f t="shared" si="39"/>
        <v>0.13751873200000003</v>
      </c>
      <c r="F844" s="24">
        <v>54.2</v>
      </c>
      <c r="G844" s="19">
        <f t="shared" si="40"/>
        <v>54.714900000000007</v>
      </c>
      <c r="H844" s="11">
        <f t="shared" si="41"/>
        <v>18.054160482493206</v>
      </c>
      <c r="J844" s="26"/>
    </row>
    <row r="845" spans="1:10" outlineLevel="1">
      <c r="A845" s="7"/>
      <c r="B845" s="23">
        <v>42569</v>
      </c>
      <c r="C845" s="22">
        <v>0.33333333333333331</v>
      </c>
      <c r="D845" s="25">
        <v>1.2408220000000001</v>
      </c>
      <c r="E845" s="19">
        <f t="shared" si="39"/>
        <v>1.2404497534000001</v>
      </c>
      <c r="F845" s="24">
        <v>85.79</v>
      </c>
      <c r="G845" s="19">
        <f t="shared" si="40"/>
        <v>86.605005000000006</v>
      </c>
      <c r="H845" s="11">
        <f t="shared" si="41"/>
        <v>123.29449703694424</v>
      </c>
      <c r="J845" s="26"/>
    </row>
    <row r="846" spans="1:10" outlineLevel="1">
      <c r="A846" s="7"/>
      <c r="B846" s="23">
        <v>42569</v>
      </c>
      <c r="C846" s="22">
        <v>0.35416666666666669</v>
      </c>
      <c r="D846" s="25">
        <v>2.6649669999999999</v>
      </c>
      <c r="E846" s="19">
        <f t="shared" ref="E846:E909" si="42">IF($B$11="Electricity",$D846*$B$7,$D846*$B$8)</f>
        <v>2.6641675099</v>
      </c>
      <c r="F846" s="24">
        <v>70.88</v>
      </c>
      <c r="G846" s="19">
        <f t="shared" si="40"/>
        <v>71.553359999999998</v>
      </c>
      <c r="H846" s="11">
        <f t="shared" si="41"/>
        <v>304.90501990522176</v>
      </c>
      <c r="J846" s="26"/>
    </row>
    <row r="847" spans="1:10" outlineLevel="1">
      <c r="A847" s="7"/>
      <c r="B847" s="23">
        <v>42569</v>
      </c>
      <c r="C847" s="22">
        <v>0.375</v>
      </c>
      <c r="D847" s="25">
        <v>4.4800979999999999</v>
      </c>
      <c r="E847" s="19">
        <f t="shared" si="42"/>
        <v>4.4787539705999997</v>
      </c>
      <c r="F847" s="24">
        <v>56.39</v>
      </c>
      <c r="G847" s="19">
        <f t="shared" ref="G847:G910" si="43">$F847*$B$8</f>
        <v>56.925705000000001</v>
      </c>
      <c r="H847" s="11">
        <f t="shared" si="41"/>
        <v>578.09201123364574</v>
      </c>
      <c r="J847" s="26"/>
    </row>
    <row r="848" spans="1:10" outlineLevel="1">
      <c r="A848" s="7"/>
      <c r="B848" s="23">
        <v>42569</v>
      </c>
      <c r="C848" s="22">
        <v>0.39583333333333331</v>
      </c>
      <c r="D848" s="25">
        <v>6.1499709999999999</v>
      </c>
      <c r="E848" s="19">
        <f t="shared" si="42"/>
        <v>6.1481260087000003</v>
      </c>
      <c r="F848" s="24">
        <v>57.43</v>
      </c>
      <c r="G848" s="19">
        <f t="shared" si="43"/>
        <v>57.975585000000002</v>
      </c>
      <c r="H848" s="11">
        <f t="shared" si="41"/>
        <v>787.11023561010245</v>
      </c>
      <c r="J848" s="26"/>
    </row>
    <row r="849" spans="1:10" outlineLevel="1">
      <c r="A849" s="7"/>
      <c r="B849" s="23">
        <v>42569</v>
      </c>
      <c r="C849" s="22">
        <v>0.41666666666666669</v>
      </c>
      <c r="D849" s="25">
        <v>7.2212559999999995</v>
      </c>
      <c r="E849" s="19">
        <f t="shared" si="42"/>
        <v>7.2190896231999995</v>
      </c>
      <c r="F849" s="24">
        <v>57.35</v>
      </c>
      <c r="G849" s="19">
        <f t="shared" si="43"/>
        <v>57.894825000000004</v>
      </c>
      <c r="H849" s="11">
        <f t="shared" si="41"/>
        <v>924.80273952072002</v>
      </c>
      <c r="J849" s="26"/>
    </row>
    <row r="850" spans="1:10" outlineLevel="1">
      <c r="A850" s="7"/>
      <c r="B850" s="23">
        <v>42569</v>
      </c>
      <c r="C850" s="22">
        <v>0.4375</v>
      </c>
      <c r="D850" s="25">
        <v>7.9881539999999998</v>
      </c>
      <c r="E850" s="19">
        <f t="shared" si="42"/>
        <v>7.9857575538000001</v>
      </c>
      <c r="F850" s="24">
        <v>53.8</v>
      </c>
      <c r="G850" s="19">
        <f t="shared" si="43"/>
        <v>54.311100000000003</v>
      </c>
      <c r="H850" s="11">
        <f t="shared" si="41"/>
        <v>1051.6356279266126</v>
      </c>
      <c r="J850" s="26"/>
    </row>
    <row r="851" spans="1:10" outlineLevel="1">
      <c r="A851" s="7"/>
      <c r="B851" s="23">
        <v>42569</v>
      </c>
      <c r="C851" s="22">
        <v>0.45833333333333331</v>
      </c>
      <c r="D851" s="25">
        <v>8.554310000000001</v>
      </c>
      <c r="E851" s="19">
        <f t="shared" si="42"/>
        <v>8.5517437070000017</v>
      </c>
      <c r="F851" s="24">
        <v>56.45</v>
      </c>
      <c r="G851" s="19">
        <f t="shared" si="43"/>
        <v>56.986275000000006</v>
      </c>
      <c r="H851" s="11">
        <f t="shared" si="41"/>
        <v>1103.2923108853788</v>
      </c>
      <c r="J851" s="26"/>
    </row>
    <row r="852" spans="1:10" outlineLevel="1">
      <c r="A852" s="7"/>
      <c r="B852" s="23">
        <v>42569</v>
      </c>
      <c r="C852" s="22">
        <v>0.47916666666666669</v>
      </c>
      <c r="D852" s="25">
        <v>8.9300949999999979</v>
      </c>
      <c r="E852" s="19">
        <f t="shared" si="42"/>
        <v>8.9274159714999985</v>
      </c>
      <c r="F852" s="24">
        <v>52.08</v>
      </c>
      <c r="G852" s="19">
        <f t="shared" si="43"/>
        <v>52.574760000000005</v>
      </c>
      <c r="H852" s="11">
        <f t="shared" si="41"/>
        <v>1191.1426185772204</v>
      </c>
      <c r="J852" s="26"/>
    </row>
    <row r="853" spans="1:10" outlineLevel="1">
      <c r="A853" s="7"/>
      <c r="B853" s="23">
        <v>42569</v>
      </c>
      <c r="C853" s="22">
        <v>0.5</v>
      </c>
      <c r="D853" s="25">
        <v>9.0751600000000003</v>
      </c>
      <c r="E853" s="19">
        <f t="shared" si="42"/>
        <v>9.0724374520000008</v>
      </c>
      <c r="F853" s="24">
        <v>46.01</v>
      </c>
      <c r="G853" s="19">
        <f t="shared" si="43"/>
        <v>46.447095000000004</v>
      </c>
      <c r="H853" s="11">
        <f t="shared" si="41"/>
        <v>1266.0850018573983</v>
      </c>
      <c r="J853" s="26"/>
    </row>
    <row r="854" spans="1:10" outlineLevel="1">
      <c r="A854" s="7"/>
      <c r="B854" s="23">
        <v>42569</v>
      </c>
      <c r="C854" s="22">
        <v>0.52083333333333337</v>
      </c>
      <c r="D854" s="25">
        <v>9.018002000000001</v>
      </c>
      <c r="E854" s="19">
        <f t="shared" si="42"/>
        <v>9.0152965994000009</v>
      </c>
      <c r="F854" s="24">
        <v>45.84</v>
      </c>
      <c r="G854" s="19">
        <f t="shared" si="43"/>
        <v>46.275480000000009</v>
      </c>
      <c r="H854" s="11">
        <f t="shared" si="41"/>
        <v>1259.6579900087972</v>
      </c>
      <c r="J854" s="26"/>
    </row>
    <row r="855" spans="1:10" outlineLevel="1">
      <c r="A855" s="7"/>
      <c r="B855" s="23">
        <v>42569</v>
      </c>
      <c r="C855" s="22">
        <v>0.54166666666666663</v>
      </c>
      <c r="D855" s="25">
        <v>8.8938379999999988</v>
      </c>
      <c r="E855" s="19">
        <f t="shared" si="42"/>
        <v>8.8911698485999988</v>
      </c>
      <c r="F855" s="24">
        <v>37.79</v>
      </c>
      <c r="G855" s="19">
        <f t="shared" si="43"/>
        <v>38.149005000000002</v>
      </c>
      <c r="H855" s="11">
        <f t="shared" si="41"/>
        <v>1314.5683088295093</v>
      </c>
      <c r="J855" s="26"/>
    </row>
    <row r="856" spans="1:10" outlineLevel="1">
      <c r="A856" s="7"/>
      <c r="B856" s="23">
        <v>42569</v>
      </c>
      <c r="C856" s="22">
        <v>0.5625</v>
      </c>
      <c r="D856" s="25">
        <v>8.5201849999999997</v>
      </c>
      <c r="E856" s="19">
        <f t="shared" si="42"/>
        <v>8.5176289445000002</v>
      </c>
      <c r="F856" s="24">
        <v>36.700000000000003</v>
      </c>
      <c r="G856" s="19">
        <f t="shared" si="43"/>
        <v>37.048650000000002</v>
      </c>
      <c r="H856" s="11">
        <f t="shared" si="41"/>
        <v>1268.71233008235</v>
      </c>
      <c r="J856" s="26"/>
    </row>
    <row r="857" spans="1:10" outlineLevel="1">
      <c r="A857" s="7"/>
      <c r="B857" s="23">
        <v>42569</v>
      </c>
      <c r="C857" s="22">
        <v>0.58333333333333337</v>
      </c>
      <c r="D857" s="25">
        <v>7.7851560000000006</v>
      </c>
      <c r="E857" s="19">
        <f t="shared" si="42"/>
        <v>7.7828204532000012</v>
      </c>
      <c r="F857" s="24">
        <v>37.58</v>
      </c>
      <c r="G857" s="19">
        <f t="shared" si="43"/>
        <v>37.937010000000001</v>
      </c>
      <c r="H857" s="11">
        <f t="shared" si="41"/>
        <v>1152.3476669339473</v>
      </c>
      <c r="J857" s="26"/>
    </row>
    <row r="858" spans="1:10" outlineLevel="1">
      <c r="A858" s="7"/>
      <c r="B858" s="23">
        <v>42569</v>
      </c>
      <c r="C858" s="22">
        <v>0.60416666666666663</v>
      </c>
      <c r="D858" s="25">
        <v>6.7069670000000006</v>
      </c>
      <c r="E858" s="19">
        <f t="shared" si="42"/>
        <v>6.7049549099000005</v>
      </c>
      <c r="F858" s="24">
        <v>36.619999999999997</v>
      </c>
      <c r="G858" s="19">
        <f t="shared" si="43"/>
        <v>36.967889999999997</v>
      </c>
      <c r="H858" s="11">
        <f t="shared" si="41"/>
        <v>999.25357767725689</v>
      </c>
      <c r="J858" s="26"/>
    </row>
    <row r="859" spans="1:10" outlineLevel="1">
      <c r="A859" s="7"/>
      <c r="B859" s="23">
        <v>42569</v>
      </c>
      <c r="C859" s="22">
        <v>0.625</v>
      </c>
      <c r="D859" s="25">
        <v>3.7936909999999999</v>
      </c>
      <c r="E859" s="19">
        <f t="shared" si="42"/>
        <v>3.7925528926999998</v>
      </c>
      <c r="F859" s="24">
        <v>42.35</v>
      </c>
      <c r="G859" s="19">
        <f t="shared" si="43"/>
        <v>42.752325000000006</v>
      </c>
      <c r="H859" s="11">
        <f t="shared" si="41"/>
        <v>543.27438419379939</v>
      </c>
      <c r="J859" s="26"/>
    </row>
    <row r="860" spans="1:10" outlineLevel="1">
      <c r="A860" s="7"/>
      <c r="B860" s="23">
        <v>42569</v>
      </c>
      <c r="C860" s="22">
        <v>0.64583333333333337</v>
      </c>
      <c r="D860" s="25">
        <v>0.76184099999999999</v>
      </c>
      <c r="E860" s="19">
        <f t="shared" si="42"/>
        <v>0.76161244770000003</v>
      </c>
      <c r="F860" s="24">
        <v>42.13</v>
      </c>
      <c r="G860" s="19">
        <f t="shared" si="43"/>
        <v>42.530235000000005</v>
      </c>
      <c r="H860" s="11">
        <f t="shared" si="41"/>
        <v>109.2683588925938</v>
      </c>
      <c r="J860" s="26"/>
    </row>
    <row r="861" spans="1:10" outlineLevel="1">
      <c r="A861" s="7"/>
      <c r="B861" s="23">
        <v>42569</v>
      </c>
      <c r="C861" s="22">
        <v>0.66666666666666663</v>
      </c>
      <c r="D861" s="25">
        <v>0.37876900000000002</v>
      </c>
      <c r="E861" s="19">
        <f t="shared" si="42"/>
        <v>0.37865536930000004</v>
      </c>
      <c r="F861" s="24">
        <v>45.77</v>
      </c>
      <c r="G861" s="19">
        <f t="shared" si="43"/>
        <v>46.204815000000004</v>
      </c>
      <c r="H861" s="11">
        <f t="shared" si="41"/>
        <v>52.934197402536832</v>
      </c>
      <c r="J861" s="26"/>
    </row>
    <row r="862" spans="1:10" outlineLevel="1">
      <c r="A862" s="7"/>
      <c r="B862" s="23">
        <v>42569</v>
      </c>
      <c r="C862" s="22">
        <v>0.6875</v>
      </c>
      <c r="D862" s="25">
        <v>0.23133800000000002</v>
      </c>
      <c r="E862" s="19">
        <f t="shared" si="42"/>
        <v>0.23126859860000001</v>
      </c>
      <c r="F862" s="24">
        <v>50.5</v>
      </c>
      <c r="G862" s="19">
        <f t="shared" si="43"/>
        <v>50.979750000000003</v>
      </c>
      <c r="H862" s="11">
        <f t="shared" si="41"/>
        <v>31.225944000121654</v>
      </c>
      <c r="J862" s="26"/>
    </row>
    <row r="863" spans="1:10" outlineLevel="1">
      <c r="A863" s="7"/>
      <c r="B863" s="23">
        <v>42569</v>
      </c>
      <c r="C863" s="22">
        <v>0.70833333333333337</v>
      </c>
      <c r="D863" s="25">
        <v>5.6760000000000005E-3</v>
      </c>
      <c r="E863" s="19">
        <f t="shared" si="42"/>
        <v>5.674297200000001E-3</v>
      </c>
      <c r="F863" s="24">
        <v>51.02</v>
      </c>
      <c r="G863" s="19">
        <f t="shared" si="43"/>
        <v>51.504690000000004</v>
      </c>
      <c r="H863" s="11">
        <f t="shared" si="41"/>
        <v>0.76316636094613211</v>
      </c>
      <c r="J863" s="26"/>
    </row>
    <row r="864" spans="1:10" outlineLevel="1">
      <c r="A864" s="7"/>
      <c r="B864" s="23">
        <v>42569</v>
      </c>
      <c r="C864" s="22">
        <v>0.72916666666666663</v>
      </c>
      <c r="D864" s="25">
        <v>0</v>
      </c>
      <c r="E864" s="19">
        <f t="shared" si="42"/>
        <v>0</v>
      </c>
      <c r="F864" s="24">
        <v>55.5</v>
      </c>
      <c r="G864" s="19">
        <f t="shared" si="43"/>
        <v>56.027250000000002</v>
      </c>
      <c r="H864" s="11">
        <f t="shared" si="41"/>
        <v>0</v>
      </c>
      <c r="J864" s="26"/>
    </row>
    <row r="865" spans="1:10" outlineLevel="1">
      <c r="A865" s="7"/>
      <c r="B865" s="23">
        <v>42569</v>
      </c>
      <c r="C865" s="22">
        <v>0.75</v>
      </c>
      <c r="D865" s="25">
        <v>0</v>
      </c>
      <c r="E865" s="19">
        <f t="shared" si="42"/>
        <v>0</v>
      </c>
      <c r="F865" s="24">
        <v>94.97</v>
      </c>
      <c r="G865" s="19">
        <f t="shared" si="43"/>
        <v>95.872215000000011</v>
      </c>
      <c r="H865" s="11">
        <f t="shared" si="41"/>
        <v>0</v>
      </c>
      <c r="J865" s="26"/>
    </row>
    <row r="866" spans="1:10" outlineLevel="1">
      <c r="A866" s="7"/>
      <c r="B866" s="23">
        <v>42569</v>
      </c>
      <c r="C866" s="22">
        <v>0.77083333333333337</v>
      </c>
      <c r="D866" s="25">
        <v>0</v>
      </c>
      <c r="E866" s="19">
        <f t="shared" si="42"/>
        <v>0</v>
      </c>
      <c r="F866" s="24">
        <v>80.19</v>
      </c>
      <c r="G866" s="19">
        <f t="shared" si="43"/>
        <v>80.951805000000007</v>
      </c>
      <c r="H866" s="11">
        <f t="shared" si="41"/>
        <v>0</v>
      </c>
      <c r="J866" s="26"/>
    </row>
    <row r="867" spans="1:10" outlineLevel="1">
      <c r="A867" s="7"/>
      <c r="B867" s="23">
        <v>42569</v>
      </c>
      <c r="C867" s="22">
        <v>0.79166666666666663</v>
      </c>
      <c r="D867" s="25">
        <v>0</v>
      </c>
      <c r="E867" s="19">
        <f t="shared" si="42"/>
        <v>0</v>
      </c>
      <c r="F867" s="24">
        <v>58.17</v>
      </c>
      <c r="G867" s="19">
        <f t="shared" si="43"/>
        <v>58.722615000000005</v>
      </c>
      <c r="H867" s="11">
        <f t="shared" si="41"/>
        <v>0</v>
      </c>
      <c r="J867" s="26"/>
    </row>
    <row r="868" spans="1:10" outlineLevel="1">
      <c r="A868" s="7"/>
      <c r="B868" s="23">
        <v>42569</v>
      </c>
      <c r="C868" s="22">
        <v>0.8125</v>
      </c>
      <c r="D868" s="25">
        <v>0</v>
      </c>
      <c r="E868" s="19">
        <f t="shared" si="42"/>
        <v>0</v>
      </c>
      <c r="F868" s="24">
        <v>57.37</v>
      </c>
      <c r="G868" s="19">
        <f t="shared" si="43"/>
        <v>57.915015000000004</v>
      </c>
      <c r="H868" s="11">
        <f t="shared" si="41"/>
        <v>0</v>
      </c>
      <c r="J868" s="26"/>
    </row>
    <row r="869" spans="1:10" outlineLevel="1">
      <c r="A869" s="7"/>
      <c r="B869" s="23">
        <v>42569</v>
      </c>
      <c r="C869" s="22">
        <v>0.83333333333333337</v>
      </c>
      <c r="D869" s="25">
        <v>0</v>
      </c>
      <c r="E869" s="19">
        <f t="shared" si="42"/>
        <v>0</v>
      </c>
      <c r="F869" s="24">
        <v>54.83</v>
      </c>
      <c r="G869" s="19">
        <f t="shared" si="43"/>
        <v>55.350885000000005</v>
      </c>
      <c r="H869" s="11">
        <f t="shared" si="41"/>
        <v>0</v>
      </c>
      <c r="J869" s="26"/>
    </row>
    <row r="870" spans="1:10" outlineLevel="1">
      <c r="A870" s="7"/>
      <c r="B870" s="23">
        <v>42569</v>
      </c>
      <c r="C870" s="22">
        <v>0.85416666666666663</v>
      </c>
      <c r="D870" s="25">
        <v>0</v>
      </c>
      <c r="E870" s="19">
        <f t="shared" si="42"/>
        <v>0</v>
      </c>
      <c r="F870" s="24">
        <v>100.23</v>
      </c>
      <c r="G870" s="19">
        <f t="shared" si="43"/>
        <v>101.182185</v>
      </c>
      <c r="H870" s="11">
        <f t="shared" si="41"/>
        <v>0</v>
      </c>
      <c r="J870" s="26"/>
    </row>
    <row r="871" spans="1:10" outlineLevel="1">
      <c r="A871" s="7"/>
      <c r="B871" s="23">
        <v>42569</v>
      </c>
      <c r="C871" s="22">
        <v>0.875</v>
      </c>
      <c r="D871" s="25">
        <v>0</v>
      </c>
      <c r="E871" s="19">
        <f t="shared" si="42"/>
        <v>0</v>
      </c>
      <c r="F871" s="24">
        <v>45.15</v>
      </c>
      <c r="G871" s="19">
        <f t="shared" si="43"/>
        <v>45.578924999999998</v>
      </c>
      <c r="H871" s="11">
        <f t="shared" si="41"/>
        <v>0</v>
      </c>
      <c r="J871" s="26"/>
    </row>
    <row r="872" spans="1:10" outlineLevel="1">
      <c r="A872" s="7"/>
      <c r="B872" s="23">
        <v>42569</v>
      </c>
      <c r="C872" s="22">
        <v>0.89583333333333337</v>
      </c>
      <c r="D872" s="25">
        <v>0</v>
      </c>
      <c r="E872" s="19">
        <f t="shared" si="42"/>
        <v>0</v>
      </c>
      <c r="F872" s="24">
        <v>38.17</v>
      </c>
      <c r="G872" s="19">
        <f t="shared" si="43"/>
        <v>38.532615000000007</v>
      </c>
      <c r="H872" s="11">
        <f t="shared" si="41"/>
        <v>0</v>
      </c>
      <c r="J872" s="26"/>
    </row>
    <row r="873" spans="1:10" outlineLevel="1">
      <c r="A873" s="7"/>
      <c r="B873" s="23">
        <v>42569</v>
      </c>
      <c r="C873" s="22">
        <v>0.91666666666666663</v>
      </c>
      <c r="D873" s="25">
        <v>0</v>
      </c>
      <c r="E873" s="19">
        <f t="shared" si="42"/>
        <v>0</v>
      </c>
      <c r="F873" s="24">
        <v>33.35</v>
      </c>
      <c r="G873" s="19">
        <f t="shared" si="43"/>
        <v>33.666825000000003</v>
      </c>
      <c r="H873" s="11">
        <f t="shared" si="41"/>
        <v>0</v>
      </c>
      <c r="J873" s="26"/>
    </row>
    <row r="874" spans="1:10" outlineLevel="1">
      <c r="A874" s="7"/>
      <c r="B874" s="23">
        <v>42569</v>
      </c>
      <c r="C874" s="22">
        <v>0.9375</v>
      </c>
      <c r="D874" s="25">
        <v>0</v>
      </c>
      <c r="E874" s="19">
        <f t="shared" si="42"/>
        <v>0</v>
      </c>
      <c r="F874" s="24">
        <v>39.64</v>
      </c>
      <c r="G874" s="19">
        <f t="shared" si="43"/>
        <v>40.016580000000005</v>
      </c>
      <c r="H874" s="11">
        <f t="shared" si="41"/>
        <v>0</v>
      </c>
      <c r="J874" s="26"/>
    </row>
    <row r="875" spans="1:10" outlineLevel="1">
      <c r="A875" s="7"/>
      <c r="B875" s="23">
        <v>42569</v>
      </c>
      <c r="C875" s="22">
        <v>0.95833333333333337</v>
      </c>
      <c r="D875" s="25">
        <v>0</v>
      </c>
      <c r="E875" s="19">
        <f t="shared" si="42"/>
        <v>0</v>
      </c>
      <c r="F875" s="24">
        <v>31.91</v>
      </c>
      <c r="G875" s="19">
        <f t="shared" si="43"/>
        <v>32.213145000000004</v>
      </c>
      <c r="H875" s="11">
        <f t="shared" si="41"/>
        <v>0</v>
      </c>
      <c r="J875" s="26"/>
    </row>
    <row r="876" spans="1:10" outlineLevel="1">
      <c r="A876" s="7"/>
      <c r="B876" s="23">
        <v>42569</v>
      </c>
      <c r="C876" s="22">
        <v>0.97916666666666663</v>
      </c>
      <c r="D876" s="25">
        <v>0</v>
      </c>
      <c r="E876" s="19">
        <f t="shared" si="42"/>
        <v>0</v>
      </c>
      <c r="F876" s="24">
        <v>30.71</v>
      </c>
      <c r="G876" s="19">
        <f t="shared" si="43"/>
        <v>31.001745000000003</v>
      </c>
      <c r="H876" s="11">
        <f t="shared" si="41"/>
        <v>0</v>
      </c>
      <c r="J876" s="26"/>
    </row>
    <row r="877" spans="1:10" outlineLevel="1">
      <c r="A877" s="7"/>
      <c r="B877" s="23">
        <v>42569</v>
      </c>
      <c r="C877" s="22">
        <v>0.99998842592592585</v>
      </c>
      <c r="D877" s="25">
        <v>0</v>
      </c>
      <c r="E877" s="19">
        <f t="shared" si="42"/>
        <v>0</v>
      </c>
      <c r="F877" s="24">
        <v>35.54</v>
      </c>
      <c r="G877" s="19">
        <f t="shared" si="43"/>
        <v>35.877630000000003</v>
      </c>
      <c r="H877" s="11">
        <f t="shared" si="41"/>
        <v>0</v>
      </c>
      <c r="J877" s="26"/>
    </row>
    <row r="878" spans="1:10" outlineLevel="1">
      <c r="A878" s="7"/>
      <c r="B878" s="23">
        <v>42570</v>
      </c>
      <c r="C878" s="22">
        <v>2.0833333333333332E-2</v>
      </c>
      <c r="D878" s="25">
        <v>0</v>
      </c>
      <c r="E878" s="19">
        <f t="shared" si="42"/>
        <v>0</v>
      </c>
      <c r="F878" s="24">
        <v>28.07</v>
      </c>
      <c r="G878" s="19">
        <f t="shared" si="43"/>
        <v>28.336665000000004</v>
      </c>
      <c r="H878" s="11">
        <f t="shared" si="41"/>
        <v>0</v>
      </c>
      <c r="J878" s="26"/>
    </row>
    <row r="879" spans="1:10" outlineLevel="1">
      <c r="A879" s="7"/>
      <c r="B879" s="23">
        <v>42570</v>
      </c>
      <c r="C879" s="22">
        <v>4.1666666666666664E-2</v>
      </c>
      <c r="D879" s="25">
        <v>0</v>
      </c>
      <c r="E879" s="19">
        <f t="shared" si="42"/>
        <v>0</v>
      </c>
      <c r="F879" s="24">
        <v>33.33</v>
      </c>
      <c r="G879" s="19">
        <f t="shared" si="43"/>
        <v>33.646635000000003</v>
      </c>
      <c r="H879" s="11">
        <f t="shared" si="41"/>
        <v>0</v>
      </c>
      <c r="J879" s="26"/>
    </row>
    <row r="880" spans="1:10" outlineLevel="1">
      <c r="A880" s="7"/>
      <c r="B880" s="23">
        <v>42570</v>
      </c>
      <c r="C880" s="22">
        <v>6.25E-2</v>
      </c>
      <c r="D880" s="25">
        <v>0</v>
      </c>
      <c r="E880" s="19">
        <f t="shared" si="42"/>
        <v>0</v>
      </c>
      <c r="F880" s="24">
        <v>26.84</v>
      </c>
      <c r="G880" s="19">
        <f t="shared" si="43"/>
        <v>27.094980000000003</v>
      </c>
      <c r="H880" s="11">
        <f t="shared" si="41"/>
        <v>0</v>
      </c>
      <c r="J880" s="26"/>
    </row>
    <row r="881" spans="1:10" outlineLevel="1">
      <c r="A881" s="7"/>
      <c r="B881" s="23">
        <v>42570</v>
      </c>
      <c r="C881" s="22">
        <v>8.3333333333333329E-2</v>
      </c>
      <c r="D881" s="25">
        <v>0</v>
      </c>
      <c r="E881" s="19">
        <f t="shared" si="42"/>
        <v>0</v>
      </c>
      <c r="F881" s="24">
        <v>26</v>
      </c>
      <c r="G881" s="19">
        <f t="shared" si="43"/>
        <v>26.247</v>
      </c>
      <c r="H881" s="11">
        <f t="shared" si="41"/>
        <v>0</v>
      </c>
      <c r="J881" s="26"/>
    </row>
    <row r="882" spans="1:10" outlineLevel="1">
      <c r="A882" s="7"/>
      <c r="B882" s="23">
        <v>42570</v>
      </c>
      <c r="C882" s="22">
        <v>0.10416666666666667</v>
      </c>
      <c r="D882" s="25">
        <v>0</v>
      </c>
      <c r="E882" s="19">
        <f t="shared" si="42"/>
        <v>0</v>
      </c>
      <c r="F882" s="24">
        <v>25.78</v>
      </c>
      <c r="G882" s="19">
        <f t="shared" si="43"/>
        <v>26.024910000000002</v>
      </c>
      <c r="H882" s="11">
        <f t="shared" si="41"/>
        <v>0</v>
      </c>
      <c r="J882" s="26"/>
    </row>
    <row r="883" spans="1:10" outlineLevel="1">
      <c r="A883" s="7"/>
      <c r="B883" s="23">
        <v>42570</v>
      </c>
      <c r="C883" s="22">
        <v>0.125</v>
      </c>
      <c r="D883" s="25">
        <v>0</v>
      </c>
      <c r="E883" s="19">
        <f t="shared" si="42"/>
        <v>0</v>
      </c>
      <c r="F883" s="24">
        <v>26</v>
      </c>
      <c r="G883" s="19">
        <f t="shared" si="43"/>
        <v>26.247</v>
      </c>
      <c r="H883" s="11">
        <f t="shared" si="41"/>
        <v>0</v>
      </c>
      <c r="J883" s="26"/>
    </row>
    <row r="884" spans="1:10" outlineLevel="1">
      <c r="A884" s="7"/>
      <c r="B884" s="23">
        <v>42570</v>
      </c>
      <c r="C884" s="22">
        <v>0.14583333333333334</v>
      </c>
      <c r="D884" s="25">
        <v>0</v>
      </c>
      <c r="E884" s="19">
        <f t="shared" si="42"/>
        <v>0</v>
      </c>
      <c r="F884" s="24">
        <v>26</v>
      </c>
      <c r="G884" s="19">
        <f t="shared" si="43"/>
        <v>26.247</v>
      </c>
      <c r="H884" s="11">
        <f t="shared" si="41"/>
        <v>0</v>
      </c>
      <c r="J884" s="26"/>
    </row>
    <row r="885" spans="1:10" outlineLevel="1">
      <c r="A885" s="7"/>
      <c r="B885" s="23">
        <v>42570</v>
      </c>
      <c r="C885" s="22">
        <v>0.16666666666666666</v>
      </c>
      <c r="D885" s="25">
        <v>0</v>
      </c>
      <c r="E885" s="19">
        <f t="shared" si="42"/>
        <v>0</v>
      </c>
      <c r="F885" s="24">
        <v>25.89</v>
      </c>
      <c r="G885" s="19">
        <f t="shared" si="43"/>
        <v>26.135955000000003</v>
      </c>
      <c r="H885" s="11">
        <f t="shared" si="41"/>
        <v>0</v>
      </c>
      <c r="J885" s="26"/>
    </row>
    <row r="886" spans="1:10" outlineLevel="1">
      <c r="A886" s="7"/>
      <c r="B886" s="23">
        <v>42570</v>
      </c>
      <c r="C886" s="22">
        <v>0.1875</v>
      </c>
      <c r="D886" s="25">
        <v>0</v>
      </c>
      <c r="E886" s="19">
        <f t="shared" si="42"/>
        <v>0</v>
      </c>
      <c r="F886" s="24">
        <v>26</v>
      </c>
      <c r="G886" s="19">
        <f t="shared" si="43"/>
        <v>26.247</v>
      </c>
      <c r="H886" s="11">
        <f t="shared" si="41"/>
        <v>0</v>
      </c>
      <c r="J886" s="26"/>
    </row>
    <row r="887" spans="1:10" outlineLevel="1">
      <c r="A887" s="7"/>
      <c r="B887" s="23">
        <v>42570</v>
      </c>
      <c r="C887" s="22">
        <v>0.20833333333333334</v>
      </c>
      <c r="D887" s="25">
        <v>0</v>
      </c>
      <c r="E887" s="19">
        <f t="shared" si="42"/>
        <v>0</v>
      </c>
      <c r="F887" s="24">
        <v>25.36</v>
      </c>
      <c r="G887" s="19">
        <f t="shared" si="43"/>
        <v>25.600920000000002</v>
      </c>
      <c r="H887" s="11">
        <f t="shared" si="41"/>
        <v>0</v>
      </c>
      <c r="J887" s="26"/>
    </row>
    <row r="888" spans="1:10" outlineLevel="1">
      <c r="A888" s="7"/>
      <c r="B888" s="23">
        <v>42570</v>
      </c>
      <c r="C888" s="22">
        <v>0.22916666666666666</v>
      </c>
      <c r="D888" s="25">
        <v>0</v>
      </c>
      <c r="E888" s="19">
        <f t="shared" si="42"/>
        <v>0</v>
      </c>
      <c r="F888" s="24">
        <v>27.2</v>
      </c>
      <c r="G888" s="19">
        <f t="shared" si="43"/>
        <v>27.458400000000001</v>
      </c>
      <c r="H888" s="11">
        <f t="shared" si="41"/>
        <v>0</v>
      </c>
      <c r="J888" s="26"/>
    </row>
    <row r="889" spans="1:10" outlineLevel="1">
      <c r="A889" s="7"/>
      <c r="B889" s="23">
        <v>42570</v>
      </c>
      <c r="C889" s="22">
        <v>0.25</v>
      </c>
      <c r="D889" s="25">
        <v>0</v>
      </c>
      <c r="E889" s="19">
        <f t="shared" si="42"/>
        <v>0</v>
      </c>
      <c r="F889" s="24">
        <v>21.54</v>
      </c>
      <c r="G889" s="19">
        <f t="shared" si="43"/>
        <v>21.744630000000001</v>
      </c>
      <c r="H889" s="11">
        <f t="shared" si="41"/>
        <v>0</v>
      </c>
      <c r="J889" s="26"/>
    </row>
    <row r="890" spans="1:10" outlineLevel="1">
      <c r="A890" s="7"/>
      <c r="B890" s="23">
        <v>42570</v>
      </c>
      <c r="C890" s="22">
        <v>0.27083333333333331</v>
      </c>
      <c r="D890" s="25">
        <v>0</v>
      </c>
      <c r="E890" s="19">
        <f t="shared" si="42"/>
        <v>0</v>
      </c>
      <c r="F890" s="24">
        <v>40.15</v>
      </c>
      <c r="G890" s="19">
        <f t="shared" si="43"/>
        <v>40.531424999999999</v>
      </c>
      <c r="H890" s="11">
        <f t="shared" si="41"/>
        <v>0</v>
      </c>
      <c r="J890" s="26"/>
    </row>
    <row r="891" spans="1:10" outlineLevel="1">
      <c r="A891" s="7"/>
      <c r="B891" s="23">
        <v>42570</v>
      </c>
      <c r="C891" s="22">
        <v>0.29166666666666669</v>
      </c>
      <c r="D891" s="25">
        <v>0</v>
      </c>
      <c r="E891" s="19">
        <f t="shared" si="42"/>
        <v>0</v>
      </c>
      <c r="F891" s="24">
        <v>69.739999999999995</v>
      </c>
      <c r="G891" s="19">
        <f t="shared" si="43"/>
        <v>70.402529999999999</v>
      </c>
      <c r="H891" s="11">
        <f t="shared" si="41"/>
        <v>0</v>
      </c>
      <c r="J891" s="26"/>
    </row>
    <row r="892" spans="1:10" outlineLevel="1">
      <c r="A892" s="7"/>
      <c r="B892" s="23">
        <v>42570</v>
      </c>
      <c r="C892" s="22">
        <v>0.3125</v>
      </c>
      <c r="D892" s="25">
        <v>0</v>
      </c>
      <c r="E892" s="19">
        <f t="shared" si="42"/>
        <v>0</v>
      </c>
      <c r="F892" s="24">
        <v>74.13</v>
      </c>
      <c r="G892" s="19">
        <f t="shared" si="43"/>
        <v>74.834235000000007</v>
      </c>
      <c r="H892" s="11">
        <f t="shared" si="41"/>
        <v>0</v>
      </c>
      <c r="J892" s="26"/>
    </row>
    <row r="893" spans="1:10" outlineLevel="1">
      <c r="A893" s="7"/>
      <c r="B893" s="23">
        <v>42570</v>
      </c>
      <c r="C893" s="22">
        <v>0.33333333333333331</v>
      </c>
      <c r="D893" s="25">
        <v>2.1201000000000001E-2</v>
      </c>
      <c r="E893" s="19">
        <f t="shared" si="42"/>
        <v>2.11946397E-2</v>
      </c>
      <c r="F893" s="24">
        <v>61.41</v>
      </c>
      <c r="G893" s="19">
        <f t="shared" si="43"/>
        <v>61.993395</v>
      </c>
      <c r="H893" s="11">
        <f t="shared" si="41"/>
        <v>2.6282753133952186</v>
      </c>
      <c r="J893" s="26"/>
    </row>
    <row r="894" spans="1:10" outlineLevel="1">
      <c r="A894" s="7"/>
      <c r="B894" s="23">
        <v>42570</v>
      </c>
      <c r="C894" s="22">
        <v>0.35416666666666669</v>
      </c>
      <c r="D894" s="25">
        <v>0.37427599999999994</v>
      </c>
      <c r="E894" s="19">
        <f t="shared" si="42"/>
        <v>0.37416371719999997</v>
      </c>
      <c r="F894" s="24">
        <v>55.44</v>
      </c>
      <c r="G894" s="19">
        <f t="shared" si="43"/>
        <v>55.966680000000004</v>
      </c>
      <c r="H894" s="11">
        <f t="shared" ref="H894:H957" si="44">E894*($B$6-G894)</f>
        <v>48.6537503710571</v>
      </c>
      <c r="J894" s="26"/>
    </row>
    <row r="895" spans="1:10" outlineLevel="1">
      <c r="A895" s="7"/>
      <c r="B895" s="23">
        <v>42570</v>
      </c>
      <c r="C895" s="22">
        <v>0.375</v>
      </c>
      <c r="D895" s="25">
        <v>0.78975400000000007</v>
      </c>
      <c r="E895" s="19">
        <f t="shared" si="42"/>
        <v>0.78951707380000014</v>
      </c>
      <c r="F895" s="24">
        <v>79.760000000000005</v>
      </c>
      <c r="G895" s="19">
        <f t="shared" si="43"/>
        <v>80.517720000000011</v>
      </c>
      <c r="H895" s="11">
        <f t="shared" si="44"/>
        <v>83.280061043352276</v>
      </c>
      <c r="J895" s="26"/>
    </row>
    <row r="896" spans="1:10" outlineLevel="1">
      <c r="A896" s="7"/>
      <c r="B896" s="23">
        <v>42570</v>
      </c>
      <c r="C896" s="22">
        <v>0.39583333333333331</v>
      </c>
      <c r="D896" s="25">
        <v>0.98877400000000004</v>
      </c>
      <c r="E896" s="19">
        <f t="shared" si="42"/>
        <v>0.98847736780000006</v>
      </c>
      <c r="F896" s="24">
        <v>58.15</v>
      </c>
      <c r="G896" s="19">
        <f t="shared" si="43"/>
        <v>58.702425000000005</v>
      </c>
      <c r="H896" s="11">
        <f t="shared" si="44"/>
        <v>125.83077186332309</v>
      </c>
      <c r="J896" s="26"/>
    </row>
    <row r="897" spans="1:10" outlineLevel="1">
      <c r="A897" s="7"/>
      <c r="B897" s="23">
        <v>42570</v>
      </c>
      <c r="C897" s="22">
        <v>0.41666666666666669</v>
      </c>
      <c r="D897" s="25">
        <v>1.6018310000000002</v>
      </c>
      <c r="E897" s="19">
        <f t="shared" si="42"/>
        <v>1.6013504507000003</v>
      </c>
      <c r="F897" s="24">
        <v>56.21</v>
      </c>
      <c r="G897" s="19">
        <f t="shared" si="43"/>
        <v>56.743995000000005</v>
      </c>
      <c r="H897" s="11">
        <f t="shared" si="44"/>
        <v>206.98416186243148</v>
      </c>
      <c r="J897" s="26"/>
    </row>
    <row r="898" spans="1:10" outlineLevel="1">
      <c r="A898" s="7"/>
      <c r="B898" s="23">
        <v>42570</v>
      </c>
      <c r="C898" s="22">
        <v>0.4375</v>
      </c>
      <c r="D898" s="25">
        <v>3.6380879999999998</v>
      </c>
      <c r="E898" s="19">
        <f t="shared" si="42"/>
        <v>3.6369965735999998</v>
      </c>
      <c r="F898" s="24">
        <v>56.37</v>
      </c>
      <c r="G898" s="19">
        <f t="shared" si="43"/>
        <v>56.905515000000001</v>
      </c>
      <c r="H898" s="11">
        <f t="shared" si="44"/>
        <v>469.51619961565655</v>
      </c>
      <c r="J898" s="26"/>
    </row>
    <row r="899" spans="1:10" outlineLevel="1">
      <c r="A899" s="7"/>
      <c r="B899" s="23">
        <v>42570</v>
      </c>
      <c r="C899" s="22">
        <v>0.45833333333333331</v>
      </c>
      <c r="D899" s="25">
        <v>4.6803869999999996</v>
      </c>
      <c r="E899" s="19">
        <f t="shared" si="42"/>
        <v>4.6789828838999998</v>
      </c>
      <c r="F899" s="24">
        <v>56.4</v>
      </c>
      <c r="G899" s="19">
        <f t="shared" si="43"/>
        <v>56.9358</v>
      </c>
      <c r="H899" s="11">
        <f t="shared" si="44"/>
        <v>603.88918272424633</v>
      </c>
      <c r="J899" s="26"/>
    </row>
    <row r="900" spans="1:10" outlineLevel="1">
      <c r="A900" s="7"/>
      <c r="B900" s="23">
        <v>42570</v>
      </c>
      <c r="C900" s="22">
        <v>0.47916666666666669</v>
      </c>
      <c r="D900" s="25">
        <v>6.9523270000000004</v>
      </c>
      <c r="E900" s="19">
        <f t="shared" si="42"/>
        <v>6.9502413019000002</v>
      </c>
      <c r="F900" s="24">
        <v>42.72</v>
      </c>
      <c r="G900" s="19">
        <f t="shared" si="43"/>
        <v>43.125840000000004</v>
      </c>
      <c r="H900" s="11">
        <f t="shared" si="44"/>
        <v>993.00988780626881</v>
      </c>
      <c r="J900" s="26"/>
    </row>
    <row r="901" spans="1:10" outlineLevel="1">
      <c r="A901" s="7"/>
      <c r="B901" s="23">
        <v>42570</v>
      </c>
      <c r="C901" s="22">
        <v>0.5</v>
      </c>
      <c r="D901" s="25">
        <v>2.829107</v>
      </c>
      <c r="E901" s="19">
        <f t="shared" si="42"/>
        <v>2.8282582679000003</v>
      </c>
      <c r="F901" s="24">
        <v>43.97</v>
      </c>
      <c r="G901" s="19">
        <f t="shared" si="43"/>
        <v>44.387715</v>
      </c>
      <c r="H901" s="11">
        <f t="shared" si="44"/>
        <v>400.51611588746118</v>
      </c>
      <c r="J901" s="26"/>
    </row>
    <row r="902" spans="1:10" outlineLevel="1">
      <c r="A902" s="7"/>
      <c r="B902" s="23">
        <v>42570</v>
      </c>
      <c r="C902" s="22">
        <v>0.52083333333333337</v>
      </c>
      <c r="D902" s="25">
        <v>3.5988440000000002</v>
      </c>
      <c r="E902" s="19">
        <f t="shared" si="42"/>
        <v>3.5977643468000005</v>
      </c>
      <c r="F902" s="24">
        <v>39.33</v>
      </c>
      <c r="G902" s="19">
        <f t="shared" si="43"/>
        <v>39.703634999999998</v>
      </c>
      <c r="H902" s="11">
        <f t="shared" si="44"/>
        <v>526.3398460634395</v>
      </c>
      <c r="J902" s="26"/>
    </row>
    <row r="903" spans="1:10" outlineLevel="1">
      <c r="A903" s="7"/>
      <c r="B903" s="23">
        <v>42570</v>
      </c>
      <c r="C903" s="22">
        <v>0.54166666666666663</v>
      </c>
      <c r="D903" s="25">
        <v>2.3803190000000001</v>
      </c>
      <c r="E903" s="19">
        <f t="shared" si="42"/>
        <v>2.3796049043000003</v>
      </c>
      <c r="F903" s="24">
        <v>38.630000000000003</v>
      </c>
      <c r="G903" s="19">
        <f t="shared" si="43"/>
        <v>38.996985000000002</v>
      </c>
      <c r="H903" s="11">
        <f t="shared" si="44"/>
        <v>349.80909544088649</v>
      </c>
      <c r="J903" s="26"/>
    </row>
    <row r="904" spans="1:10" outlineLevel="1">
      <c r="A904" s="7"/>
      <c r="B904" s="23">
        <v>42570</v>
      </c>
      <c r="C904" s="22">
        <v>0.5625</v>
      </c>
      <c r="D904" s="25">
        <v>1.24007</v>
      </c>
      <c r="E904" s="19">
        <f t="shared" si="42"/>
        <v>1.239697979</v>
      </c>
      <c r="F904" s="24">
        <v>38.01</v>
      </c>
      <c r="G904" s="19">
        <f t="shared" si="43"/>
        <v>38.371095000000004</v>
      </c>
      <c r="H904" s="11">
        <f t="shared" si="44"/>
        <v>183.01525517048299</v>
      </c>
      <c r="J904" s="26"/>
    </row>
    <row r="905" spans="1:10" outlineLevel="1">
      <c r="A905" s="7"/>
      <c r="B905" s="23">
        <v>42570</v>
      </c>
      <c r="C905" s="22">
        <v>0.58333333333333337</v>
      </c>
      <c r="D905" s="25">
        <v>1.3982520000000001</v>
      </c>
      <c r="E905" s="19">
        <f t="shared" si="42"/>
        <v>1.3978325244000001</v>
      </c>
      <c r="F905" s="24">
        <v>42.66</v>
      </c>
      <c r="G905" s="19">
        <f t="shared" si="43"/>
        <v>43.065269999999998</v>
      </c>
      <c r="H905" s="11">
        <f t="shared" si="44"/>
        <v>199.79881446033241</v>
      </c>
      <c r="J905" s="26"/>
    </row>
    <row r="906" spans="1:10" outlineLevel="1">
      <c r="A906" s="7"/>
      <c r="B906" s="23">
        <v>42570</v>
      </c>
      <c r="C906" s="22">
        <v>0.60416666666666663</v>
      </c>
      <c r="D906" s="25">
        <v>3.6046279999999995</v>
      </c>
      <c r="E906" s="19">
        <f t="shared" si="42"/>
        <v>3.6035466115999997</v>
      </c>
      <c r="F906" s="24">
        <v>41.94</v>
      </c>
      <c r="G906" s="19">
        <f t="shared" si="43"/>
        <v>42.338430000000002</v>
      </c>
      <c r="H906" s="11">
        <f t="shared" si="44"/>
        <v>517.6911637906361</v>
      </c>
      <c r="J906" s="26"/>
    </row>
    <row r="907" spans="1:10" outlineLevel="1">
      <c r="A907" s="7"/>
      <c r="B907" s="23">
        <v>42570</v>
      </c>
      <c r="C907" s="22">
        <v>0.625</v>
      </c>
      <c r="D907" s="25">
        <v>4.6598069999999998</v>
      </c>
      <c r="E907" s="19">
        <f t="shared" si="42"/>
        <v>4.6584090579000001</v>
      </c>
      <c r="F907" s="24">
        <v>40.32</v>
      </c>
      <c r="G907" s="19">
        <f t="shared" si="43"/>
        <v>40.703040000000001</v>
      </c>
      <c r="H907" s="11">
        <f t="shared" si="44"/>
        <v>676.8526745493341</v>
      </c>
      <c r="J907" s="26"/>
    </row>
    <row r="908" spans="1:10" outlineLevel="1">
      <c r="A908" s="7"/>
      <c r="B908" s="23">
        <v>42570</v>
      </c>
      <c r="C908" s="22">
        <v>0.64583333333333337</v>
      </c>
      <c r="D908" s="25">
        <v>3.6789240000000003</v>
      </c>
      <c r="E908" s="19">
        <f t="shared" si="42"/>
        <v>3.6778203228000006</v>
      </c>
      <c r="F908" s="24">
        <v>41.12</v>
      </c>
      <c r="G908" s="19">
        <f t="shared" si="43"/>
        <v>41.510640000000002</v>
      </c>
      <c r="H908" s="11">
        <f t="shared" si="44"/>
        <v>531.40590463636556</v>
      </c>
      <c r="J908" s="26"/>
    </row>
    <row r="909" spans="1:10" outlineLevel="1">
      <c r="A909" s="7"/>
      <c r="B909" s="23">
        <v>42570</v>
      </c>
      <c r="C909" s="22">
        <v>0.66666666666666663</v>
      </c>
      <c r="D909" s="25">
        <v>2.1866529999999997</v>
      </c>
      <c r="E909" s="19">
        <f t="shared" si="42"/>
        <v>2.1859970040999999</v>
      </c>
      <c r="F909" s="24">
        <v>52.11</v>
      </c>
      <c r="G909" s="19">
        <f t="shared" si="43"/>
        <v>52.605045000000004</v>
      </c>
      <c r="H909" s="11">
        <f t="shared" si="44"/>
        <v>291.60097199205427</v>
      </c>
      <c r="J909" s="26"/>
    </row>
    <row r="910" spans="1:10" outlineLevel="1">
      <c r="A910" s="7"/>
      <c r="B910" s="23">
        <v>42570</v>
      </c>
      <c r="C910" s="22">
        <v>0.6875</v>
      </c>
      <c r="D910" s="25">
        <v>0.55804799999999999</v>
      </c>
      <c r="E910" s="19">
        <f t="shared" ref="E910:E973" si="45">IF($B$11="Electricity",$D910*$B$7,$D910*$B$8)</f>
        <v>0.55788058559999998</v>
      </c>
      <c r="F910" s="24">
        <v>59.08</v>
      </c>
      <c r="G910" s="19">
        <f t="shared" si="43"/>
        <v>59.641260000000003</v>
      </c>
      <c r="H910" s="11">
        <f t="shared" si="44"/>
        <v>70.493087866878142</v>
      </c>
      <c r="J910" s="26"/>
    </row>
    <row r="911" spans="1:10" outlineLevel="1">
      <c r="A911" s="7"/>
      <c r="B911" s="23">
        <v>42570</v>
      </c>
      <c r="C911" s="22">
        <v>0.70833333333333337</v>
      </c>
      <c r="D911" s="25">
        <v>0.11136699999999999</v>
      </c>
      <c r="E911" s="19">
        <f t="shared" si="45"/>
        <v>0.1113335899</v>
      </c>
      <c r="F911" s="24">
        <v>52.19</v>
      </c>
      <c r="G911" s="19">
        <f t="shared" ref="G911:G974" si="46">$F911*$B$8</f>
        <v>52.685805000000002</v>
      </c>
      <c r="H911" s="11">
        <f t="shared" si="44"/>
        <v>14.842347913978628</v>
      </c>
      <c r="J911" s="26"/>
    </row>
    <row r="912" spans="1:10" outlineLevel="1">
      <c r="A912" s="7"/>
      <c r="B912" s="23">
        <v>42570</v>
      </c>
      <c r="C912" s="22">
        <v>0.72916666666666663</v>
      </c>
      <c r="D912" s="25">
        <v>0</v>
      </c>
      <c r="E912" s="19">
        <f t="shared" si="45"/>
        <v>0</v>
      </c>
      <c r="F912" s="24">
        <v>49.99</v>
      </c>
      <c r="G912" s="19">
        <f t="shared" si="46"/>
        <v>50.464905000000002</v>
      </c>
      <c r="H912" s="11">
        <f t="shared" si="44"/>
        <v>0</v>
      </c>
      <c r="J912" s="26"/>
    </row>
    <row r="913" spans="1:10" outlineLevel="1">
      <c r="A913" s="7"/>
      <c r="B913" s="23">
        <v>42570</v>
      </c>
      <c r="C913" s="22">
        <v>0.75</v>
      </c>
      <c r="D913" s="25">
        <v>0</v>
      </c>
      <c r="E913" s="19">
        <f t="shared" si="45"/>
        <v>0</v>
      </c>
      <c r="F913" s="24">
        <v>65.13</v>
      </c>
      <c r="G913" s="19">
        <f t="shared" si="46"/>
        <v>65.748734999999996</v>
      </c>
      <c r="H913" s="11">
        <f t="shared" si="44"/>
        <v>0</v>
      </c>
      <c r="J913" s="26"/>
    </row>
    <row r="914" spans="1:10" outlineLevel="1">
      <c r="A914" s="7"/>
      <c r="B914" s="23">
        <v>42570</v>
      </c>
      <c r="C914" s="22">
        <v>0.77083333333333337</v>
      </c>
      <c r="D914" s="25">
        <v>0</v>
      </c>
      <c r="E914" s="19">
        <f t="shared" si="45"/>
        <v>0</v>
      </c>
      <c r="F914" s="24">
        <v>55.04</v>
      </c>
      <c r="G914" s="19">
        <f t="shared" si="46"/>
        <v>55.56288</v>
      </c>
      <c r="H914" s="11">
        <f t="shared" si="44"/>
        <v>0</v>
      </c>
      <c r="J914" s="26"/>
    </row>
    <row r="915" spans="1:10" outlineLevel="1">
      <c r="A915" s="7"/>
      <c r="B915" s="23">
        <v>42570</v>
      </c>
      <c r="C915" s="22">
        <v>0.79166666666666663</v>
      </c>
      <c r="D915" s="25">
        <v>0</v>
      </c>
      <c r="E915" s="19">
        <f t="shared" si="45"/>
        <v>0</v>
      </c>
      <c r="F915" s="24">
        <v>52.99</v>
      </c>
      <c r="G915" s="19">
        <f t="shared" si="46"/>
        <v>53.493405000000003</v>
      </c>
      <c r="H915" s="11">
        <f t="shared" si="44"/>
        <v>0</v>
      </c>
      <c r="J915" s="26"/>
    </row>
    <row r="916" spans="1:10" outlineLevel="1">
      <c r="A916" s="7"/>
      <c r="B916" s="23">
        <v>42570</v>
      </c>
      <c r="C916" s="22">
        <v>0.8125</v>
      </c>
      <c r="D916" s="25">
        <v>0</v>
      </c>
      <c r="E916" s="19">
        <f t="shared" si="45"/>
        <v>0</v>
      </c>
      <c r="F916" s="24">
        <v>47.14</v>
      </c>
      <c r="G916" s="19">
        <f t="shared" si="46"/>
        <v>47.587830000000004</v>
      </c>
      <c r="H916" s="11">
        <f t="shared" si="44"/>
        <v>0</v>
      </c>
      <c r="J916" s="26"/>
    </row>
    <row r="917" spans="1:10" outlineLevel="1">
      <c r="A917" s="7"/>
      <c r="B917" s="23">
        <v>42570</v>
      </c>
      <c r="C917" s="22">
        <v>0.83333333333333337</v>
      </c>
      <c r="D917" s="25">
        <v>0</v>
      </c>
      <c r="E917" s="19">
        <f t="shared" si="45"/>
        <v>0</v>
      </c>
      <c r="F917" s="24">
        <v>39.01</v>
      </c>
      <c r="G917" s="19">
        <f t="shared" si="46"/>
        <v>39.380595</v>
      </c>
      <c r="H917" s="11">
        <f t="shared" si="44"/>
        <v>0</v>
      </c>
      <c r="J917" s="26"/>
    </row>
    <row r="918" spans="1:10" outlineLevel="1">
      <c r="A918" s="7"/>
      <c r="B918" s="23">
        <v>42570</v>
      </c>
      <c r="C918" s="22">
        <v>0.85416666666666663</v>
      </c>
      <c r="D918" s="25">
        <v>0</v>
      </c>
      <c r="E918" s="19">
        <f t="shared" si="45"/>
        <v>0</v>
      </c>
      <c r="F918" s="24">
        <v>45.98</v>
      </c>
      <c r="G918" s="19">
        <f t="shared" si="46"/>
        <v>46.416809999999998</v>
      </c>
      <c r="H918" s="11">
        <f t="shared" si="44"/>
        <v>0</v>
      </c>
      <c r="J918" s="26"/>
    </row>
    <row r="919" spans="1:10" outlineLevel="1">
      <c r="A919" s="7"/>
      <c r="B919" s="23">
        <v>42570</v>
      </c>
      <c r="C919" s="22">
        <v>0.875</v>
      </c>
      <c r="D919" s="25">
        <v>0</v>
      </c>
      <c r="E919" s="19">
        <f t="shared" si="45"/>
        <v>0</v>
      </c>
      <c r="F919" s="24">
        <v>48.16</v>
      </c>
      <c r="G919" s="19">
        <f t="shared" si="46"/>
        <v>48.617519999999999</v>
      </c>
      <c r="H919" s="11">
        <f t="shared" si="44"/>
        <v>0</v>
      </c>
      <c r="J919" s="26"/>
    </row>
    <row r="920" spans="1:10" outlineLevel="1">
      <c r="A920" s="7"/>
      <c r="B920" s="23">
        <v>42570</v>
      </c>
      <c r="C920" s="22">
        <v>0.89583333333333337</v>
      </c>
      <c r="D920" s="25">
        <v>0</v>
      </c>
      <c r="E920" s="19">
        <f t="shared" si="45"/>
        <v>0</v>
      </c>
      <c r="F920" s="24">
        <v>39.090000000000003</v>
      </c>
      <c r="G920" s="19">
        <f t="shared" si="46"/>
        <v>39.461355000000005</v>
      </c>
      <c r="H920" s="11">
        <f t="shared" si="44"/>
        <v>0</v>
      </c>
      <c r="J920" s="26"/>
    </row>
    <row r="921" spans="1:10" outlineLevel="1">
      <c r="A921" s="7"/>
      <c r="B921" s="23">
        <v>42570</v>
      </c>
      <c r="C921" s="22">
        <v>0.91666666666666663</v>
      </c>
      <c r="D921" s="25">
        <v>0</v>
      </c>
      <c r="E921" s="19">
        <f t="shared" si="45"/>
        <v>0</v>
      </c>
      <c r="F921" s="24">
        <v>34.049999999999997</v>
      </c>
      <c r="G921" s="19">
        <f t="shared" si="46"/>
        <v>34.373474999999999</v>
      </c>
      <c r="H921" s="11">
        <f t="shared" si="44"/>
        <v>0</v>
      </c>
      <c r="J921" s="26"/>
    </row>
    <row r="922" spans="1:10" outlineLevel="1">
      <c r="A922" s="7"/>
      <c r="B922" s="23">
        <v>42570</v>
      </c>
      <c r="C922" s="22">
        <v>0.9375</v>
      </c>
      <c r="D922" s="25">
        <v>0</v>
      </c>
      <c r="E922" s="19">
        <f t="shared" si="45"/>
        <v>0</v>
      </c>
      <c r="F922" s="24">
        <v>47.36</v>
      </c>
      <c r="G922" s="19">
        <f t="shared" si="46"/>
        <v>47.809920000000005</v>
      </c>
      <c r="H922" s="11">
        <f t="shared" si="44"/>
        <v>0</v>
      </c>
      <c r="J922" s="26"/>
    </row>
    <row r="923" spans="1:10" outlineLevel="1">
      <c r="A923" s="7"/>
      <c r="B923" s="23">
        <v>42570</v>
      </c>
      <c r="C923" s="22">
        <v>0.95833333333333337</v>
      </c>
      <c r="D923" s="25">
        <v>0</v>
      </c>
      <c r="E923" s="19">
        <f t="shared" si="45"/>
        <v>0</v>
      </c>
      <c r="F923" s="24">
        <v>34.1</v>
      </c>
      <c r="G923" s="19">
        <f t="shared" si="46"/>
        <v>34.423950000000005</v>
      </c>
      <c r="H923" s="11">
        <f t="shared" si="44"/>
        <v>0</v>
      </c>
      <c r="J923" s="26"/>
    </row>
    <row r="924" spans="1:10" outlineLevel="1">
      <c r="A924" s="7"/>
      <c r="B924" s="23">
        <v>42570</v>
      </c>
      <c r="C924" s="22">
        <v>0.97916666666666663</v>
      </c>
      <c r="D924" s="25">
        <v>0</v>
      </c>
      <c r="E924" s="19">
        <f t="shared" si="45"/>
        <v>0</v>
      </c>
      <c r="F924" s="24">
        <v>35.049999999999997</v>
      </c>
      <c r="G924" s="19">
        <f t="shared" si="46"/>
        <v>35.382975000000002</v>
      </c>
      <c r="H924" s="11">
        <f t="shared" si="44"/>
        <v>0</v>
      </c>
      <c r="J924" s="26"/>
    </row>
    <row r="925" spans="1:10" outlineLevel="1">
      <c r="A925" s="7"/>
      <c r="B925" s="23">
        <v>42570</v>
      </c>
      <c r="C925" s="22">
        <v>0.99998842592592585</v>
      </c>
      <c r="D925" s="25">
        <v>0</v>
      </c>
      <c r="E925" s="19">
        <f t="shared" si="45"/>
        <v>0</v>
      </c>
      <c r="F925" s="24">
        <v>36.840000000000003</v>
      </c>
      <c r="G925" s="19">
        <f t="shared" si="46"/>
        <v>37.189980000000006</v>
      </c>
      <c r="H925" s="11">
        <f t="shared" si="44"/>
        <v>0</v>
      </c>
      <c r="J925" s="26"/>
    </row>
    <row r="926" spans="1:10" outlineLevel="1">
      <c r="A926" s="7"/>
      <c r="B926" s="23">
        <v>42571</v>
      </c>
      <c r="C926" s="22">
        <v>2.0833333333333332E-2</v>
      </c>
      <c r="D926" s="25">
        <v>0</v>
      </c>
      <c r="E926" s="19">
        <f t="shared" si="45"/>
        <v>0</v>
      </c>
      <c r="F926" s="24">
        <v>39.36</v>
      </c>
      <c r="G926" s="19">
        <f t="shared" si="46"/>
        <v>39.733920000000005</v>
      </c>
      <c r="H926" s="11">
        <f t="shared" si="44"/>
        <v>0</v>
      </c>
      <c r="J926" s="26"/>
    </row>
    <row r="927" spans="1:10" outlineLevel="1">
      <c r="A927" s="7"/>
      <c r="B927" s="23">
        <v>42571</v>
      </c>
      <c r="C927" s="22">
        <v>4.1666666666666664E-2</v>
      </c>
      <c r="D927" s="25">
        <v>0</v>
      </c>
      <c r="E927" s="19">
        <f t="shared" si="45"/>
        <v>0</v>
      </c>
      <c r="F927" s="24">
        <v>31.44</v>
      </c>
      <c r="G927" s="19">
        <f t="shared" si="46"/>
        <v>31.738680000000002</v>
      </c>
      <c r="H927" s="11">
        <f t="shared" si="44"/>
        <v>0</v>
      </c>
      <c r="J927" s="26"/>
    </row>
    <row r="928" spans="1:10" outlineLevel="1">
      <c r="A928" s="7"/>
      <c r="B928" s="23">
        <v>42571</v>
      </c>
      <c r="C928" s="22">
        <v>6.25E-2</v>
      </c>
      <c r="D928" s="25">
        <v>0</v>
      </c>
      <c r="E928" s="19">
        <f t="shared" si="45"/>
        <v>0</v>
      </c>
      <c r="F928" s="24">
        <v>28.13</v>
      </c>
      <c r="G928" s="19">
        <f t="shared" si="46"/>
        <v>28.397235000000002</v>
      </c>
      <c r="H928" s="11">
        <f t="shared" si="44"/>
        <v>0</v>
      </c>
      <c r="J928" s="26"/>
    </row>
    <row r="929" spans="1:10" outlineLevel="1">
      <c r="A929" s="7"/>
      <c r="B929" s="23">
        <v>42571</v>
      </c>
      <c r="C929" s="22">
        <v>8.3333333333333329E-2</v>
      </c>
      <c r="D929" s="25">
        <v>0</v>
      </c>
      <c r="E929" s="19">
        <f t="shared" si="45"/>
        <v>0</v>
      </c>
      <c r="F929" s="24">
        <v>27.12</v>
      </c>
      <c r="G929" s="19">
        <f t="shared" si="46"/>
        <v>27.377640000000003</v>
      </c>
      <c r="H929" s="11">
        <f t="shared" si="44"/>
        <v>0</v>
      </c>
      <c r="J929" s="26"/>
    </row>
    <row r="930" spans="1:10" outlineLevel="1">
      <c r="A930" s="7"/>
      <c r="B930" s="23">
        <v>42571</v>
      </c>
      <c r="C930" s="22">
        <v>0.10416666666666667</v>
      </c>
      <c r="D930" s="25">
        <v>0</v>
      </c>
      <c r="E930" s="19">
        <f t="shared" si="45"/>
        <v>0</v>
      </c>
      <c r="F930" s="24">
        <v>26</v>
      </c>
      <c r="G930" s="19">
        <f t="shared" si="46"/>
        <v>26.247</v>
      </c>
      <c r="H930" s="11">
        <f t="shared" si="44"/>
        <v>0</v>
      </c>
      <c r="J930" s="26"/>
    </row>
    <row r="931" spans="1:10" outlineLevel="1">
      <c r="A931" s="7"/>
      <c r="B931" s="23">
        <v>42571</v>
      </c>
      <c r="C931" s="22">
        <v>0.125</v>
      </c>
      <c r="D931" s="25">
        <v>0</v>
      </c>
      <c r="E931" s="19">
        <f t="shared" si="45"/>
        <v>0</v>
      </c>
      <c r="F931" s="24">
        <v>25.33</v>
      </c>
      <c r="G931" s="19">
        <f t="shared" si="46"/>
        <v>25.570634999999999</v>
      </c>
      <c r="H931" s="11">
        <f t="shared" si="44"/>
        <v>0</v>
      </c>
      <c r="J931" s="26"/>
    </row>
    <row r="932" spans="1:10" outlineLevel="1">
      <c r="A932" s="7"/>
      <c r="B932" s="23">
        <v>42571</v>
      </c>
      <c r="C932" s="22">
        <v>0.14583333333333334</v>
      </c>
      <c r="D932" s="25">
        <v>0</v>
      </c>
      <c r="E932" s="19">
        <f t="shared" si="45"/>
        <v>0</v>
      </c>
      <c r="F932" s="24">
        <v>24.46</v>
      </c>
      <c r="G932" s="19">
        <f t="shared" si="46"/>
        <v>24.692370000000004</v>
      </c>
      <c r="H932" s="11">
        <f t="shared" si="44"/>
        <v>0</v>
      </c>
      <c r="J932" s="26"/>
    </row>
    <row r="933" spans="1:10" outlineLevel="1">
      <c r="A933" s="7"/>
      <c r="B933" s="23">
        <v>42571</v>
      </c>
      <c r="C933" s="22">
        <v>0.16666666666666666</v>
      </c>
      <c r="D933" s="25">
        <v>0</v>
      </c>
      <c r="E933" s="19">
        <f t="shared" si="45"/>
        <v>0</v>
      </c>
      <c r="F933" s="24">
        <v>24.89</v>
      </c>
      <c r="G933" s="19">
        <f t="shared" si="46"/>
        <v>25.126455000000004</v>
      </c>
      <c r="H933" s="11">
        <f t="shared" si="44"/>
        <v>0</v>
      </c>
      <c r="J933" s="26"/>
    </row>
    <row r="934" spans="1:10" outlineLevel="1">
      <c r="A934" s="7"/>
      <c r="B934" s="23">
        <v>42571</v>
      </c>
      <c r="C934" s="22">
        <v>0.1875</v>
      </c>
      <c r="D934" s="25">
        <v>0</v>
      </c>
      <c r="E934" s="19">
        <f t="shared" si="45"/>
        <v>0</v>
      </c>
      <c r="F934" s="24">
        <v>24.8</v>
      </c>
      <c r="G934" s="19">
        <f t="shared" si="46"/>
        <v>25.035600000000002</v>
      </c>
      <c r="H934" s="11">
        <f t="shared" si="44"/>
        <v>0</v>
      </c>
      <c r="J934" s="26"/>
    </row>
    <row r="935" spans="1:10" outlineLevel="1">
      <c r="A935" s="7"/>
      <c r="B935" s="23">
        <v>42571</v>
      </c>
      <c r="C935" s="22">
        <v>0.20833333333333334</v>
      </c>
      <c r="D935" s="25">
        <v>0</v>
      </c>
      <c r="E935" s="19">
        <f t="shared" si="45"/>
        <v>0</v>
      </c>
      <c r="F935" s="24">
        <v>23.54</v>
      </c>
      <c r="G935" s="19">
        <f t="shared" si="46"/>
        <v>23.763629999999999</v>
      </c>
      <c r="H935" s="11">
        <f t="shared" si="44"/>
        <v>0</v>
      </c>
      <c r="J935" s="26"/>
    </row>
    <row r="936" spans="1:10" outlineLevel="1">
      <c r="A936" s="7"/>
      <c r="B936" s="23">
        <v>42571</v>
      </c>
      <c r="C936" s="22">
        <v>0.22916666666666666</v>
      </c>
      <c r="D936" s="25">
        <v>0</v>
      </c>
      <c r="E936" s="19">
        <f t="shared" si="45"/>
        <v>0</v>
      </c>
      <c r="F936" s="24">
        <v>26</v>
      </c>
      <c r="G936" s="19">
        <f t="shared" si="46"/>
        <v>26.247</v>
      </c>
      <c r="H936" s="11">
        <f t="shared" si="44"/>
        <v>0</v>
      </c>
      <c r="J936" s="26"/>
    </row>
    <row r="937" spans="1:10" outlineLevel="1">
      <c r="A937" s="7"/>
      <c r="B937" s="23">
        <v>42571</v>
      </c>
      <c r="C937" s="22">
        <v>0.25</v>
      </c>
      <c r="D937" s="25">
        <v>0</v>
      </c>
      <c r="E937" s="19">
        <f t="shared" si="45"/>
        <v>0</v>
      </c>
      <c r="F937" s="24">
        <v>23.72</v>
      </c>
      <c r="G937" s="19">
        <f t="shared" si="46"/>
        <v>23.945340000000002</v>
      </c>
      <c r="H937" s="11">
        <f t="shared" si="44"/>
        <v>0</v>
      </c>
      <c r="J937" s="26"/>
    </row>
    <row r="938" spans="1:10" outlineLevel="1">
      <c r="A938" s="7"/>
      <c r="B938" s="23">
        <v>42571</v>
      </c>
      <c r="C938" s="22">
        <v>0.27083333333333331</v>
      </c>
      <c r="D938" s="25">
        <v>0</v>
      </c>
      <c r="E938" s="19">
        <f t="shared" si="45"/>
        <v>0</v>
      </c>
      <c r="F938" s="24">
        <v>40.68</v>
      </c>
      <c r="G938" s="19">
        <f t="shared" si="46"/>
        <v>41.066459999999999</v>
      </c>
      <c r="H938" s="11">
        <f t="shared" si="44"/>
        <v>0</v>
      </c>
      <c r="J938" s="26"/>
    </row>
    <row r="939" spans="1:10" outlineLevel="1">
      <c r="A939" s="7"/>
      <c r="B939" s="23">
        <v>42571</v>
      </c>
      <c r="C939" s="22">
        <v>0.29166666666666669</v>
      </c>
      <c r="D939" s="25">
        <v>0</v>
      </c>
      <c r="E939" s="19">
        <f t="shared" si="45"/>
        <v>0</v>
      </c>
      <c r="F939" s="24">
        <v>72.150000000000006</v>
      </c>
      <c r="G939" s="19">
        <f t="shared" si="46"/>
        <v>72.835425000000015</v>
      </c>
      <c r="H939" s="11">
        <f t="shared" si="44"/>
        <v>0</v>
      </c>
      <c r="J939" s="26"/>
    </row>
    <row r="940" spans="1:10" outlineLevel="1">
      <c r="A940" s="7"/>
      <c r="B940" s="23">
        <v>42571</v>
      </c>
      <c r="C940" s="22">
        <v>0.3125</v>
      </c>
      <c r="D940" s="25">
        <v>0</v>
      </c>
      <c r="E940" s="19">
        <f t="shared" si="45"/>
        <v>0</v>
      </c>
      <c r="F940" s="24">
        <v>53.68</v>
      </c>
      <c r="G940" s="19">
        <f t="shared" si="46"/>
        <v>54.189960000000006</v>
      </c>
      <c r="H940" s="11">
        <f t="shared" si="44"/>
        <v>0</v>
      </c>
      <c r="J940" s="26"/>
    </row>
    <row r="941" spans="1:10" outlineLevel="1">
      <c r="A941" s="7"/>
      <c r="B941" s="23">
        <v>42571</v>
      </c>
      <c r="C941" s="22">
        <v>0.33333333333333331</v>
      </c>
      <c r="D941" s="25">
        <v>4.5006000000000004E-2</v>
      </c>
      <c r="E941" s="19">
        <f t="shared" si="45"/>
        <v>4.4992498200000008E-2</v>
      </c>
      <c r="F941" s="24">
        <v>81.23</v>
      </c>
      <c r="G941" s="19">
        <f t="shared" si="46"/>
        <v>82.001685000000009</v>
      </c>
      <c r="H941" s="11">
        <f t="shared" si="44"/>
        <v>4.6791440004405338</v>
      </c>
      <c r="J941" s="26"/>
    </row>
    <row r="942" spans="1:10" outlineLevel="1">
      <c r="A942" s="7"/>
      <c r="B942" s="23">
        <v>42571</v>
      </c>
      <c r="C942" s="22">
        <v>0.35416666666666669</v>
      </c>
      <c r="D942" s="25">
        <v>3.9092000000000002E-2</v>
      </c>
      <c r="E942" s="19">
        <f t="shared" si="45"/>
        <v>3.9080272400000005E-2</v>
      </c>
      <c r="F942" s="24">
        <v>63.84</v>
      </c>
      <c r="G942" s="19">
        <f t="shared" si="46"/>
        <v>64.446480000000008</v>
      </c>
      <c r="H942" s="11">
        <f t="shared" si="44"/>
        <v>4.7503446727788479</v>
      </c>
      <c r="J942" s="26"/>
    </row>
    <row r="943" spans="1:10" outlineLevel="1">
      <c r="A943" s="7"/>
      <c r="B943" s="23">
        <v>42571</v>
      </c>
      <c r="C943" s="22">
        <v>0.375</v>
      </c>
      <c r="D943" s="25">
        <v>0.29961299999999996</v>
      </c>
      <c r="E943" s="19">
        <f t="shared" si="45"/>
        <v>0.29952311609999999</v>
      </c>
      <c r="F943" s="24">
        <v>53.46</v>
      </c>
      <c r="G943" s="19">
        <f t="shared" si="46"/>
        <v>53.967870000000005</v>
      </c>
      <c r="H943" s="11">
        <f t="shared" si="44"/>
        <v>39.546675002920288</v>
      </c>
      <c r="J943" s="26"/>
    </row>
    <row r="944" spans="1:10" outlineLevel="1">
      <c r="A944" s="7"/>
      <c r="B944" s="23">
        <v>42571</v>
      </c>
      <c r="C944" s="22">
        <v>0.39583333333333331</v>
      </c>
      <c r="D944" s="25">
        <v>0.50960000000000005</v>
      </c>
      <c r="E944" s="19">
        <f t="shared" si="45"/>
        <v>0.50944712000000003</v>
      </c>
      <c r="F944" s="24">
        <v>52.01</v>
      </c>
      <c r="G944" s="19">
        <f t="shared" si="46"/>
        <v>52.504095</v>
      </c>
      <c r="H944" s="11">
        <f t="shared" si="44"/>
        <v>68.009104334043599</v>
      </c>
      <c r="J944" s="26"/>
    </row>
    <row r="945" spans="1:10" outlineLevel="1">
      <c r="A945" s="7"/>
      <c r="B945" s="23">
        <v>42571</v>
      </c>
      <c r="C945" s="22">
        <v>0.41666666666666669</v>
      </c>
      <c r="D945" s="25">
        <v>1.3509220000000002</v>
      </c>
      <c r="E945" s="19">
        <f t="shared" si="45"/>
        <v>1.3505167234000002</v>
      </c>
      <c r="F945" s="24">
        <v>48.62</v>
      </c>
      <c r="G945" s="19">
        <f t="shared" si="46"/>
        <v>49.081890000000001</v>
      </c>
      <c r="H945" s="11">
        <f t="shared" si="44"/>
        <v>184.91019729132083</v>
      </c>
      <c r="J945" s="26"/>
    </row>
    <row r="946" spans="1:10" outlineLevel="1">
      <c r="A946" s="7"/>
      <c r="B946" s="23">
        <v>42571</v>
      </c>
      <c r="C946" s="22">
        <v>0.4375</v>
      </c>
      <c r="D946" s="25">
        <v>1.903402</v>
      </c>
      <c r="E946" s="19">
        <f t="shared" si="45"/>
        <v>1.9028309794</v>
      </c>
      <c r="F946" s="24">
        <v>54.6</v>
      </c>
      <c r="G946" s="19">
        <f t="shared" si="46"/>
        <v>55.118700000000004</v>
      </c>
      <c r="H946" s="11">
        <f t="shared" si="44"/>
        <v>249.04499226414524</v>
      </c>
      <c r="J946" s="26"/>
    </row>
    <row r="947" spans="1:10" outlineLevel="1">
      <c r="A947" s="7"/>
      <c r="B947" s="23">
        <v>42571</v>
      </c>
      <c r="C947" s="22">
        <v>0.45833333333333331</v>
      </c>
      <c r="D947" s="25">
        <v>1.3880590000000002</v>
      </c>
      <c r="E947" s="19">
        <f t="shared" si="45"/>
        <v>1.3876425823000003</v>
      </c>
      <c r="F947" s="24">
        <v>54.47</v>
      </c>
      <c r="G947" s="19">
        <f t="shared" si="46"/>
        <v>54.987465</v>
      </c>
      <c r="H947" s="11">
        <f t="shared" si="44"/>
        <v>181.79857238106919</v>
      </c>
      <c r="J947" s="26"/>
    </row>
    <row r="948" spans="1:10" outlineLevel="1">
      <c r="A948" s="7"/>
      <c r="B948" s="23">
        <v>42571</v>
      </c>
      <c r="C948" s="22">
        <v>0.47916666666666669</v>
      </c>
      <c r="D948" s="25">
        <v>3.1957069999999996</v>
      </c>
      <c r="E948" s="19">
        <f t="shared" si="45"/>
        <v>3.1947482878999995</v>
      </c>
      <c r="F948" s="24">
        <v>46.31</v>
      </c>
      <c r="G948" s="19">
        <f t="shared" si="46"/>
        <v>46.749945000000004</v>
      </c>
      <c r="H948" s="11">
        <f t="shared" si="44"/>
        <v>444.86887480123079</v>
      </c>
      <c r="J948" s="26"/>
    </row>
    <row r="949" spans="1:10" outlineLevel="1">
      <c r="A949" s="7"/>
      <c r="B949" s="23">
        <v>42571</v>
      </c>
      <c r="C949" s="22">
        <v>0.5</v>
      </c>
      <c r="D949" s="25">
        <v>2.0276529999999999</v>
      </c>
      <c r="E949" s="19">
        <f t="shared" si="45"/>
        <v>2.0270447041000001</v>
      </c>
      <c r="F949" s="24">
        <v>56.39</v>
      </c>
      <c r="G949" s="19">
        <f t="shared" si="46"/>
        <v>56.925705000000001</v>
      </c>
      <c r="H949" s="11">
        <f t="shared" si="44"/>
        <v>261.63936611519114</v>
      </c>
      <c r="J949" s="26"/>
    </row>
    <row r="950" spans="1:10" outlineLevel="1">
      <c r="A950" s="7"/>
      <c r="B950" s="23">
        <v>42571</v>
      </c>
      <c r="C950" s="22">
        <v>0.52083333333333337</v>
      </c>
      <c r="D950" s="25">
        <v>1.0233320000000001</v>
      </c>
      <c r="E950" s="19">
        <f t="shared" si="45"/>
        <v>1.0230250004000001</v>
      </c>
      <c r="F950" s="24">
        <v>55.79</v>
      </c>
      <c r="G950" s="19">
        <f t="shared" si="46"/>
        <v>56.320005000000002</v>
      </c>
      <c r="H950" s="11">
        <f t="shared" si="44"/>
        <v>132.665876936747</v>
      </c>
      <c r="J950" s="26"/>
    </row>
    <row r="951" spans="1:10" outlineLevel="1">
      <c r="A951" s="7"/>
      <c r="B951" s="23">
        <v>42571</v>
      </c>
      <c r="C951" s="22">
        <v>0.54166666666666663</v>
      </c>
      <c r="D951" s="25">
        <v>1.2503059999999999</v>
      </c>
      <c r="E951" s="19">
        <f t="shared" si="45"/>
        <v>1.2499309081999999</v>
      </c>
      <c r="F951" s="24">
        <v>53.01</v>
      </c>
      <c r="G951" s="19">
        <f t="shared" si="46"/>
        <v>53.513595000000002</v>
      </c>
      <c r="H951" s="11">
        <f t="shared" si="44"/>
        <v>165.59885252580298</v>
      </c>
      <c r="J951" s="26"/>
    </row>
    <row r="952" spans="1:10" outlineLevel="1">
      <c r="A952" s="7"/>
      <c r="B952" s="23">
        <v>42571</v>
      </c>
      <c r="C952" s="22">
        <v>0.5625</v>
      </c>
      <c r="D952" s="25">
        <v>2.4489160000000001</v>
      </c>
      <c r="E952" s="19">
        <f t="shared" si="45"/>
        <v>2.4481813252000002</v>
      </c>
      <c r="F952" s="24">
        <v>48.28</v>
      </c>
      <c r="G952" s="19">
        <f t="shared" si="46"/>
        <v>48.738660000000003</v>
      </c>
      <c r="H952" s="11">
        <f t="shared" si="44"/>
        <v>336.04064925992776</v>
      </c>
      <c r="J952" s="26"/>
    </row>
    <row r="953" spans="1:10" outlineLevel="1">
      <c r="A953" s="7"/>
      <c r="B953" s="23">
        <v>42571</v>
      </c>
      <c r="C953" s="22">
        <v>0.58333333333333337</v>
      </c>
      <c r="D953" s="25">
        <v>1.4995790000000002</v>
      </c>
      <c r="E953" s="19">
        <f t="shared" si="45"/>
        <v>1.4991291263000002</v>
      </c>
      <c r="F953" s="24">
        <v>45.13</v>
      </c>
      <c r="G953" s="19">
        <f t="shared" si="46"/>
        <v>45.558735000000006</v>
      </c>
      <c r="H953" s="11">
        <f t="shared" si="44"/>
        <v>210.53959089591677</v>
      </c>
      <c r="J953" s="26"/>
    </row>
    <row r="954" spans="1:10" outlineLevel="1">
      <c r="A954" s="7"/>
      <c r="B954" s="23">
        <v>42571</v>
      </c>
      <c r="C954" s="22">
        <v>0.60416666666666663</v>
      </c>
      <c r="D954" s="25">
        <v>2.6074869999999999</v>
      </c>
      <c r="E954" s="19">
        <f t="shared" si="45"/>
        <v>2.6067047538999999</v>
      </c>
      <c r="F954" s="24">
        <v>41.93</v>
      </c>
      <c r="G954" s="19">
        <f t="shared" si="46"/>
        <v>42.328335000000003</v>
      </c>
      <c r="H954" s="11">
        <f t="shared" si="44"/>
        <v>374.50961215622823</v>
      </c>
      <c r="J954" s="26"/>
    </row>
    <row r="955" spans="1:10" outlineLevel="1">
      <c r="A955" s="7"/>
      <c r="B955" s="23">
        <v>42571</v>
      </c>
      <c r="C955" s="22">
        <v>0.625</v>
      </c>
      <c r="D955" s="25">
        <v>1.0401039999999999</v>
      </c>
      <c r="E955" s="19">
        <f t="shared" si="45"/>
        <v>1.0397919687999999</v>
      </c>
      <c r="F955" s="24">
        <v>39.93</v>
      </c>
      <c r="G955" s="19">
        <f t="shared" si="46"/>
        <v>40.309335000000004</v>
      </c>
      <c r="H955" s="11">
        <f t="shared" si="44"/>
        <v>151.48798339613123</v>
      </c>
      <c r="J955" s="26"/>
    </row>
    <row r="956" spans="1:10" outlineLevel="1">
      <c r="A956" s="7"/>
      <c r="B956" s="23">
        <v>42571</v>
      </c>
      <c r="C956" s="22">
        <v>0.64583333333333337</v>
      </c>
      <c r="D956" s="25">
        <v>0.53390000000000004</v>
      </c>
      <c r="E956" s="19">
        <f t="shared" si="45"/>
        <v>0.53373983000000003</v>
      </c>
      <c r="F956" s="24">
        <v>40.25</v>
      </c>
      <c r="G956" s="19">
        <f t="shared" si="46"/>
        <v>40.632375000000003</v>
      </c>
      <c r="H956" s="11">
        <f t="shared" si="44"/>
        <v>77.588491455003762</v>
      </c>
      <c r="J956" s="26"/>
    </row>
    <row r="957" spans="1:10" outlineLevel="1">
      <c r="A957" s="7"/>
      <c r="B957" s="23">
        <v>42571</v>
      </c>
      <c r="C957" s="22">
        <v>0.66666666666666663</v>
      </c>
      <c r="D957" s="25">
        <v>0.51867399999999997</v>
      </c>
      <c r="E957" s="19">
        <f t="shared" si="45"/>
        <v>0.51851839779999997</v>
      </c>
      <c r="F957" s="24">
        <v>47.7</v>
      </c>
      <c r="G957" s="19">
        <f t="shared" si="46"/>
        <v>48.153150000000004</v>
      </c>
      <c r="H957" s="11">
        <f t="shared" si="44"/>
        <v>71.476127803776919</v>
      </c>
      <c r="J957" s="26"/>
    </row>
    <row r="958" spans="1:10" outlineLevel="1">
      <c r="A958" s="7"/>
      <c r="B958" s="23">
        <v>42571</v>
      </c>
      <c r="C958" s="22">
        <v>0.6875</v>
      </c>
      <c r="D958" s="25">
        <v>0.50656800000000002</v>
      </c>
      <c r="E958" s="19">
        <f t="shared" si="45"/>
        <v>0.50641602959999998</v>
      </c>
      <c r="F958" s="24">
        <v>56.8</v>
      </c>
      <c r="G958" s="19">
        <f t="shared" si="46"/>
        <v>57.339599999999997</v>
      </c>
      <c r="H958" s="11">
        <f t="shared" ref="H958:H1021" si="47">E958*($B$6-G958)</f>
        <v>65.155688934747843</v>
      </c>
      <c r="J958" s="26"/>
    </row>
    <row r="959" spans="1:10" outlineLevel="1">
      <c r="A959" s="7"/>
      <c r="B959" s="23">
        <v>42571</v>
      </c>
      <c r="C959" s="22">
        <v>0.70833333333333337</v>
      </c>
      <c r="D959" s="25">
        <v>0.24774499999999999</v>
      </c>
      <c r="E959" s="19">
        <f t="shared" si="45"/>
        <v>0.24767067649999999</v>
      </c>
      <c r="F959" s="24">
        <v>64.86</v>
      </c>
      <c r="G959" s="19">
        <f t="shared" si="46"/>
        <v>65.47617000000001</v>
      </c>
      <c r="H959" s="11">
        <f t="shared" si="47"/>
        <v>29.850218510470992</v>
      </c>
      <c r="J959" s="26"/>
    </row>
    <row r="960" spans="1:10" outlineLevel="1">
      <c r="A960" s="7"/>
      <c r="B960" s="23">
        <v>42571</v>
      </c>
      <c r="C960" s="22">
        <v>0.72916666666666663</v>
      </c>
      <c r="D960" s="25">
        <v>3.5259999999999996E-3</v>
      </c>
      <c r="E960" s="19">
        <f t="shared" si="45"/>
        <v>3.5249421999999997E-3</v>
      </c>
      <c r="F960" s="24">
        <v>77.41</v>
      </c>
      <c r="G960" s="19">
        <f t="shared" si="46"/>
        <v>78.145395000000008</v>
      </c>
      <c r="H960" s="11">
        <f t="shared" si="47"/>
        <v>0.38018124862883096</v>
      </c>
      <c r="J960" s="26"/>
    </row>
    <row r="961" spans="1:10" outlineLevel="1">
      <c r="A961" s="7"/>
      <c r="B961" s="23">
        <v>42571</v>
      </c>
      <c r="C961" s="22">
        <v>0.75</v>
      </c>
      <c r="D961" s="25">
        <v>0</v>
      </c>
      <c r="E961" s="19">
        <f t="shared" si="45"/>
        <v>0</v>
      </c>
      <c r="F961" s="24">
        <v>91.66</v>
      </c>
      <c r="G961" s="19">
        <f t="shared" si="46"/>
        <v>92.530770000000004</v>
      </c>
      <c r="H961" s="11">
        <f t="shared" si="47"/>
        <v>0</v>
      </c>
      <c r="J961" s="26"/>
    </row>
    <row r="962" spans="1:10" outlineLevel="1">
      <c r="A962" s="7"/>
      <c r="B962" s="23">
        <v>42571</v>
      </c>
      <c r="C962" s="22">
        <v>0.77083333333333337</v>
      </c>
      <c r="D962" s="25">
        <v>0</v>
      </c>
      <c r="E962" s="19">
        <f t="shared" si="45"/>
        <v>0</v>
      </c>
      <c r="F962" s="24">
        <v>83.56</v>
      </c>
      <c r="G962" s="19">
        <f t="shared" si="46"/>
        <v>84.353820000000013</v>
      </c>
      <c r="H962" s="11">
        <f t="shared" si="47"/>
        <v>0</v>
      </c>
      <c r="J962" s="26"/>
    </row>
    <row r="963" spans="1:10" outlineLevel="1">
      <c r="A963" s="7"/>
      <c r="B963" s="23">
        <v>42571</v>
      </c>
      <c r="C963" s="22">
        <v>0.79166666666666663</v>
      </c>
      <c r="D963" s="25">
        <v>0</v>
      </c>
      <c r="E963" s="19">
        <f t="shared" si="45"/>
        <v>0</v>
      </c>
      <c r="F963" s="24">
        <v>78.510000000000005</v>
      </c>
      <c r="G963" s="19">
        <f t="shared" si="46"/>
        <v>79.255845000000008</v>
      </c>
      <c r="H963" s="11">
        <f t="shared" si="47"/>
        <v>0</v>
      </c>
      <c r="J963" s="26"/>
    </row>
    <row r="964" spans="1:10" outlineLevel="1">
      <c r="A964" s="7"/>
      <c r="B964" s="23">
        <v>42571</v>
      </c>
      <c r="C964" s="22">
        <v>0.8125</v>
      </c>
      <c r="D964" s="25">
        <v>0</v>
      </c>
      <c r="E964" s="19">
        <f t="shared" si="45"/>
        <v>0</v>
      </c>
      <c r="F964" s="24">
        <v>61.15</v>
      </c>
      <c r="G964" s="19">
        <f t="shared" si="46"/>
        <v>61.730924999999999</v>
      </c>
      <c r="H964" s="11">
        <f t="shared" si="47"/>
        <v>0</v>
      </c>
      <c r="J964" s="26"/>
    </row>
    <row r="965" spans="1:10" outlineLevel="1">
      <c r="A965" s="7"/>
      <c r="B965" s="23">
        <v>42571</v>
      </c>
      <c r="C965" s="22">
        <v>0.83333333333333337</v>
      </c>
      <c r="D965" s="25">
        <v>0</v>
      </c>
      <c r="E965" s="19">
        <f t="shared" si="45"/>
        <v>0</v>
      </c>
      <c r="F965" s="24">
        <v>73.239999999999995</v>
      </c>
      <c r="G965" s="19">
        <f t="shared" si="46"/>
        <v>73.935779999999994</v>
      </c>
      <c r="H965" s="11">
        <f t="shared" si="47"/>
        <v>0</v>
      </c>
      <c r="J965" s="26"/>
    </row>
    <row r="966" spans="1:10" outlineLevel="1">
      <c r="A966" s="7"/>
      <c r="B966" s="23">
        <v>42571</v>
      </c>
      <c r="C966" s="22">
        <v>0.85416666666666663</v>
      </c>
      <c r="D966" s="25">
        <v>0</v>
      </c>
      <c r="E966" s="19">
        <f t="shared" si="45"/>
        <v>0</v>
      </c>
      <c r="F966" s="24">
        <v>73.81</v>
      </c>
      <c r="G966" s="19">
        <f t="shared" si="46"/>
        <v>74.511195000000001</v>
      </c>
      <c r="H966" s="11">
        <f t="shared" si="47"/>
        <v>0</v>
      </c>
      <c r="J966" s="26"/>
    </row>
    <row r="967" spans="1:10" outlineLevel="1">
      <c r="A967" s="7"/>
      <c r="B967" s="23">
        <v>42571</v>
      </c>
      <c r="C967" s="22">
        <v>0.875</v>
      </c>
      <c r="D967" s="25">
        <v>0</v>
      </c>
      <c r="E967" s="19">
        <f t="shared" si="45"/>
        <v>0</v>
      </c>
      <c r="F967" s="24">
        <v>76.67</v>
      </c>
      <c r="G967" s="19">
        <f t="shared" si="46"/>
        <v>77.398365000000013</v>
      </c>
      <c r="H967" s="11">
        <f t="shared" si="47"/>
        <v>0</v>
      </c>
      <c r="J967" s="26"/>
    </row>
    <row r="968" spans="1:10" outlineLevel="1">
      <c r="A968" s="7"/>
      <c r="B968" s="23">
        <v>42571</v>
      </c>
      <c r="C968" s="22">
        <v>0.89583333333333337</v>
      </c>
      <c r="D968" s="25">
        <v>0</v>
      </c>
      <c r="E968" s="19">
        <f t="shared" si="45"/>
        <v>0</v>
      </c>
      <c r="F968" s="24">
        <v>56.55</v>
      </c>
      <c r="G968" s="19">
        <f t="shared" si="46"/>
        <v>57.087225000000004</v>
      </c>
      <c r="H968" s="11">
        <f t="shared" si="47"/>
        <v>0</v>
      </c>
      <c r="J968" s="26"/>
    </row>
    <row r="969" spans="1:10" outlineLevel="1">
      <c r="A969" s="7"/>
      <c r="B969" s="23">
        <v>42571</v>
      </c>
      <c r="C969" s="22">
        <v>0.91666666666666663</v>
      </c>
      <c r="D969" s="25">
        <v>0</v>
      </c>
      <c r="E969" s="19">
        <f t="shared" si="45"/>
        <v>0</v>
      </c>
      <c r="F969" s="24">
        <v>37.4</v>
      </c>
      <c r="G969" s="19">
        <f t="shared" si="46"/>
        <v>37.755299999999998</v>
      </c>
      <c r="H969" s="11">
        <f t="shared" si="47"/>
        <v>0</v>
      </c>
      <c r="J969" s="26"/>
    </row>
    <row r="970" spans="1:10" outlineLevel="1">
      <c r="A970" s="7"/>
      <c r="B970" s="23">
        <v>42571</v>
      </c>
      <c r="C970" s="22">
        <v>0.9375</v>
      </c>
      <c r="D970" s="25">
        <v>0</v>
      </c>
      <c r="E970" s="19">
        <f t="shared" si="45"/>
        <v>0</v>
      </c>
      <c r="F970" s="24">
        <v>80.319999999999993</v>
      </c>
      <c r="G970" s="19">
        <f t="shared" si="46"/>
        <v>81.083039999999997</v>
      </c>
      <c r="H970" s="11">
        <f t="shared" si="47"/>
        <v>0</v>
      </c>
      <c r="J970" s="26"/>
    </row>
    <row r="971" spans="1:10" outlineLevel="1">
      <c r="A971" s="7"/>
      <c r="B971" s="23">
        <v>42571</v>
      </c>
      <c r="C971" s="22">
        <v>0.95833333333333337</v>
      </c>
      <c r="D971" s="25">
        <v>0</v>
      </c>
      <c r="E971" s="19">
        <f t="shared" si="45"/>
        <v>0</v>
      </c>
      <c r="F971" s="24">
        <v>47.55</v>
      </c>
      <c r="G971" s="19">
        <f t="shared" si="46"/>
        <v>48.001725</v>
      </c>
      <c r="H971" s="11">
        <f t="shared" si="47"/>
        <v>0</v>
      </c>
      <c r="J971" s="26"/>
    </row>
    <row r="972" spans="1:10" outlineLevel="1">
      <c r="A972" s="7"/>
      <c r="B972" s="23">
        <v>42571</v>
      </c>
      <c r="C972" s="22">
        <v>0.97916666666666663</v>
      </c>
      <c r="D972" s="25">
        <v>0</v>
      </c>
      <c r="E972" s="19">
        <f t="shared" si="45"/>
        <v>0</v>
      </c>
      <c r="F972" s="24">
        <v>48.61</v>
      </c>
      <c r="G972" s="19">
        <f t="shared" si="46"/>
        <v>49.071795000000002</v>
      </c>
      <c r="H972" s="11">
        <f t="shared" si="47"/>
        <v>0</v>
      </c>
      <c r="J972" s="26"/>
    </row>
    <row r="973" spans="1:10" outlineLevel="1">
      <c r="A973" s="7"/>
      <c r="B973" s="23">
        <v>42571</v>
      </c>
      <c r="C973" s="22">
        <v>0.99998842592592585</v>
      </c>
      <c r="D973" s="25">
        <v>0</v>
      </c>
      <c r="E973" s="19">
        <f t="shared" si="45"/>
        <v>0</v>
      </c>
      <c r="F973" s="24">
        <v>62.19</v>
      </c>
      <c r="G973" s="19">
        <f t="shared" si="46"/>
        <v>62.780805000000001</v>
      </c>
      <c r="H973" s="11">
        <f t="shared" si="47"/>
        <v>0</v>
      </c>
      <c r="J973" s="26"/>
    </row>
    <row r="974" spans="1:10" outlineLevel="1">
      <c r="A974" s="7"/>
      <c r="B974" s="23">
        <v>42572</v>
      </c>
      <c r="C974" s="22">
        <v>2.0833333333333332E-2</v>
      </c>
      <c r="D974" s="25">
        <v>0</v>
      </c>
      <c r="E974" s="19">
        <f t="shared" ref="E974:E1037" si="48">IF($B$11="Electricity",$D974*$B$7,$D974*$B$8)</f>
        <v>0</v>
      </c>
      <c r="F974" s="24">
        <v>51.4</v>
      </c>
      <c r="G974" s="19">
        <f t="shared" si="46"/>
        <v>51.888300000000001</v>
      </c>
      <c r="H974" s="11">
        <f t="shared" si="47"/>
        <v>0</v>
      </c>
      <c r="J974" s="26"/>
    </row>
    <row r="975" spans="1:10" outlineLevel="1">
      <c r="A975" s="7"/>
      <c r="B975" s="23">
        <v>42572</v>
      </c>
      <c r="C975" s="22">
        <v>4.1666666666666664E-2</v>
      </c>
      <c r="D975" s="25">
        <v>0</v>
      </c>
      <c r="E975" s="19">
        <f t="shared" si="48"/>
        <v>0</v>
      </c>
      <c r="F975" s="24">
        <v>45.11</v>
      </c>
      <c r="G975" s="19">
        <f t="shared" ref="G975:G1038" si="49">$F975*$B$8</f>
        <v>45.538544999999999</v>
      </c>
      <c r="H975" s="11">
        <f t="shared" si="47"/>
        <v>0</v>
      </c>
      <c r="J975" s="26"/>
    </row>
    <row r="976" spans="1:10" outlineLevel="1">
      <c r="A976" s="7"/>
      <c r="B976" s="23">
        <v>42572</v>
      </c>
      <c r="C976" s="22">
        <v>6.25E-2</v>
      </c>
      <c r="D976" s="25">
        <v>0</v>
      </c>
      <c r="E976" s="19">
        <f t="shared" si="48"/>
        <v>0</v>
      </c>
      <c r="F976" s="24">
        <v>33.340000000000003</v>
      </c>
      <c r="G976" s="19">
        <f t="shared" si="49"/>
        <v>33.656730000000003</v>
      </c>
      <c r="H976" s="11">
        <f t="shared" si="47"/>
        <v>0</v>
      </c>
      <c r="J976" s="26"/>
    </row>
    <row r="977" spans="1:10" outlineLevel="1">
      <c r="A977" s="7"/>
      <c r="B977" s="23">
        <v>42572</v>
      </c>
      <c r="C977" s="22">
        <v>8.3333333333333329E-2</v>
      </c>
      <c r="D977" s="25">
        <v>0</v>
      </c>
      <c r="E977" s="19">
        <f t="shared" si="48"/>
        <v>0</v>
      </c>
      <c r="F977" s="24">
        <v>29.63</v>
      </c>
      <c r="G977" s="19">
        <f t="shared" si="49"/>
        <v>29.911485000000003</v>
      </c>
      <c r="H977" s="11">
        <f t="shared" si="47"/>
        <v>0</v>
      </c>
      <c r="J977" s="26"/>
    </row>
    <row r="978" spans="1:10" outlineLevel="1">
      <c r="A978" s="7"/>
      <c r="B978" s="23">
        <v>42572</v>
      </c>
      <c r="C978" s="22">
        <v>0.10416666666666667</v>
      </c>
      <c r="D978" s="25">
        <v>0</v>
      </c>
      <c r="E978" s="19">
        <f t="shared" si="48"/>
        <v>0</v>
      </c>
      <c r="F978" s="24">
        <v>29.33</v>
      </c>
      <c r="G978" s="19">
        <f t="shared" si="49"/>
        <v>29.608635</v>
      </c>
      <c r="H978" s="11">
        <f t="shared" si="47"/>
        <v>0</v>
      </c>
      <c r="J978" s="26"/>
    </row>
    <row r="979" spans="1:10" outlineLevel="1">
      <c r="A979" s="7"/>
      <c r="B979" s="23">
        <v>42572</v>
      </c>
      <c r="C979" s="22">
        <v>0.125</v>
      </c>
      <c r="D979" s="25">
        <v>0</v>
      </c>
      <c r="E979" s="19">
        <f t="shared" si="48"/>
        <v>0</v>
      </c>
      <c r="F979" s="24">
        <v>30.14</v>
      </c>
      <c r="G979" s="19">
        <f t="shared" si="49"/>
        <v>30.426330000000004</v>
      </c>
      <c r="H979" s="11">
        <f t="shared" si="47"/>
        <v>0</v>
      </c>
      <c r="J979" s="26"/>
    </row>
    <row r="980" spans="1:10" outlineLevel="1">
      <c r="A980" s="7"/>
      <c r="B980" s="23">
        <v>42572</v>
      </c>
      <c r="C980" s="22">
        <v>0.14583333333333334</v>
      </c>
      <c r="D980" s="25">
        <v>0</v>
      </c>
      <c r="E980" s="19">
        <f t="shared" si="48"/>
        <v>0</v>
      </c>
      <c r="F980" s="24">
        <v>29.62</v>
      </c>
      <c r="G980" s="19">
        <f t="shared" si="49"/>
        <v>29.901390000000003</v>
      </c>
      <c r="H980" s="11">
        <f t="shared" si="47"/>
        <v>0</v>
      </c>
      <c r="J980" s="26"/>
    </row>
    <row r="981" spans="1:10" outlineLevel="1">
      <c r="A981" s="7"/>
      <c r="B981" s="23">
        <v>42572</v>
      </c>
      <c r="C981" s="22">
        <v>0.16666666666666666</v>
      </c>
      <c r="D981" s="25">
        <v>0</v>
      </c>
      <c r="E981" s="19">
        <f t="shared" si="48"/>
        <v>0</v>
      </c>
      <c r="F981" s="24">
        <v>31.49</v>
      </c>
      <c r="G981" s="19">
        <f t="shared" si="49"/>
        <v>31.789155000000001</v>
      </c>
      <c r="H981" s="11">
        <f t="shared" si="47"/>
        <v>0</v>
      </c>
      <c r="J981" s="26"/>
    </row>
    <row r="982" spans="1:10" outlineLevel="1">
      <c r="A982" s="7"/>
      <c r="B982" s="23">
        <v>42572</v>
      </c>
      <c r="C982" s="22">
        <v>0.1875</v>
      </c>
      <c r="D982" s="25">
        <v>0</v>
      </c>
      <c r="E982" s="19">
        <f t="shared" si="48"/>
        <v>0</v>
      </c>
      <c r="F982" s="24">
        <v>29.95</v>
      </c>
      <c r="G982" s="19">
        <f t="shared" si="49"/>
        <v>30.234525000000001</v>
      </c>
      <c r="H982" s="11">
        <f t="shared" si="47"/>
        <v>0</v>
      </c>
      <c r="J982" s="26"/>
    </row>
    <row r="983" spans="1:10" outlineLevel="1">
      <c r="A983" s="7"/>
      <c r="B983" s="23">
        <v>42572</v>
      </c>
      <c r="C983" s="22">
        <v>0.20833333333333334</v>
      </c>
      <c r="D983" s="25">
        <v>0</v>
      </c>
      <c r="E983" s="19">
        <f t="shared" si="48"/>
        <v>0</v>
      </c>
      <c r="F983" s="24">
        <v>28.79</v>
      </c>
      <c r="G983" s="19">
        <f t="shared" si="49"/>
        <v>29.063504999999999</v>
      </c>
      <c r="H983" s="11">
        <f t="shared" si="47"/>
        <v>0</v>
      </c>
      <c r="J983" s="26"/>
    </row>
    <row r="984" spans="1:10" outlineLevel="1">
      <c r="A984" s="7"/>
      <c r="B984" s="23">
        <v>42572</v>
      </c>
      <c r="C984" s="22">
        <v>0.22916666666666666</v>
      </c>
      <c r="D984" s="25">
        <v>0</v>
      </c>
      <c r="E984" s="19">
        <f t="shared" si="48"/>
        <v>0</v>
      </c>
      <c r="F984" s="24">
        <v>28.42</v>
      </c>
      <c r="G984" s="19">
        <f t="shared" si="49"/>
        <v>28.689990000000005</v>
      </c>
      <c r="H984" s="11">
        <f t="shared" si="47"/>
        <v>0</v>
      </c>
      <c r="J984" s="26"/>
    </row>
    <row r="985" spans="1:10" outlineLevel="1">
      <c r="A985" s="7"/>
      <c r="B985" s="23">
        <v>42572</v>
      </c>
      <c r="C985" s="22">
        <v>0.25</v>
      </c>
      <c r="D985" s="25">
        <v>0</v>
      </c>
      <c r="E985" s="19">
        <f t="shared" si="48"/>
        <v>0</v>
      </c>
      <c r="F985" s="24">
        <v>32.47</v>
      </c>
      <c r="G985" s="19">
        <f t="shared" si="49"/>
        <v>32.778465000000004</v>
      </c>
      <c r="H985" s="11">
        <f t="shared" si="47"/>
        <v>0</v>
      </c>
      <c r="J985" s="26"/>
    </row>
    <row r="986" spans="1:10" outlineLevel="1">
      <c r="A986" s="7"/>
      <c r="B986" s="23">
        <v>42572</v>
      </c>
      <c r="C986" s="22">
        <v>0.27083333333333331</v>
      </c>
      <c r="D986" s="25">
        <v>0</v>
      </c>
      <c r="E986" s="19">
        <f t="shared" si="48"/>
        <v>0</v>
      </c>
      <c r="F986" s="24">
        <v>45.76</v>
      </c>
      <c r="G986" s="19">
        <f t="shared" si="49"/>
        <v>46.194720000000004</v>
      </c>
      <c r="H986" s="11">
        <f t="shared" si="47"/>
        <v>0</v>
      </c>
      <c r="J986" s="26"/>
    </row>
    <row r="987" spans="1:10" outlineLevel="1">
      <c r="A987" s="7"/>
      <c r="B987" s="23">
        <v>42572</v>
      </c>
      <c r="C987" s="22">
        <v>0.29166666666666669</v>
      </c>
      <c r="D987" s="25">
        <v>0</v>
      </c>
      <c r="E987" s="19">
        <f t="shared" si="48"/>
        <v>0</v>
      </c>
      <c r="F987" s="24">
        <v>114.32</v>
      </c>
      <c r="G987" s="19">
        <f t="shared" si="49"/>
        <v>115.40604</v>
      </c>
      <c r="H987" s="11">
        <f t="shared" si="47"/>
        <v>0</v>
      </c>
      <c r="J987" s="26"/>
    </row>
    <row r="988" spans="1:10" outlineLevel="1">
      <c r="A988" s="7"/>
      <c r="B988" s="23">
        <v>42572</v>
      </c>
      <c r="C988" s="22">
        <v>0.3125</v>
      </c>
      <c r="D988" s="25">
        <v>0</v>
      </c>
      <c r="E988" s="19">
        <f t="shared" si="48"/>
        <v>0</v>
      </c>
      <c r="F988" s="24">
        <v>68.55</v>
      </c>
      <c r="G988" s="19">
        <f t="shared" si="49"/>
        <v>69.201225000000008</v>
      </c>
      <c r="H988" s="11">
        <f t="shared" si="47"/>
        <v>0</v>
      </c>
      <c r="J988" s="26"/>
    </row>
    <row r="989" spans="1:10" outlineLevel="1">
      <c r="A989" s="7"/>
      <c r="B989" s="23">
        <v>42572</v>
      </c>
      <c r="C989" s="22">
        <v>0.33333333333333331</v>
      </c>
      <c r="D989" s="25">
        <v>0.21955300000000003</v>
      </c>
      <c r="E989" s="19">
        <f t="shared" si="48"/>
        <v>0.21948713410000004</v>
      </c>
      <c r="F989" s="24">
        <v>92.09</v>
      </c>
      <c r="G989" s="19">
        <f t="shared" si="49"/>
        <v>92.964855000000014</v>
      </c>
      <c r="H989" s="11">
        <f t="shared" si="47"/>
        <v>20.420017346627944</v>
      </c>
      <c r="J989" s="26"/>
    </row>
    <row r="990" spans="1:10" outlineLevel="1">
      <c r="A990" s="7"/>
      <c r="B990" s="23">
        <v>42572</v>
      </c>
      <c r="C990" s="22">
        <v>0.35416666666666669</v>
      </c>
      <c r="D990" s="25">
        <v>0.57550900000000005</v>
      </c>
      <c r="E990" s="19">
        <f t="shared" si="48"/>
        <v>0.57533634730000005</v>
      </c>
      <c r="F990" s="24">
        <v>73.040000000000006</v>
      </c>
      <c r="G990" s="19">
        <f t="shared" si="49"/>
        <v>73.733880000000013</v>
      </c>
      <c r="H990" s="11">
        <f t="shared" si="47"/>
        <v>64.590779406343472</v>
      </c>
      <c r="J990" s="26"/>
    </row>
    <row r="991" spans="1:10" outlineLevel="1">
      <c r="A991" s="7"/>
      <c r="B991" s="23">
        <v>42572</v>
      </c>
      <c r="C991" s="22">
        <v>0.375</v>
      </c>
      <c r="D991" s="25">
        <v>0.91858399999999985</v>
      </c>
      <c r="E991" s="19">
        <f t="shared" si="48"/>
        <v>0.91830842479999986</v>
      </c>
      <c r="F991" s="24">
        <v>50.59</v>
      </c>
      <c r="G991" s="19">
        <f t="shared" si="49"/>
        <v>51.070605000000008</v>
      </c>
      <c r="H991" s="11">
        <f t="shared" si="47"/>
        <v>123.90680018166698</v>
      </c>
      <c r="J991" s="26"/>
    </row>
    <row r="992" spans="1:10" outlineLevel="1">
      <c r="A992" s="7"/>
      <c r="B992" s="23">
        <v>42572</v>
      </c>
      <c r="C992" s="22">
        <v>0.39583333333333331</v>
      </c>
      <c r="D992" s="25">
        <v>1.048899</v>
      </c>
      <c r="E992" s="19">
        <f t="shared" si="48"/>
        <v>1.0485843303</v>
      </c>
      <c r="F992" s="24">
        <v>54.44</v>
      </c>
      <c r="G992" s="19">
        <f t="shared" si="49"/>
        <v>54.957180000000001</v>
      </c>
      <c r="H992" s="11">
        <f t="shared" si="47"/>
        <v>137.40944765032344</v>
      </c>
      <c r="J992" s="26"/>
    </row>
    <row r="993" spans="1:10" outlineLevel="1">
      <c r="A993" s="7"/>
      <c r="B993" s="23">
        <v>42572</v>
      </c>
      <c r="C993" s="22">
        <v>0.41666666666666669</v>
      </c>
      <c r="D993" s="25">
        <v>1.863084</v>
      </c>
      <c r="E993" s="19">
        <f t="shared" si="48"/>
        <v>1.8625250748</v>
      </c>
      <c r="F993" s="24">
        <v>40.93</v>
      </c>
      <c r="G993" s="19">
        <f t="shared" si="49"/>
        <v>41.318835</v>
      </c>
      <c r="H993" s="11">
        <f t="shared" si="47"/>
        <v>269.47229766377615</v>
      </c>
      <c r="J993" s="26"/>
    </row>
    <row r="994" spans="1:10" outlineLevel="1">
      <c r="A994" s="7"/>
      <c r="B994" s="23">
        <v>42572</v>
      </c>
      <c r="C994" s="22">
        <v>0.4375</v>
      </c>
      <c r="D994" s="25">
        <v>1.2379849999999999</v>
      </c>
      <c r="E994" s="19">
        <f t="shared" si="48"/>
        <v>1.2376136044999999</v>
      </c>
      <c r="F994" s="24">
        <v>40.130000000000003</v>
      </c>
      <c r="G994" s="19">
        <f t="shared" si="49"/>
        <v>40.511235000000006</v>
      </c>
      <c r="H994" s="11">
        <f t="shared" si="47"/>
        <v>180.05887486590342</v>
      </c>
      <c r="J994" s="26"/>
    </row>
    <row r="995" spans="1:10" outlineLevel="1">
      <c r="A995" s="7"/>
      <c r="B995" s="23">
        <v>42572</v>
      </c>
      <c r="C995" s="22">
        <v>0.45833333333333331</v>
      </c>
      <c r="D995" s="25">
        <v>1.3136350000000001</v>
      </c>
      <c r="E995" s="19">
        <f t="shared" si="48"/>
        <v>1.3132409095000002</v>
      </c>
      <c r="F995" s="24">
        <v>46.44</v>
      </c>
      <c r="G995" s="19">
        <f t="shared" si="49"/>
        <v>46.881180000000001</v>
      </c>
      <c r="H995" s="11">
        <f t="shared" si="47"/>
        <v>182.69652570536681</v>
      </c>
      <c r="J995" s="26"/>
    </row>
    <row r="996" spans="1:10" outlineLevel="1">
      <c r="A996" s="7"/>
      <c r="B996" s="23">
        <v>42572</v>
      </c>
      <c r="C996" s="22">
        <v>0.47916666666666669</v>
      </c>
      <c r="D996" s="25">
        <v>1.3979079999999997</v>
      </c>
      <c r="E996" s="19">
        <f t="shared" si="48"/>
        <v>1.3974886275999998</v>
      </c>
      <c r="F996" s="24">
        <v>40.6</v>
      </c>
      <c r="G996" s="19">
        <f t="shared" si="49"/>
        <v>40.985700000000001</v>
      </c>
      <c r="H996" s="11">
        <f t="shared" si="47"/>
        <v>202.65583508937465</v>
      </c>
      <c r="J996" s="26"/>
    </row>
    <row r="997" spans="1:10" outlineLevel="1">
      <c r="A997" s="7"/>
      <c r="B997" s="23">
        <v>42572</v>
      </c>
      <c r="C997" s="22">
        <v>0.5</v>
      </c>
      <c r="D997" s="25">
        <v>1.645248</v>
      </c>
      <c r="E997" s="19">
        <f t="shared" si="48"/>
        <v>1.6447544256000002</v>
      </c>
      <c r="F997" s="24">
        <v>38.700000000000003</v>
      </c>
      <c r="G997" s="19">
        <f t="shared" si="49"/>
        <v>39.067650000000008</v>
      </c>
      <c r="H997" s="11">
        <f t="shared" si="47"/>
        <v>241.66763292630816</v>
      </c>
      <c r="J997" s="26"/>
    </row>
    <row r="998" spans="1:10" outlineLevel="1">
      <c r="A998" s="7"/>
      <c r="B998" s="23">
        <v>42572</v>
      </c>
      <c r="C998" s="22">
        <v>0.52083333333333337</v>
      </c>
      <c r="D998" s="25">
        <v>1.9255300000000002</v>
      </c>
      <c r="E998" s="19">
        <f t="shared" si="48"/>
        <v>1.9249523410000002</v>
      </c>
      <c r="F998" s="24">
        <v>39.56</v>
      </c>
      <c r="G998" s="19">
        <f t="shared" si="49"/>
        <v>39.935820000000007</v>
      </c>
      <c r="H998" s="11">
        <f t="shared" si="47"/>
        <v>281.16658522724538</v>
      </c>
      <c r="J998" s="26"/>
    </row>
    <row r="999" spans="1:10" outlineLevel="1">
      <c r="A999" s="7"/>
      <c r="B999" s="23">
        <v>42572</v>
      </c>
      <c r="C999" s="22">
        <v>0.54166666666666663</v>
      </c>
      <c r="D999" s="25">
        <v>2.5096229999999999</v>
      </c>
      <c r="E999" s="19">
        <f t="shared" si="48"/>
        <v>2.5088701131</v>
      </c>
      <c r="F999" s="24">
        <v>37.65</v>
      </c>
      <c r="G999" s="19">
        <f t="shared" si="49"/>
        <v>38.007674999999999</v>
      </c>
      <c r="H999" s="11">
        <f t="shared" si="47"/>
        <v>371.29352116068196</v>
      </c>
      <c r="J999" s="26"/>
    </row>
    <row r="1000" spans="1:10" outlineLevel="1">
      <c r="A1000" s="7"/>
      <c r="B1000" s="23">
        <v>42572</v>
      </c>
      <c r="C1000" s="22">
        <v>0.5625</v>
      </c>
      <c r="D1000" s="25">
        <v>2.3412879999999996</v>
      </c>
      <c r="E1000" s="19">
        <f t="shared" si="48"/>
        <v>2.3405856135999996</v>
      </c>
      <c r="F1000" s="24">
        <v>36.96</v>
      </c>
      <c r="G1000" s="19">
        <f t="shared" si="49"/>
        <v>37.311120000000003</v>
      </c>
      <c r="H1000" s="11">
        <f t="shared" si="47"/>
        <v>348.01905343029665</v>
      </c>
      <c r="J1000" s="26"/>
    </row>
    <row r="1001" spans="1:10" outlineLevel="1">
      <c r="A1001" s="7"/>
      <c r="B1001" s="23">
        <v>42572</v>
      </c>
      <c r="C1001" s="22">
        <v>0.58333333333333337</v>
      </c>
      <c r="D1001" s="25">
        <v>3.9327140000000003</v>
      </c>
      <c r="E1001" s="19">
        <f t="shared" si="48"/>
        <v>3.9315341858000004</v>
      </c>
      <c r="F1001" s="24">
        <v>36.880000000000003</v>
      </c>
      <c r="G1001" s="19">
        <f t="shared" si="49"/>
        <v>37.230360000000005</v>
      </c>
      <c r="H1001" s="11">
        <f t="shared" si="47"/>
        <v>584.89292546915908</v>
      </c>
      <c r="J1001" s="26"/>
    </row>
    <row r="1002" spans="1:10" outlineLevel="1">
      <c r="A1002" s="7"/>
      <c r="B1002" s="23">
        <v>42572</v>
      </c>
      <c r="C1002" s="22">
        <v>0.60416666666666663</v>
      </c>
      <c r="D1002" s="25">
        <v>3.5573199999999998</v>
      </c>
      <c r="E1002" s="19">
        <f t="shared" si="48"/>
        <v>3.5562528040000001</v>
      </c>
      <c r="F1002" s="24">
        <v>41.06</v>
      </c>
      <c r="G1002" s="19">
        <f t="shared" si="49"/>
        <v>41.450070000000004</v>
      </c>
      <c r="H1002" s="11">
        <f t="shared" si="47"/>
        <v>514.05609388050368</v>
      </c>
      <c r="J1002" s="26"/>
    </row>
    <row r="1003" spans="1:10" outlineLevel="1">
      <c r="A1003" s="7"/>
      <c r="B1003" s="23">
        <v>42572</v>
      </c>
      <c r="C1003" s="22">
        <v>0.625</v>
      </c>
      <c r="D1003" s="25">
        <v>1.5455760000000001</v>
      </c>
      <c r="E1003" s="19">
        <f t="shared" si="48"/>
        <v>1.5451123272</v>
      </c>
      <c r="F1003" s="24">
        <v>40.83</v>
      </c>
      <c r="G1003" s="19">
        <f t="shared" si="49"/>
        <v>41.217885000000003</v>
      </c>
      <c r="H1003" s="11">
        <f t="shared" si="47"/>
        <v>223.70463064458804</v>
      </c>
      <c r="J1003" s="26"/>
    </row>
    <row r="1004" spans="1:10" outlineLevel="1">
      <c r="A1004" s="7"/>
      <c r="B1004" s="23">
        <v>42572</v>
      </c>
      <c r="C1004" s="22">
        <v>0.64583333333333337</v>
      </c>
      <c r="D1004" s="25">
        <v>0.79396900000000004</v>
      </c>
      <c r="E1004" s="19">
        <f t="shared" si="48"/>
        <v>0.79373080930000006</v>
      </c>
      <c r="F1004" s="24">
        <v>42.45</v>
      </c>
      <c r="G1004" s="19">
        <f t="shared" si="49"/>
        <v>42.853275000000004</v>
      </c>
      <c r="H1004" s="11">
        <f t="shared" si="47"/>
        <v>113.61996588289455</v>
      </c>
      <c r="J1004" s="26"/>
    </row>
    <row r="1005" spans="1:10" outlineLevel="1">
      <c r="A1005" s="7"/>
      <c r="B1005" s="23">
        <v>42572</v>
      </c>
      <c r="C1005" s="22">
        <v>0.66666666666666663</v>
      </c>
      <c r="D1005" s="25">
        <v>2.2105230000000002</v>
      </c>
      <c r="E1005" s="19">
        <f t="shared" si="48"/>
        <v>2.2098598431000003</v>
      </c>
      <c r="F1005" s="24">
        <v>42.2</v>
      </c>
      <c r="G1005" s="19">
        <f t="shared" si="49"/>
        <v>42.600900000000003</v>
      </c>
      <c r="H1005" s="11">
        <f t="shared" si="47"/>
        <v>316.89191262668123</v>
      </c>
      <c r="J1005" s="26"/>
    </row>
    <row r="1006" spans="1:10" outlineLevel="1">
      <c r="A1006" s="7"/>
      <c r="B1006" s="23">
        <v>42572</v>
      </c>
      <c r="C1006" s="22">
        <v>0.6875</v>
      </c>
      <c r="D1006" s="25">
        <v>0.81775200000000003</v>
      </c>
      <c r="E1006" s="19">
        <f t="shared" si="48"/>
        <v>0.81750667440000002</v>
      </c>
      <c r="F1006" s="24">
        <v>43.33</v>
      </c>
      <c r="G1006" s="19">
        <f t="shared" si="49"/>
        <v>43.741635000000002</v>
      </c>
      <c r="H1006" s="11">
        <f t="shared" si="47"/>
        <v>116.29716287673136</v>
      </c>
      <c r="J1006" s="26"/>
    </row>
    <row r="1007" spans="1:10" outlineLevel="1">
      <c r="A1007" s="7"/>
      <c r="B1007" s="23">
        <v>42572</v>
      </c>
      <c r="C1007" s="22">
        <v>0.70833333333333337</v>
      </c>
      <c r="D1007" s="25">
        <v>0.132914</v>
      </c>
      <c r="E1007" s="19">
        <f t="shared" si="48"/>
        <v>0.13287412580000002</v>
      </c>
      <c r="F1007" s="24">
        <v>40.18</v>
      </c>
      <c r="G1007" s="19">
        <f t="shared" si="49"/>
        <v>40.561710000000005</v>
      </c>
      <c r="H1007" s="11">
        <f t="shared" si="47"/>
        <v>19.324985641596886</v>
      </c>
      <c r="J1007" s="26"/>
    </row>
    <row r="1008" spans="1:10" outlineLevel="1">
      <c r="A1008" s="7"/>
      <c r="B1008" s="23">
        <v>42572</v>
      </c>
      <c r="C1008" s="22">
        <v>0.72916666666666663</v>
      </c>
      <c r="D1008" s="25">
        <v>0</v>
      </c>
      <c r="E1008" s="19">
        <f t="shared" si="48"/>
        <v>0</v>
      </c>
      <c r="F1008" s="24">
        <v>41.92</v>
      </c>
      <c r="G1008" s="19">
        <f t="shared" si="49"/>
        <v>42.318240000000003</v>
      </c>
      <c r="H1008" s="11">
        <f t="shared" si="47"/>
        <v>0</v>
      </c>
      <c r="J1008" s="26"/>
    </row>
    <row r="1009" spans="1:10" outlineLevel="1">
      <c r="A1009" s="7"/>
      <c r="B1009" s="23">
        <v>42572</v>
      </c>
      <c r="C1009" s="22">
        <v>0.75</v>
      </c>
      <c r="D1009" s="25">
        <v>0</v>
      </c>
      <c r="E1009" s="19">
        <f t="shared" si="48"/>
        <v>0</v>
      </c>
      <c r="F1009" s="24">
        <v>68.989999999999995</v>
      </c>
      <c r="G1009" s="19">
        <f t="shared" si="49"/>
        <v>69.645404999999997</v>
      </c>
      <c r="H1009" s="11">
        <f t="shared" si="47"/>
        <v>0</v>
      </c>
      <c r="J1009" s="26"/>
    </row>
    <row r="1010" spans="1:10" outlineLevel="1">
      <c r="A1010" s="7"/>
      <c r="B1010" s="23">
        <v>42572</v>
      </c>
      <c r="C1010" s="22">
        <v>0.77083333333333337</v>
      </c>
      <c r="D1010" s="25">
        <v>0</v>
      </c>
      <c r="E1010" s="19">
        <f t="shared" si="48"/>
        <v>0</v>
      </c>
      <c r="F1010" s="24">
        <v>64.64</v>
      </c>
      <c r="G1010" s="19">
        <f t="shared" si="49"/>
        <v>65.254080000000002</v>
      </c>
      <c r="H1010" s="11">
        <f t="shared" si="47"/>
        <v>0</v>
      </c>
      <c r="J1010" s="26"/>
    </row>
    <row r="1011" spans="1:10" outlineLevel="1">
      <c r="A1011" s="7"/>
      <c r="B1011" s="23">
        <v>42572</v>
      </c>
      <c r="C1011" s="22">
        <v>0.79166666666666663</v>
      </c>
      <c r="D1011" s="25">
        <v>0</v>
      </c>
      <c r="E1011" s="19">
        <f t="shared" si="48"/>
        <v>0</v>
      </c>
      <c r="F1011" s="24">
        <v>44.56</v>
      </c>
      <c r="G1011" s="19">
        <f t="shared" si="49"/>
        <v>44.983320000000006</v>
      </c>
      <c r="H1011" s="11">
        <f t="shared" si="47"/>
        <v>0</v>
      </c>
      <c r="J1011" s="26"/>
    </row>
    <row r="1012" spans="1:10" outlineLevel="1">
      <c r="A1012" s="7"/>
      <c r="B1012" s="23">
        <v>42572</v>
      </c>
      <c r="C1012" s="22">
        <v>0.8125</v>
      </c>
      <c r="D1012" s="25">
        <v>0</v>
      </c>
      <c r="E1012" s="19">
        <f t="shared" si="48"/>
        <v>0</v>
      </c>
      <c r="F1012" s="24">
        <v>38.94</v>
      </c>
      <c r="G1012" s="19">
        <f t="shared" si="49"/>
        <v>39.309930000000001</v>
      </c>
      <c r="H1012" s="11">
        <f t="shared" si="47"/>
        <v>0</v>
      </c>
      <c r="J1012" s="26"/>
    </row>
    <row r="1013" spans="1:10" outlineLevel="1">
      <c r="A1013" s="7"/>
      <c r="B1013" s="23">
        <v>42572</v>
      </c>
      <c r="C1013" s="22">
        <v>0.83333333333333337</v>
      </c>
      <c r="D1013" s="25">
        <v>0</v>
      </c>
      <c r="E1013" s="19">
        <f t="shared" si="48"/>
        <v>0</v>
      </c>
      <c r="F1013" s="24">
        <v>40.04</v>
      </c>
      <c r="G1013" s="19">
        <f t="shared" si="49"/>
        <v>40.420380000000002</v>
      </c>
      <c r="H1013" s="11">
        <f t="shared" si="47"/>
        <v>0</v>
      </c>
      <c r="J1013" s="26"/>
    </row>
    <row r="1014" spans="1:10" outlineLevel="1">
      <c r="A1014" s="7"/>
      <c r="B1014" s="23">
        <v>42572</v>
      </c>
      <c r="C1014" s="22">
        <v>0.85416666666666663</v>
      </c>
      <c r="D1014" s="25">
        <v>0</v>
      </c>
      <c r="E1014" s="19">
        <f t="shared" si="48"/>
        <v>0</v>
      </c>
      <c r="F1014" s="24">
        <v>39.42</v>
      </c>
      <c r="G1014" s="19">
        <f t="shared" si="49"/>
        <v>39.794490000000003</v>
      </c>
      <c r="H1014" s="11">
        <f t="shared" si="47"/>
        <v>0</v>
      </c>
      <c r="J1014" s="26"/>
    </row>
    <row r="1015" spans="1:10" outlineLevel="1">
      <c r="A1015" s="7"/>
      <c r="B1015" s="23">
        <v>42572</v>
      </c>
      <c r="C1015" s="22">
        <v>0.875</v>
      </c>
      <c r="D1015" s="25">
        <v>0</v>
      </c>
      <c r="E1015" s="19">
        <f t="shared" si="48"/>
        <v>0</v>
      </c>
      <c r="F1015" s="24">
        <v>36.85</v>
      </c>
      <c r="G1015" s="19">
        <f t="shared" si="49"/>
        <v>37.200075000000005</v>
      </c>
      <c r="H1015" s="11">
        <f t="shared" si="47"/>
        <v>0</v>
      </c>
      <c r="J1015" s="26"/>
    </row>
    <row r="1016" spans="1:10" outlineLevel="1">
      <c r="A1016" s="7"/>
      <c r="B1016" s="23">
        <v>42572</v>
      </c>
      <c r="C1016" s="22">
        <v>0.89583333333333337</v>
      </c>
      <c r="D1016" s="25">
        <v>0</v>
      </c>
      <c r="E1016" s="19">
        <f t="shared" si="48"/>
        <v>0</v>
      </c>
      <c r="F1016" s="24">
        <v>39.67</v>
      </c>
      <c r="G1016" s="19">
        <f t="shared" si="49"/>
        <v>40.046865000000004</v>
      </c>
      <c r="H1016" s="11">
        <f t="shared" si="47"/>
        <v>0</v>
      </c>
      <c r="J1016" s="26"/>
    </row>
    <row r="1017" spans="1:10" outlineLevel="1">
      <c r="A1017" s="7"/>
      <c r="B1017" s="23">
        <v>42572</v>
      </c>
      <c r="C1017" s="22">
        <v>0.91666666666666663</v>
      </c>
      <c r="D1017" s="25">
        <v>0</v>
      </c>
      <c r="E1017" s="19">
        <f t="shared" si="48"/>
        <v>0</v>
      </c>
      <c r="F1017" s="24">
        <v>30.01</v>
      </c>
      <c r="G1017" s="19">
        <f t="shared" si="49"/>
        <v>30.295095000000003</v>
      </c>
      <c r="H1017" s="11">
        <f t="shared" si="47"/>
        <v>0</v>
      </c>
      <c r="J1017" s="26"/>
    </row>
    <row r="1018" spans="1:10" outlineLevel="1">
      <c r="A1018" s="7"/>
      <c r="B1018" s="23">
        <v>42572</v>
      </c>
      <c r="C1018" s="22">
        <v>0.9375</v>
      </c>
      <c r="D1018" s="25">
        <v>0</v>
      </c>
      <c r="E1018" s="19">
        <f t="shared" si="48"/>
        <v>0</v>
      </c>
      <c r="F1018" s="24">
        <v>35.119999999999997</v>
      </c>
      <c r="G1018" s="19">
        <f t="shared" si="49"/>
        <v>35.45364</v>
      </c>
      <c r="H1018" s="11">
        <f t="shared" si="47"/>
        <v>0</v>
      </c>
      <c r="J1018" s="26"/>
    </row>
    <row r="1019" spans="1:10" outlineLevel="1">
      <c r="A1019" s="7"/>
      <c r="B1019" s="23">
        <v>42572</v>
      </c>
      <c r="C1019" s="22">
        <v>0.95833333333333337</v>
      </c>
      <c r="D1019" s="25">
        <v>0</v>
      </c>
      <c r="E1019" s="19">
        <f t="shared" si="48"/>
        <v>0</v>
      </c>
      <c r="F1019" s="24">
        <v>29.12</v>
      </c>
      <c r="G1019" s="19">
        <f t="shared" si="49"/>
        <v>29.396640000000001</v>
      </c>
      <c r="H1019" s="11">
        <f t="shared" si="47"/>
        <v>0</v>
      </c>
      <c r="J1019" s="26"/>
    </row>
    <row r="1020" spans="1:10" outlineLevel="1">
      <c r="A1020" s="7"/>
      <c r="B1020" s="23">
        <v>42572</v>
      </c>
      <c r="C1020" s="22">
        <v>0.97916666666666663</v>
      </c>
      <c r="D1020" s="25">
        <v>0</v>
      </c>
      <c r="E1020" s="19">
        <f t="shared" si="48"/>
        <v>0</v>
      </c>
      <c r="F1020" s="24">
        <v>29.6</v>
      </c>
      <c r="G1020" s="19">
        <f t="shared" si="49"/>
        <v>29.881200000000003</v>
      </c>
      <c r="H1020" s="11">
        <f t="shared" si="47"/>
        <v>0</v>
      </c>
      <c r="J1020" s="26"/>
    </row>
    <row r="1021" spans="1:10" outlineLevel="1">
      <c r="A1021" s="7"/>
      <c r="B1021" s="23">
        <v>42572</v>
      </c>
      <c r="C1021" s="22">
        <v>0.99998842592592585</v>
      </c>
      <c r="D1021" s="25">
        <v>0</v>
      </c>
      <c r="E1021" s="19">
        <f t="shared" si="48"/>
        <v>0</v>
      </c>
      <c r="F1021" s="24">
        <v>28.85</v>
      </c>
      <c r="G1021" s="19">
        <f t="shared" si="49"/>
        <v>29.124075000000005</v>
      </c>
      <c r="H1021" s="11">
        <f t="shared" si="47"/>
        <v>0</v>
      </c>
      <c r="J1021" s="26"/>
    </row>
    <row r="1022" spans="1:10" outlineLevel="1">
      <c r="A1022" s="7"/>
      <c r="B1022" s="23">
        <v>42573</v>
      </c>
      <c r="C1022" s="22">
        <v>2.0833333333333332E-2</v>
      </c>
      <c r="D1022" s="25">
        <v>0</v>
      </c>
      <c r="E1022" s="19">
        <f t="shared" si="48"/>
        <v>0</v>
      </c>
      <c r="F1022" s="24">
        <v>26.26</v>
      </c>
      <c r="G1022" s="19">
        <f t="shared" si="49"/>
        <v>26.509470000000004</v>
      </c>
      <c r="H1022" s="11">
        <f t="shared" ref="H1022:H1085" si="50">E1022*($B$6-G1022)</f>
        <v>0</v>
      </c>
      <c r="J1022" s="26"/>
    </row>
    <row r="1023" spans="1:10" outlineLevel="1">
      <c r="A1023" s="7"/>
      <c r="B1023" s="23">
        <v>42573</v>
      </c>
      <c r="C1023" s="22">
        <v>4.1666666666666664E-2</v>
      </c>
      <c r="D1023" s="25">
        <v>0</v>
      </c>
      <c r="E1023" s="19">
        <f t="shared" si="48"/>
        <v>0</v>
      </c>
      <c r="F1023" s="24">
        <v>26.2</v>
      </c>
      <c r="G1023" s="19">
        <f t="shared" si="49"/>
        <v>26.448900000000002</v>
      </c>
      <c r="H1023" s="11">
        <f t="shared" si="50"/>
        <v>0</v>
      </c>
      <c r="J1023" s="26"/>
    </row>
    <row r="1024" spans="1:10" outlineLevel="1">
      <c r="A1024" s="7"/>
      <c r="B1024" s="23">
        <v>42573</v>
      </c>
      <c r="C1024" s="22">
        <v>6.25E-2</v>
      </c>
      <c r="D1024" s="25">
        <v>0</v>
      </c>
      <c r="E1024" s="19">
        <f t="shared" si="48"/>
        <v>0</v>
      </c>
      <c r="F1024" s="24">
        <v>25.05</v>
      </c>
      <c r="G1024" s="19">
        <f t="shared" si="49"/>
        <v>25.287975000000003</v>
      </c>
      <c r="H1024" s="11">
        <f t="shared" si="50"/>
        <v>0</v>
      </c>
      <c r="J1024" s="26"/>
    </row>
    <row r="1025" spans="1:10" outlineLevel="1">
      <c r="A1025" s="7"/>
      <c r="B1025" s="23">
        <v>42573</v>
      </c>
      <c r="C1025" s="22">
        <v>8.3333333333333329E-2</v>
      </c>
      <c r="D1025" s="25">
        <v>0</v>
      </c>
      <c r="E1025" s="19">
        <f t="shared" si="48"/>
        <v>0</v>
      </c>
      <c r="F1025" s="24">
        <v>24.2</v>
      </c>
      <c r="G1025" s="19">
        <f t="shared" si="49"/>
        <v>24.4299</v>
      </c>
      <c r="H1025" s="11">
        <f t="shared" si="50"/>
        <v>0</v>
      </c>
      <c r="J1025" s="26"/>
    </row>
    <row r="1026" spans="1:10" outlineLevel="1">
      <c r="A1026" s="7"/>
      <c r="B1026" s="23">
        <v>42573</v>
      </c>
      <c r="C1026" s="22">
        <v>0.10416666666666667</v>
      </c>
      <c r="D1026" s="25">
        <v>0</v>
      </c>
      <c r="E1026" s="19">
        <f t="shared" si="48"/>
        <v>0</v>
      </c>
      <c r="F1026" s="24">
        <v>20.010000000000002</v>
      </c>
      <c r="G1026" s="19">
        <f t="shared" si="49"/>
        <v>20.200095000000005</v>
      </c>
      <c r="H1026" s="11">
        <f t="shared" si="50"/>
        <v>0</v>
      </c>
      <c r="J1026" s="26"/>
    </row>
    <row r="1027" spans="1:10" outlineLevel="1">
      <c r="A1027" s="7"/>
      <c r="B1027" s="23">
        <v>42573</v>
      </c>
      <c r="C1027" s="22">
        <v>0.125</v>
      </c>
      <c r="D1027" s="25">
        <v>0</v>
      </c>
      <c r="E1027" s="19">
        <f t="shared" si="48"/>
        <v>0</v>
      </c>
      <c r="F1027" s="24">
        <v>17.920000000000002</v>
      </c>
      <c r="G1027" s="19">
        <f t="shared" si="49"/>
        <v>18.090240000000001</v>
      </c>
      <c r="H1027" s="11">
        <f t="shared" si="50"/>
        <v>0</v>
      </c>
      <c r="J1027" s="26"/>
    </row>
    <row r="1028" spans="1:10" outlineLevel="1">
      <c r="A1028" s="7"/>
      <c r="B1028" s="23">
        <v>42573</v>
      </c>
      <c r="C1028" s="22">
        <v>0.14583333333333334</v>
      </c>
      <c r="D1028" s="25">
        <v>0</v>
      </c>
      <c r="E1028" s="19">
        <f t="shared" si="48"/>
        <v>0</v>
      </c>
      <c r="F1028" s="24">
        <v>12.52</v>
      </c>
      <c r="G1028" s="19">
        <f t="shared" si="49"/>
        <v>12.63894</v>
      </c>
      <c r="H1028" s="11">
        <f t="shared" si="50"/>
        <v>0</v>
      </c>
      <c r="J1028" s="26"/>
    </row>
    <row r="1029" spans="1:10" outlineLevel="1">
      <c r="A1029" s="7"/>
      <c r="B1029" s="23">
        <v>42573</v>
      </c>
      <c r="C1029" s="22">
        <v>0.16666666666666666</v>
      </c>
      <c r="D1029" s="25">
        <v>0</v>
      </c>
      <c r="E1029" s="19">
        <f t="shared" si="48"/>
        <v>0</v>
      </c>
      <c r="F1029" s="24">
        <v>18.79</v>
      </c>
      <c r="G1029" s="19">
        <f t="shared" si="49"/>
        <v>18.968505</v>
      </c>
      <c r="H1029" s="11">
        <f t="shared" si="50"/>
        <v>0</v>
      </c>
      <c r="J1029" s="26"/>
    </row>
    <row r="1030" spans="1:10" outlineLevel="1">
      <c r="A1030" s="7"/>
      <c r="B1030" s="23">
        <v>42573</v>
      </c>
      <c r="C1030" s="22">
        <v>0.1875</v>
      </c>
      <c r="D1030" s="25">
        <v>0</v>
      </c>
      <c r="E1030" s="19">
        <f t="shared" si="48"/>
        <v>0</v>
      </c>
      <c r="F1030" s="24">
        <v>16.96</v>
      </c>
      <c r="G1030" s="19">
        <f t="shared" si="49"/>
        <v>17.121120000000001</v>
      </c>
      <c r="H1030" s="11">
        <f t="shared" si="50"/>
        <v>0</v>
      </c>
      <c r="J1030" s="26"/>
    </row>
    <row r="1031" spans="1:10" outlineLevel="1">
      <c r="A1031" s="7"/>
      <c r="B1031" s="23">
        <v>42573</v>
      </c>
      <c r="C1031" s="22">
        <v>0.20833333333333334</v>
      </c>
      <c r="D1031" s="25">
        <v>0</v>
      </c>
      <c r="E1031" s="19">
        <f t="shared" si="48"/>
        <v>0</v>
      </c>
      <c r="F1031" s="24">
        <v>18.399999999999999</v>
      </c>
      <c r="G1031" s="19">
        <f t="shared" si="49"/>
        <v>18.5748</v>
      </c>
      <c r="H1031" s="11">
        <f t="shared" si="50"/>
        <v>0</v>
      </c>
      <c r="J1031" s="26"/>
    </row>
    <row r="1032" spans="1:10" outlineLevel="1">
      <c r="A1032" s="7"/>
      <c r="B1032" s="23">
        <v>42573</v>
      </c>
      <c r="C1032" s="22">
        <v>0.22916666666666666</v>
      </c>
      <c r="D1032" s="25">
        <v>0</v>
      </c>
      <c r="E1032" s="19">
        <f t="shared" si="48"/>
        <v>0</v>
      </c>
      <c r="F1032" s="24">
        <v>21.37</v>
      </c>
      <c r="G1032" s="19">
        <f t="shared" si="49"/>
        <v>21.573015000000002</v>
      </c>
      <c r="H1032" s="11">
        <f t="shared" si="50"/>
        <v>0</v>
      </c>
      <c r="J1032" s="26"/>
    </row>
    <row r="1033" spans="1:10" outlineLevel="1">
      <c r="A1033" s="7"/>
      <c r="B1033" s="23">
        <v>42573</v>
      </c>
      <c r="C1033" s="22">
        <v>0.25</v>
      </c>
      <c r="D1033" s="25">
        <v>0</v>
      </c>
      <c r="E1033" s="19">
        <f t="shared" si="48"/>
        <v>0</v>
      </c>
      <c r="F1033" s="24">
        <v>18.79</v>
      </c>
      <c r="G1033" s="19">
        <f t="shared" si="49"/>
        <v>18.968505</v>
      </c>
      <c r="H1033" s="11">
        <f t="shared" si="50"/>
        <v>0</v>
      </c>
      <c r="J1033" s="26"/>
    </row>
    <row r="1034" spans="1:10" outlineLevel="1">
      <c r="A1034" s="7"/>
      <c r="B1034" s="23">
        <v>42573</v>
      </c>
      <c r="C1034" s="22">
        <v>0.27083333333333331</v>
      </c>
      <c r="D1034" s="25">
        <v>0</v>
      </c>
      <c r="E1034" s="19">
        <f t="shared" si="48"/>
        <v>0</v>
      </c>
      <c r="F1034" s="24">
        <v>29.25</v>
      </c>
      <c r="G1034" s="19">
        <f t="shared" si="49"/>
        <v>29.527875000000002</v>
      </c>
      <c r="H1034" s="11">
        <f t="shared" si="50"/>
        <v>0</v>
      </c>
      <c r="J1034" s="26"/>
    </row>
    <row r="1035" spans="1:10" outlineLevel="1">
      <c r="A1035" s="7"/>
      <c r="B1035" s="23">
        <v>42573</v>
      </c>
      <c r="C1035" s="22">
        <v>0.29166666666666669</v>
      </c>
      <c r="D1035" s="25">
        <v>0</v>
      </c>
      <c r="E1035" s="19">
        <f t="shared" si="48"/>
        <v>0</v>
      </c>
      <c r="F1035" s="24">
        <v>40.51</v>
      </c>
      <c r="G1035" s="19">
        <f t="shared" si="49"/>
        <v>40.894845000000004</v>
      </c>
      <c r="H1035" s="11">
        <f t="shared" si="50"/>
        <v>0</v>
      </c>
      <c r="J1035" s="26"/>
    </row>
    <row r="1036" spans="1:10" outlineLevel="1">
      <c r="A1036" s="7"/>
      <c r="B1036" s="23">
        <v>42573</v>
      </c>
      <c r="C1036" s="22">
        <v>0.3125</v>
      </c>
      <c r="D1036" s="25">
        <v>0</v>
      </c>
      <c r="E1036" s="19">
        <f t="shared" si="48"/>
        <v>0</v>
      </c>
      <c r="F1036" s="24">
        <v>34.83</v>
      </c>
      <c r="G1036" s="19">
        <f t="shared" si="49"/>
        <v>35.160885</v>
      </c>
      <c r="H1036" s="11">
        <f t="shared" si="50"/>
        <v>0</v>
      </c>
      <c r="J1036" s="26"/>
    </row>
    <row r="1037" spans="1:10" outlineLevel="1">
      <c r="A1037" s="7"/>
      <c r="B1037" s="23">
        <v>42573</v>
      </c>
      <c r="C1037" s="22">
        <v>0.33333333333333331</v>
      </c>
      <c r="D1037" s="25">
        <v>2.3781999999999998E-2</v>
      </c>
      <c r="E1037" s="19">
        <f t="shared" si="48"/>
        <v>2.3774865399999998E-2</v>
      </c>
      <c r="F1037" s="24">
        <v>39.520000000000003</v>
      </c>
      <c r="G1037" s="19">
        <f t="shared" si="49"/>
        <v>39.895440000000008</v>
      </c>
      <c r="H1037" s="11">
        <f t="shared" si="50"/>
        <v>3.4736162483262234</v>
      </c>
      <c r="J1037" s="26"/>
    </row>
    <row r="1038" spans="1:10" outlineLevel="1">
      <c r="A1038" s="7"/>
      <c r="B1038" s="23">
        <v>42573</v>
      </c>
      <c r="C1038" s="22">
        <v>0.35416666666666669</v>
      </c>
      <c r="D1038" s="25">
        <v>0.94970099999999991</v>
      </c>
      <c r="E1038" s="19">
        <f t="shared" ref="E1038:E1101" si="51">IF($B$11="Electricity",$D1038*$B$7,$D1038*$B$8)</f>
        <v>0.94941608969999991</v>
      </c>
      <c r="F1038" s="24">
        <v>38.74</v>
      </c>
      <c r="G1038" s="19">
        <f t="shared" si="49"/>
        <v>39.108030000000007</v>
      </c>
      <c r="H1038" s="11">
        <f t="shared" si="50"/>
        <v>139.46159976572969</v>
      </c>
      <c r="J1038" s="26"/>
    </row>
    <row r="1039" spans="1:10" outlineLevel="1">
      <c r="A1039" s="7"/>
      <c r="B1039" s="23">
        <v>42573</v>
      </c>
      <c r="C1039" s="22">
        <v>0.375</v>
      </c>
      <c r="D1039" s="25">
        <v>2.2806479999999998</v>
      </c>
      <c r="E1039" s="19">
        <f t="shared" si="51"/>
        <v>2.2799638056</v>
      </c>
      <c r="F1039" s="24">
        <v>36.71</v>
      </c>
      <c r="G1039" s="19">
        <f t="shared" ref="G1039:G1102" si="52">$F1039*$B$8</f>
        <v>37.058745000000002</v>
      </c>
      <c r="H1039" s="11">
        <f t="shared" si="50"/>
        <v>339.58067056064004</v>
      </c>
      <c r="J1039" s="26"/>
    </row>
    <row r="1040" spans="1:10" outlineLevel="1">
      <c r="A1040" s="7"/>
      <c r="B1040" s="23">
        <v>42573</v>
      </c>
      <c r="C1040" s="22">
        <v>0.39583333333333331</v>
      </c>
      <c r="D1040" s="25">
        <v>2.0262340000000001</v>
      </c>
      <c r="E1040" s="19">
        <f t="shared" si="51"/>
        <v>2.0256261298</v>
      </c>
      <c r="F1040" s="24">
        <v>34.369999999999997</v>
      </c>
      <c r="G1040" s="19">
        <f t="shared" si="52"/>
        <v>34.696514999999998</v>
      </c>
      <c r="H1040" s="11">
        <f t="shared" si="50"/>
        <v>306.48429274580235</v>
      </c>
      <c r="J1040" s="26"/>
    </row>
    <row r="1041" spans="1:10" outlineLevel="1">
      <c r="A1041" s="7"/>
      <c r="B1041" s="23">
        <v>42573</v>
      </c>
      <c r="C1041" s="22">
        <v>0.41666666666666669</v>
      </c>
      <c r="D1041" s="25">
        <v>0.31793499999999997</v>
      </c>
      <c r="E1041" s="19">
        <f t="shared" si="51"/>
        <v>0.3178396195</v>
      </c>
      <c r="F1041" s="24">
        <v>30.4</v>
      </c>
      <c r="G1041" s="19">
        <f t="shared" si="52"/>
        <v>30.688800000000001</v>
      </c>
      <c r="H1041" s="11">
        <f t="shared" si="50"/>
        <v>49.364052712088395</v>
      </c>
      <c r="J1041" s="26"/>
    </row>
    <row r="1042" spans="1:10" outlineLevel="1">
      <c r="A1042" s="7"/>
      <c r="B1042" s="23">
        <v>42573</v>
      </c>
      <c r="C1042" s="22">
        <v>0.4375</v>
      </c>
      <c r="D1042" s="25">
        <v>1.06335</v>
      </c>
      <c r="E1042" s="19">
        <f t="shared" si="51"/>
        <v>1.0630309950000001</v>
      </c>
      <c r="F1042" s="24">
        <v>30.6</v>
      </c>
      <c r="G1042" s="19">
        <f t="shared" si="52"/>
        <v>30.890700000000002</v>
      </c>
      <c r="H1042" s="11">
        <f t="shared" si="50"/>
        <v>164.88599351275352</v>
      </c>
      <c r="J1042" s="26"/>
    </row>
    <row r="1043" spans="1:10" outlineLevel="1">
      <c r="A1043" s="7"/>
      <c r="B1043" s="23">
        <v>42573</v>
      </c>
      <c r="C1043" s="22">
        <v>0.45833333333333331</v>
      </c>
      <c r="D1043" s="25">
        <v>1.5071910000000002</v>
      </c>
      <c r="E1043" s="19">
        <f t="shared" si="51"/>
        <v>1.5067388427000001</v>
      </c>
      <c r="F1043" s="24">
        <v>30.31</v>
      </c>
      <c r="G1043" s="19">
        <f t="shared" si="52"/>
        <v>30.597944999999999</v>
      </c>
      <c r="H1043" s="11">
        <f t="shared" si="50"/>
        <v>234.15031250390174</v>
      </c>
      <c r="J1043" s="26"/>
    </row>
    <row r="1044" spans="1:10" outlineLevel="1">
      <c r="A1044" s="7"/>
      <c r="B1044" s="23">
        <v>42573</v>
      </c>
      <c r="C1044" s="22">
        <v>0.47916666666666669</v>
      </c>
      <c r="D1044" s="25">
        <v>0.47173100000000001</v>
      </c>
      <c r="E1044" s="19">
        <f t="shared" si="51"/>
        <v>0.47158948070000001</v>
      </c>
      <c r="F1044" s="24">
        <v>29.96</v>
      </c>
      <c r="G1044" s="19">
        <f t="shared" si="52"/>
        <v>30.244620000000001</v>
      </c>
      <c r="H1044" s="11">
        <f t="shared" si="50"/>
        <v>73.452598770431166</v>
      </c>
      <c r="J1044" s="26"/>
    </row>
    <row r="1045" spans="1:10" outlineLevel="1">
      <c r="A1045" s="7"/>
      <c r="B1045" s="23">
        <v>42573</v>
      </c>
      <c r="C1045" s="22">
        <v>0.5</v>
      </c>
      <c r="D1045" s="25">
        <v>0.36530899999999999</v>
      </c>
      <c r="E1045" s="19">
        <f t="shared" si="51"/>
        <v>0.3651994073</v>
      </c>
      <c r="F1045" s="24">
        <v>29.22</v>
      </c>
      <c r="G1045" s="19">
        <f t="shared" si="52"/>
        <v>29.497590000000002</v>
      </c>
      <c r="H1045" s="11">
        <f t="shared" si="50"/>
        <v>57.154587373021592</v>
      </c>
      <c r="J1045" s="26"/>
    </row>
    <row r="1046" spans="1:10" outlineLevel="1">
      <c r="A1046" s="7"/>
      <c r="B1046" s="23">
        <v>42573</v>
      </c>
      <c r="C1046" s="22">
        <v>0.52083333333333337</v>
      </c>
      <c r="D1046" s="25">
        <v>0.578241</v>
      </c>
      <c r="E1046" s="19">
        <f t="shared" si="51"/>
        <v>0.57806752770000003</v>
      </c>
      <c r="F1046" s="24">
        <v>28.57</v>
      </c>
      <c r="G1046" s="19">
        <f t="shared" si="52"/>
        <v>28.841415000000001</v>
      </c>
      <c r="H1046" s="11">
        <f t="shared" si="50"/>
        <v>90.848274687780304</v>
      </c>
      <c r="J1046" s="26"/>
    </row>
    <row r="1047" spans="1:10" outlineLevel="1">
      <c r="A1047" s="7"/>
      <c r="B1047" s="23">
        <v>42573</v>
      </c>
      <c r="C1047" s="22">
        <v>0.54166666666666663</v>
      </c>
      <c r="D1047" s="25">
        <v>0.68285700000000005</v>
      </c>
      <c r="E1047" s="19">
        <f t="shared" si="51"/>
        <v>0.68265214290000009</v>
      </c>
      <c r="F1047" s="24">
        <v>29.84</v>
      </c>
      <c r="G1047" s="19">
        <f t="shared" si="52"/>
        <v>30.123480000000001</v>
      </c>
      <c r="H1047" s="11">
        <f t="shared" si="50"/>
        <v>106.40944040579473</v>
      </c>
      <c r="J1047" s="26"/>
    </row>
    <row r="1048" spans="1:10" outlineLevel="1">
      <c r="A1048" s="7"/>
      <c r="B1048" s="23">
        <v>42573</v>
      </c>
      <c r="C1048" s="22">
        <v>0.5625</v>
      </c>
      <c r="D1048" s="25">
        <v>0.61396000000000006</v>
      </c>
      <c r="E1048" s="19">
        <f t="shared" si="51"/>
        <v>0.61377581200000009</v>
      </c>
      <c r="F1048" s="24">
        <v>29.82</v>
      </c>
      <c r="G1048" s="19">
        <f t="shared" si="52"/>
        <v>30.103290000000001</v>
      </c>
      <c r="H1048" s="11">
        <f t="shared" si="50"/>
        <v>95.685629768378519</v>
      </c>
      <c r="J1048" s="26"/>
    </row>
    <row r="1049" spans="1:10" outlineLevel="1">
      <c r="A1049" s="7"/>
      <c r="B1049" s="23">
        <v>42573</v>
      </c>
      <c r="C1049" s="22">
        <v>0.58333333333333337</v>
      </c>
      <c r="D1049" s="25">
        <v>0.32006299999999999</v>
      </c>
      <c r="E1049" s="19">
        <f t="shared" si="51"/>
        <v>0.31996698109999999</v>
      </c>
      <c r="F1049" s="24">
        <v>28.22</v>
      </c>
      <c r="G1049" s="19">
        <f t="shared" si="52"/>
        <v>28.48809</v>
      </c>
      <c r="H1049" s="11">
        <f t="shared" si="50"/>
        <v>50.398610329994902</v>
      </c>
      <c r="J1049" s="26"/>
    </row>
    <row r="1050" spans="1:10" outlineLevel="1">
      <c r="A1050" s="7"/>
      <c r="B1050" s="23">
        <v>42573</v>
      </c>
      <c r="C1050" s="22">
        <v>0.60416666666666663</v>
      </c>
      <c r="D1050" s="25">
        <v>0.55043600000000004</v>
      </c>
      <c r="E1050" s="19">
        <f t="shared" si="51"/>
        <v>0.55027086920000001</v>
      </c>
      <c r="F1050" s="24">
        <v>26.95</v>
      </c>
      <c r="G1050" s="19">
        <f t="shared" si="52"/>
        <v>27.206025</v>
      </c>
      <c r="H1050" s="11">
        <f t="shared" si="50"/>
        <v>87.379698646973068</v>
      </c>
      <c r="J1050" s="26"/>
    </row>
    <row r="1051" spans="1:10" outlineLevel="1">
      <c r="A1051" s="7"/>
      <c r="B1051" s="23">
        <v>42573</v>
      </c>
      <c r="C1051" s="22">
        <v>0.625</v>
      </c>
      <c r="D1051" s="25">
        <v>0.21454300000000001</v>
      </c>
      <c r="E1051" s="19">
        <f t="shared" si="51"/>
        <v>0.21447863710000001</v>
      </c>
      <c r="F1051" s="24">
        <v>27.34</v>
      </c>
      <c r="G1051" s="19">
        <f t="shared" si="52"/>
        <v>27.599730000000001</v>
      </c>
      <c r="H1051" s="11">
        <f t="shared" si="50"/>
        <v>33.973474025872022</v>
      </c>
      <c r="J1051" s="26"/>
    </row>
    <row r="1052" spans="1:10" outlineLevel="1">
      <c r="A1052" s="7"/>
      <c r="B1052" s="23">
        <v>42573</v>
      </c>
      <c r="C1052" s="22">
        <v>0.64583333333333337</v>
      </c>
      <c r="D1052" s="25">
        <v>0.22372500000000001</v>
      </c>
      <c r="E1052" s="19">
        <f t="shared" si="51"/>
        <v>0.22365788250000002</v>
      </c>
      <c r="F1052" s="24">
        <v>27.81</v>
      </c>
      <c r="G1052" s="19">
        <f t="shared" si="52"/>
        <v>28.074195</v>
      </c>
      <c r="H1052" s="11">
        <f t="shared" si="50"/>
        <v>35.321351138407913</v>
      </c>
      <c r="J1052" s="26"/>
    </row>
    <row r="1053" spans="1:10" outlineLevel="1">
      <c r="A1053" s="7"/>
      <c r="B1053" s="23">
        <v>42573</v>
      </c>
      <c r="C1053" s="22">
        <v>0.66666666666666663</v>
      </c>
      <c r="D1053" s="25">
        <v>2.6662999999999999E-2</v>
      </c>
      <c r="E1053" s="19">
        <f t="shared" si="51"/>
        <v>2.6655001099999999E-2</v>
      </c>
      <c r="F1053" s="24">
        <v>30.18</v>
      </c>
      <c r="G1053" s="19">
        <f t="shared" si="52"/>
        <v>30.466710000000003</v>
      </c>
      <c r="H1053" s="11">
        <f t="shared" si="50"/>
        <v>4.1457400160366182</v>
      </c>
      <c r="J1053" s="26"/>
    </row>
    <row r="1054" spans="1:10" outlineLevel="1">
      <c r="A1054" s="7"/>
      <c r="B1054" s="23">
        <v>42573</v>
      </c>
      <c r="C1054" s="22">
        <v>0.6875</v>
      </c>
      <c r="D1054" s="25">
        <v>0</v>
      </c>
      <c r="E1054" s="19">
        <f t="shared" si="51"/>
        <v>0</v>
      </c>
      <c r="F1054" s="24">
        <v>30.06</v>
      </c>
      <c r="G1054" s="19">
        <f t="shared" si="52"/>
        <v>30.345570000000002</v>
      </c>
      <c r="H1054" s="11">
        <f t="shared" si="50"/>
        <v>0</v>
      </c>
      <c r="J1054" s="26"/>
    </row>
    <row r="1055" spans="1:10" outlineLevel="1">
      <c r="A1055" s="7"/>
      <c r="B1055" s="23">
        <v>42573</v>
      </c>
      <c r="C1055" s="22">
        <v>0.70833333333333337</v>
      </c>
      <c r="D1055" s="25">
        <v>0</v>
      </c>
      <c r="E1055" s="19">
        <f t="shared" si="51"/>
        <v>0</v>
      </c>
      <c r="F1055" s="24">
        <v>26.64</v>
      </c>
      <c r="G1055" s="19">
        <f t="shared" si="52"/>
        <v>26.893080000000001</v>
      </c>
      <c r="H1055" s="11">
        <f t="shared" si="50"/>
        <v>0</v>
      </c>
      <c r="J1055" s="26"/>
    </row>
    <row r="1056" spans="1:10" outlineLevel="1">
      <c r="A1056" s="7"/>
      <c r="B1056" s="23">
        <v>42573</v>
      </c>
      <c r="C1056" s="22">
        <v>0.72916666666666663</v>
      </c>
      <c r="D1056" s="25">
        <v>0</v>
      </c>
      <c r="E1056" s="19">
        <f t="shared" si="51"/>
        <v>0</v>
      </c>
      <c r="F1056" s="24">
        <v>34.29</v>
      </c>
      <c r="G1056" s="19">
        <f t="shared" si="52"/>
        <v>34.615755</v>
      </c>
      <c r="H1056" s="11">
        <f t="shared" si="50"/>
        <v>0</v>
      </c>
      <c r="J1056" s="26"/>
    </row>
    <row r="1057" spans="1:10" outlineLevel="1">
      <c r="A1057" s="7"/>
      <c r="B1057" s="23">
        <v>42573</v>
      </c>
      <c r="C1057" s="22">
        <v>0.75</v>
      </c>
      <c r="D1057" s="25">
        <v>0</v>
      </c>
      <c r="E1057" s="19">
        <f t="shared" si="51"/>
        <v>0</v>
      </c>
      <c r="F1057" s="24">
        <v>47.87</v>
      </c>
      <c r="G1057" s="19">
        <f t="shared" si="52"/>
        <v>48.324764999999999</v>
      </c>
      <c r="H1057" s="11">
        <f t="shared" si="50"/>
        <v>0</v>
      </c>
      <c r="J1057" s="26"/>
    </row>
    <row r="1058" spans="1:10" outlineLevel="1">
      <c r="A1058" s="7"/>
      <c r="B1058" s="23">
        <v>42573</v>
      </c>
      <c r="C1058" s="22">
        <v>0.77083333333333337</v>
      </c>
      <c r="D1058" s="25">
        <v>0</v>
      </c>
      <c r="E1058" s="19">
        <f t="shared" si="51"/>
        <v>0</v>
      </c>
      <c r="F1058" s="24">
        <v>51.96</v>
      </c>
      <c r="G1058" s="19">
        <f t="shared" si="52"/>
        <v>52.453620000000001</v>
      </c>
      <c r="H1058" s="11">
        <f t="shared" si="50"/>
        <v>0</v>
      </c>
      <c r="J1058" s="26"/>
    </row>
    <row r="1059" spans="1:10" outlineLevel="1">
      <c r="A1059" s="7"/>
      <c r="B1059" s="23">
        <v>42573</v>
      </c>
      <c r="C1059" s="22">
        <v>0.79166666666666663</v>
      </c>
      <c r="D1059" s="25">
        <v>0</v>
      </c>
      <c r="E1059" s="19">
        <f t="shared" si="51"/>
        <v>0</v>
      </c>
      <c r="F1059" s="24">
        <v>36.11</v>
      </c>
      <c r="G1059" s="19">
        <f t="shared" si="52"/>
        <v>36.453045000000003</v>
      </c>
      <c r="H1059" s="11">
        <f t="shared" si="50"/>
        <v>0</v>
      </c>
      <c r="J1059" s="26"/>
    </row>
    <row r="1060" spans="1:10" outlineLevel="1">
      <c r="A1060" s="7"/>
      <c r="B1060" s="23">
        <v>42573</v>
      </c>
      <c r="C1060" s="22">
        <v>0.8125</v>
      </c>
      <c r="D1060" s="25">
        <v>0</v>
      </c>
      <c r="E1060" s="19">
        <f t="shared" si="51"/>
        <v>0</v>
      </c>
      <c r="F1060" s="24">
        <v>25.29</v>
      </c>
      <c r="G1060" s="19">
        <f t="shared" si="52"/>
        <v>25.530255</v>
      </c>
      <c r="H1060" s="11">
        <f t="shared" si="50"/>
        <v>0</v>
      </c>
      <c r="J1060" s="26"/>
    </row>
    <row r="1061" spans="1:10" outlineLevel="1">
      <c r="A1061" s="7"/>
      <c r="B1061" s="23">
        <v>42573</v>
      </c>
      <c r="C1061" s="22">
        <v>0.83333333333333337</v>
      </c>
      <c r="D1061" s="25">
        <v>0</v>
      </c>
      <c r="E1061" s="19">
        <f t="shared" si="51"/>
        <v>0</v>
      </c>
      <c r="F1061" s="24">
        <v>28.38</v>
      </c>
      <c r="G1061" s="19">
        <f t="shared" si="52"/>
        <v>28.649609999999999</v>
      </c>
      <c r="H1061" s="11">
        <f t="shared" si="50"/>
        <v>0</v>
      </c>
      <c r="J1061" s="26"/>
    </row>
    <row r="1062" spans="1:10" outlineLevel="1">
      <c r="A1062" s="7"/>
      <c r="B1062" s="23">
        <v>42573</v>
      </c>
      <c r="C1062" s="22">
        <v>0.85416666666666663</v>
      </c>
      <c r="D1062" s="25">
        <v>0</v>
      </c>
      <c r="E1062" s="19">
        <f t="shared" si="51"/>
        <v>0</v>
      </c>
      <c r="F1062" s="24">
        <v>26.19</v>
      </c>
      <c r="G1062" s="19">
        <f t="shared" si="52"/>
        <v>26.438805000000002</v>
      </c>
      <c r="H1062" s="11">
        <f t="shared" si="50"/>
        <v>0</v>
      </c>
      <c r="J1062" s="26"/>
    </row>
    <row r="1063" spans="1:10" outlineLevel="1">
      <c r="A1063" s="7"/>
      <c r="B1063" s="23">
        <v>42573</v>
      </c>
      <c r="C1063" s="22">
        <v>0.875</v>
      </c>
      <c r="D1063" s="25">
        <v>0</v>
      </c>
      <c r="E1063" s="19">
        <f t="shared" si="51"/>
        <v>0</v>
      </c>
      <c r="F1063" s="24">
        <v>26.19</v>
      </c>
      <c r="G1063" s="19">
        <f t="shared" si="52"/>
        <v>26.438805000000002</v>
      </c>
      <c r="H1063" s="11">
        <f t="shared" si="50"/>
        <v>0</v>
      </c>
      <c r="J1063" s="26"/>
    </row>
    <row r="1064" spans="1:10" outlineLevel="1">
      <c r="A1064" s="7"/>
      <c r="B1064" s="23">
        <v>42573</v>
      </c>
      <c r="C1064" s="22">
        <v>0.89583333333333337</v>
      </c>
      <c r="D1064" s="25">
        <v>0</v>
      </c>
      <c r="E1064" s="19">
        <f t="shared" si="51"/>
        <v>0</v>
      </c>
      <c r="F1064" s="24">
        <v>27.33</v>
      </c>
      <c r="G1064" s="19">
        <f t="shared" si="52"/>
        <v>27.589635000000001</v>
      </c>
      <c r="H1064" s="11">
        <f t="shared" si="50"/>
        <v>0</v>
      </c>
      <c r="J1064" s="26"/>
    </row>
    <row r="1065" spans="1:10" outlineLevel="1">
      <c r="A1065" s="7"/>
      <c r="B1065" s="23">
        <v>42573</v>
      </c>
      <c r="C1065" s="22">
        <v>0.91666666666666663</v>
      </c>
      <c r="D1065" s="25">
        <v>0</v>
      </c>
      <c r="E1065" s="19">
        <f t="shared" si="51"/>
        <v>0</v>
      </c>
      <c r="F1065" s="24">
        <v>26.05</v>
      </c>
      <c r="G1065" s="19">
        <f t="shared" si="52"/>
        <v>26.297475000000002</v>
      </c>
      <c r="H1065" s="11">
        <f t="shared" si="50"/>
        <v>0</v>
      </c>
      <c r="J1065" s="26"/>
    </row>
    <row r="1066" spans="1:10" outlineLevel="1">
      <c r="A1066" s="7"/>
      <c r="B1066" s="23">
        <v>42573</v>
      </c>
      <c r="C1066" s="22">
        <v>0.9375</v>
      </c>
      <c r="D1066" s="25">
        <v>0</v>
      </c>
      <c r="E1066" s="19">
        <f t="shared" si="51"/>
        <v>0</v>
      </c>
      <c r="F1066" s="24">
        <v>30.25</v>
      </c>
      <c r="G1066" s="19">
        <f t="shared" si="52"/>
        <v>30.537375000000001</v>
      </c>
      <c r="H1066" s="11">
        <f t="shared" si="50"/>
        <v>0</v>
      </c>
      <c r="J1066" s="26"/>
    </row>
    <row r="1067" spans="1:10" outlineLevel="1">
      <c r="A1067" s="7"/>
      <c r="B1067" s="23">
        <v>42573</v>
      </c>
      <c r="C1067" s="22">
        <v>0.95833333333333337</v>
      </c>
      <c r="D1067" s="25">
        <v>0</v>
      </c>
      <c r="E1067" s="19">
        <f t="shared" si="51"/>
        <v>0</v>
      </c>
      <c r="F1067" s="24">
        <v>20.07</v>
      </c>
      <c r="G1067" s="19">
        <f t="shared" si="52"/>
        <v>20.260665000000003</v>
      </c>
      <c r="H1067" s="11">
        <f t="shared" si="50"/>
        <v>0</v>
      </c>
      <c r="J1067" s="26"/>
    </row>
    <row r="1068" spans="1:10" outlineLevel="1">
      <c r="A1068" s="7"/>
      <c r="B1068" s="23">
        <v>42573</v>
      </c>
      <c r="C1068" s="22">
        <v>0.97916666666666663</v>
      </c>
      <c r="D1068" s="25">
        <v>0</v>
      </c>
      <c r="E1068" s="19">
        <f t="shared" si="51"/>
        <v>0</v>
      </c>
      <c r="F1068" s="24">
        <v>26.5</v>
      </c>
      <c r="G1068" s="19">
        <f t="shared" si="52"/>
        <v>26.751750000000001</v>
      </c>
      <c r="H1068" s="11">
        <f t="shared" si="50"/>
        <v>0</v>
      </c>
      <c r="J1068" s="26"/>
    </row>
    <row r="1069" spans="1:10" outlineLevel="1">
      <c r="A1069" s="7"/>
      <c r="B1069" s="23">
        <v>42573</v>
      </c>
      <c r="C1069" s="22">
        <v>0.99998842592592585</v>
      </c>
      <c r="D1069" s="25">
        <v>0</v>
      </c>
      <c r="E1069" s="19">
        <f t="shared" si="51"/>
        <v>0</v>
      </c>
      <c r="F1069" s="24">
        <v>27.32</v>
      </c>
      <c r="G1069" s="19">
        <f t="shared" si="52"/>
        <v>27.579540000000001</v>
      </c>
      <c r="H1069" s="11">
        <f t="shared" si="50"/>
        <v>0</v>
      </c>
      <c r="J1069" s="26"/>
    </row>
    <row r="1070" spans="1:10" outlineLevel="1">
      <c r="A1070" s="7"/>
      <c r="B1070" s="23">
        <v>42574</v>
      </c>
      <c r="C1070" s="22">
        <v>2.0833333333333332E-2</v>
      </c>
      <c r="D1070" s="25">
        <v>0</v>
      </c>
      <c r="E1070" s="19">
        <f t="shared" si="51"/>
        <v>0</v>
      </c>
      <c r="F1070" s="24">
        <v>27.58</v>
      </c>
      <c r="G1070" s="19">
        <f t="shared" si="52"/>
        <v>27.842009999999998</v>
      </c>
      <c r="H1070" s="11">
        <f t="shared" si="50"/>
        <v>0</v>
      </c>
      <c r="J1070" s="26"/>
    </row>
    <row r="1071" spans="1:10" outlineLevel="1">
      <c r="A1071" s="7"/>
      <c r="B1071" s="23">
        <v>42574</v>
      </c>
      <c r="C1071" s="22">
        <v>4.1666666666666664E-2</v>
      </c>
      <c r="D1071" s="25">
        <v>0</v>
      </c>
      <c r="E1071" s="19">
        <f t="shared" si="51"/>
        <v>0</v>
      </c>
      <c r="F1071" s="24">
        <v>24.91</v>
      </c>
      <c r="G1071" s="19">
        <f t="shared" si="52"/>
        <v>25.146645000000003</v>
      </c>
      <c r="H1071" s="11">
        <f t="shared" si="50"/>
        <v>0</v>
      </c>
      <c r="J1071" s="26"/>
    </row>
    <row r="1072" spans="1:10" outlineLevel="1">
      <c r="A1072" s="7"/>
      <c r="B1072" s="23">
        <v>42574</v>
      </c>
      <c r="C1072" s="22">
        <v>6.25E-2</v>
      </c>
      <c r="D1072" s="25">
        <v>0</v>
      </c>
      <c r="E1072" s="19">
        <f t="shared" si="51"/>
        <v>0</v>
      </c>
      <c r="F1072" s="24">
        <v>22.94</v>
      </c>
      <c r="G1072" s="19">
        <f t="shared" si="52"/>
        <v>23.157930000000004</v>
      </c>
      <c r="H1072" s="11">
        <f t="shared" si="50"/>
        <v>0</v>
      </c>
      <c r="J1072" s="26"/>
    </row>
    <row r="1073" spans="1:10" outlineLevel="1">
      <c r="A1073" s="7"/>
      <c r="B1073" s="23">
        <v>42574</v>
      </c>
      <c r="C1073" s="22">
        <v>8.3333333333333329E-2</v>
      </c>
      <c r="D1073" s="25">
        <v>0</v>
      </c>
      <c r="E1073" s="19">
        <f t="shared" si="51"/>
        <v>0</v>
      </c>
      <c r="F1073" s="24">
        <v>12.9</v>
      </c>
      <c r="G1073" s="19">
        <f t="shared" si="52"/>
        <v>13.022550000000001</v>
      </c>
      <c r="H1073" s="11">
        <f t="shared" si="50"/>
        <v>0</v>
      </c>
      <c r="J1073" s="26"/>
    </row>
    <row r="1074" spans="1:10" outlineLevel="1">
      <c r="A1074" s="7"/>
      <c r="B1074" s="23">
        <v>42574</v>
      </c>
      <c r="C1074" s="22">
        <v>0.10416666666666667</v>
      </c>
      <c r="D1074" s="25">
        <v>0</v>
      </c>
      <c r="E1074" s="19">
        <f t="shared" si="51"/>
        <v>0</v>
      </c>
      <c r="F1074" s="24">
        <v>26</v>
      </c>
      <c r="G1074" s="19">
        <f t="shared" si="52"/>
        <v>26.247</v>
      </c>
      <c r="H1074" s="11">
        <f t="shared" si="50"/>
        <v>0</v>
      </c>
      <c r="J1074" s="26"/>
    </row>
    <row r="1075" spans="1:10" outlineLevel="1">
      <c r="A1075" s="7"/>
      <c r="B1075" s="23">
        <v>42574</v>
      </c>
      <c r="C1075" s="22">
        <v>0.125</v>
      </c>
      <c r="D1075" s="25">
        <v>0</v>
      </c>
      <c r="E1075" s="19">
        <f t="shared" si="51"/>
        <v>0</v>
      </c>
      <c r="F1075" s="24">
        <v>21.98</v>
      </c>
      <c r="G1075" s="19">
        <f t="shared" si="52"/>
        <v>22.18881</v>
      </c>
      <c r="H1075" s="11">
        <f t="shared" si="50"/>
        <v>0</v>
      </c>
      <c r="J1075" s="26"/>
    </row>
    <row r="1076" spans="1:10" outlineLevel="1">
      <c r="A1076" s="7"/>
      <c r="B1076" s="23">
        <v>42574</v>
      </c>
      <c r="C1076" s="22">
        <v>0.14583333333333334</v>
      </c>
      <c r="D1076" s="25">
        <v>0</v>
      </c>
      <c r="E1076" s="19">
        <f t="shared" si="51"/>
        <v>0</v>
      </c>
      <c r="F1076" s="24">
        <v>23.09</v>
      </c>
      <c r="G1076" s="19">
        <f t="shared" si="52"/>
        <v>23.309355</v>
      </c>
      <c r="H1076" s="11">
        <f t="shared" si="50"/>
        <v>0</v>
      </c>
      <c r="J1076" s="26"/>
    </row>
    <row r="1077" spans="1:10" outlineLevel="1">
      <c r="A1077" s="7"/>
      <c r="B1077" s="23">
        <v>42574</v>
      </c>
      <c r="C1077" s="22">
        <v>0.16666666666666666</v>
      </c>
      <c r="D1077" s="25">
        <v>0</v>
      </c>
      <c r="E1077" s="19">
        <f t="shared" si="51"/>
        <v>0</v>
      </c>
      <c r="F1077" s="24">
        <v>15.6</v>
      </c>
      <c r="G1077" s="19">
        <f t="shared" si="52"/>
        <v>15.748200000000001</v>
      </c>
      <c r="H1077" s="11">
        <f t="shared" si="50"/>
        <v>0</v>
      </c>
      <c r="J1077" s="26"/>
    </row>
    <row r="1078" spans="1:10" outlineLevel="1">
      <c r="A1078" s="7"/>
      <c r="B1078" s="23">
        <v>42574</v>
      </c>
      <c r="C1078" s="22">
        <v>0.1875</v>
      </c>
      <c r="D1078" s="25">
        <v>0</v>
      </c>
      <c r="E1078" s="19">
        <f t="shared" si="51"/>
        <v>0</v>
      </c>
      <c r="F1078" s="24">
        <v>16.760000000000002</v>
      </c>
      <c r="G1078" s="19">
        <f t="shared" si="52"/>
        <v>16.919220000000003</v>
      </c>
      <c r="H1078" s="11">
        <f t="shared" si="50"/>
        <v>0</v>
      </c>
      <c r="J1078" s="26"/>
    </row>
    <row r="1079" spans="1:10" outlineLevel="1">
      <c r="A1079" s="7"/>
      <c r="B1079" s="23">
        <v>42574</v>
      </c>
      <c r="C1079" s="22">
        <v>0.20833333333333334</v>
      </c>
      <c r="D1079" s="25">
        <v>0</v>
      </c>
      <c r="E1079" s="19">
        <f t="shared" si="51"/>
        <v>0</v>
      </c>
      <c r="F1079" s="24">
        <v>24.38</v>
      </c>
      <c r="G1079" s="19">
        <f t="shared" si="52"/>
        <v>24.611609999999999</v>
      </c>
      <c r="H1079" s="11">
        <f t="shared" si="50"/>
        <v>0</v>
      </c>
      <c r="J1079" s="26"/>
    </row>
    <row r="1080" spans="1:10" outlineLevel="1">
      <c r="A1080" s="7"/>
      <c r="B1080" s="23">
        <v>42574</v>
      </c>
      <c r="C1080" s="22">
        <v>0.22916666666666666</v>
      </c>
      <c r="D1080" s="25">
        <v>0</v>
      </c>
      <c r="E1080" s="19">
        <f t="shared" si="51"/>
        <v>0</v>
      </c>
      <c r="F1080" s="24">
        <v>24.71</v>
      </c>
      <c r="G1080" s="19">
        <f t="shared" si="52"/>
        <v>24.944745000000001</v>
      </c>
      <c r="H1080" s="11">
        <f t="shared" si="50"/>
        <v>0</v>
      </c>
      <c r="J1080" s="26"/>
    </row>
    <row r="1081" spans="1:10" outlineLevel="1">
      <c r="A1081" s="7"/>
      <c r="B1081" s="23">
        <v>42574</v>
      </c>
      <c r="C1081" s="22">
        <v>0.25</v>
      </c>
      <c r="D1081" s="25">
        <v>0</v>
      </c>
      <c r="E1081" s="19">
        <f t="shared" si="51"/>
        <v>0</v>
      </c>
      <c r="F1081" s="24">
        <v>23.94</v>
      </c>
      <c r="G1081" s="19">
        <f t="shared" si="52"/>
        <v>24.167430000000003</v>
      </c>
      <c r="H1081" s="11">
        <f t="shared" si="50"/>
        <v>0</v>
      </c>
      <c r="J1081" s="26"/>
    </row>
    <row r="1082" spans="1:10" outlineLevel="1">
      <c r="A1082" s="7"/>
      <c r="B1082" s="23">
        <v>42574</v>
      </c>
      <c r="C1082" s="22">
        <v>0.27083333333333331</v>
      </c>
      <c r="D1082" s="25">
        <v>0</v>
      </c>
      <c r="E1082" s="19">
        <f t="shared" si="51"/>
        <v>0</v>
      </c>
      <c r="F1082" s="24">
        <v>28.81</v>
      </c>
      <c r="G1082" s="19">
        <f t="shared" si="52"/>
        <v>29.083695000000002</v>
      </c>
      <c r="H1082" s="11">
        <f t="shared" si="50"/>
        <v>0</v>
      </c>
      <c r="J1082" s="26"/>
    </row>
    <row r="1083" spans="1:10" outlineLevel="1">
      <c r="A1083" s="7"/>
      <c r="B1083" s="23">
        <v>42574</v>
      </c>
      <c r="C1083" s="22">
        <v>0.29166666666666669</v>
      </c>
      <c r="D1083" s="25">
        <v>0</v>
      </c>
      <c r="E1083" s="19">
        <f t="shared" si="51"/>
        <v>0</v>
      </c>
      <c r="F1083" s="24">
        <v>27.64</v>
      </c>
      <c r="G1083" s="19">
        <f t="shared" si="52"/>
        <v>27.902580000000004</v>
      </c>
      <c r="H1083" s="11">
        <f t="shared" si="50"/>
        <v>0</v>
      </c>
      <c r="J1083" s="26"/>
    </row>
    <row r="1084" spans="1:10" outlineLevel="1">
      <c r="A1084" s="7"/>
      <c r="B1084" s="23">
        <v>42574</v>
      </c>
      <c r="C1084" s="22">
        <v>0.3125</v>
      </c>
      <c r="D1084" s="25">
        <v>0.12743100000000002</v>
      </c>
      <c r="E1084" s="19">
        <f t="shared" si="51"/>
        <v>0.12739277070000002</v>
      </c>
      <c r="F1084" s="24">
        <v>30.37</v>
      </c>
      <c r="G1084" s="19">
        <f t="shared" si="52"/>
        <v>30.658515000000001</v>
      </c>
      <c r="H1084" s="11">
        <f t="shared" si="50"/>
        <v>19.789382178802494</v>
      </c>
      <c r="J1084" s="26"/>
    </row>
    <row r="1085" spans="1:10" outlineLevel="1">
      <c r="A1085" s="7"/>
      <c r="B1085" s="23">
        <v>42574</v>
      </c>
      <c r="C1085" s="22">
        <v>0.33333333333333331</v>
      </c>
      <c r="D1085" s="25">
        <v>0.59125099999999997</v>
      </c>
      <c r="E1085" s="19">
        <f t="shared" si="51"/>
        <v>0.59107362470000002</v>
      </c>
      <c r="F1085" s="24">
        <v>36.32</v>
      </c>
      <c r="G1085" s="19">
        <f t="shared" si="52"/>
        <v>36.665040000000005</v>
      </c>
      <c r="H1085" s="11">
        <f t="shared" si="50"/>
        <v>88.267956101629508</v>
      </c>
      <c r="J1085" s="26"/>
    </row>
    <row r="1086" spans="1:10" outlineLevel="1">
      <c r="A1086" s="7"/>
      <c r="B1086" s="23">
        <v>42574</v>
      </c>
      <c r="C1086" s="22">
        <v>0.35416666666666669</v>
      </c>
      <c r="D1086" s="25">
        <v>2.4277349999999998</v>
      </c>
      <c r="E1086" s="19">
        <f t="shared" si="51"/>
        <v>2.4270066794999998</v>
      </c>
      <c r="F1086" s="24">
        <v>32.06</v>
      </c>
      <c r="G1086" s="19">
        <f t="shared" si="52"/>
        <v>32.364570000000008</v>
      </c>
      <c r="H1086" s="11">
        <f t="shared" ref="H1086:H1149" si="53">E1086*($B$6-G1086)</f>
        <v>372.87421481785464</v>
      </c>
      <c r="J1086" s="26"/>
    </row>
    <row r="1087" spans="1:10" outlineLevel="1">
      <c r="A1087" s="7"/>
      <c r="B1087" s="23">
        <v>42574</v>
      </c>
      <c r="C1087" s="22">
        <v>0.375</v>
      </c>
      <c r="D1087" s="25">
        <v>2.0975630000000001</v>
      </c>
      <c r="E1087" s="19">
        <f t="shared" si="51"/>
        <v>2.0969337311</v>
      </c>
      <c r="F1087" s="24">
        <v>31.67</v>
      </c>
      <c r="G1087" s="19">
        <f t="shared" si="52"/>
        <v>31.970865000000003</v>
      </c>
      <c r="H1087" s="11">
        <f t="shared" si="53"/>
        <v>322.9888887536556</v>
      </c>
      <c r="J1087" s="26"/>
    </row>
    <row r="1088" spans="1:10" outlineLevel="1">
      <c r="A1088" s="7"/>
      <c r="B1088" s="23">
        <v>42574</v>
      </c>
      <c r="C1088" s="22">
        <v>0.39583333333333331</v>
      </c>
      <c r="D1088" s="25">
        <v>2.8527190000000004</v>
      </c>
      <c r="E1088" s="19">
        <f t="shared" si="51"/>
        <v>2.8518631843000004</v>
      </c>
      <c r="F1088" s="24">
        <v>31.97</v>
      </c>
      <c r="G1088" s="19">
        <f t="shared" si="52"/>
        <v>32.273715000000003</v>
      </c>
      <c r="H1088" s="11">
        <f t="shared" si="53"/>
        <v>438.40633265070937</v>
      </c>
      <c r="J1088" s="26"/>
    </row>
    <row r="1089" spans="1:10" outlineLevel="1">
      <c r="A1089" s="7"/>
      <c r="B1089" s="23">
        <v>42574</v>
      </c>
      <c r="C1089" s="22">
        <v>0.41666666666666669</v>
      </c>
      <c r="D1089" s="25">
        <v>3.757628</v>
      </c>
      <c r="E1089" s="19">
        <f t="shared" si="51"/>
        <v>3.7565007116000002</v>
      </c>
      <c r="F1089" s="24">
        <v>33.97</v>
      </c>
      <c r="G1089" s="19">
        <f t="shared" si="52"/>
        <v>34.292715000000001</v>
      </c>
      <c r="H1089" s="11">
        <f t="shared" si="53"/>
        <v>569.88852405740408</v>
      </c>
      <c r="J1089" s="26"/>
    </row>
    <row r="1090" spans="1:10" outlineLevel="1">
      <c r="A1090" s="7"/>
      <c r="B1090" s="23">
        <v>42574</v>
      </c>
      <c r="C1090" s="22">
        <v>0.4375</v>
      </c>
      <c r="D1090" s="25">
        <v>3.361332</v>
      </c>
      <c r="E1090" s="19">
        <f t="shared" si="51"/>
        <v>3.3603236004000001</v>
      </c>
      <c r="F1090" s="24">
        <v>30.88</v>
      </c>
      <c r="G1090" s="19">
        <f t="shared" si="52"/>
        <v>31.173360000000002</v>
      </c>
      <c r="H1090" s="11">
        <f t="shared" si="53"/>
        <v>520.26761236263462</v>
      </c>
      <c r="J1090" s="26"/>
    </row>
    <row r="1091" spans="1:10" outlineLevel="1">
      <c r="A1091" s="7"/>
      <c r="B1091" s="23">
        <v>42574</v>
      </c>
      <c r="C1091" s="22">
        <v>0.45833333333333331</v>
      </c>
      <c r="D1091" s="25">
        <v>3.1294969999999998</v>
      </c>
      <c r="E1091" s="19">
        <f t="shared" si="51"/>
        <v>3.1285581509</v>
      </c>
      <c r="F1091" s="24">
        <v>30.55</v>
      </c>
      <c r="G1091" s="19">
        <f t="shared" si="52"/>
        <v>30.840225000000004</v>
      </c>
      <c r="H1091" s="11">
        <f t="shared" si="53"/>
        <v>485.42637876806003</v>
      </c>
      <c r="J1091" s="26"/>
    </row>
    <row r="1092" spans="1:10" outlineLevel="1">
      <c r="A1092" s="7"/>
      <c r="B1092" s="23">
        <v>42574</v>
      </c>
      <c r="C1092" s="22">
        <v>0.47916666666666669</v>
      </c>
      <c r="D1092" s="25">
        <v>4.7803380000000004</v>
      </c>
      <c r="E1092" s="19">
        <f t="shared" si="51"/>
        <v>4.7789038986000003</v>
      </c>
      <c r="F1092" s="24">
        <v>30.19</v>
      </c>
      <c r="G1092" s="19">
        <f t="shared" si="52"/>
        <v>30.476805000000002</v>
      </c>
      <c r="H1092" s="11">
        <f t="shared" si="53"/>
        <v>743.23040290822803</v>
      </c>
      <c r="J1092" s="26"/>
    </row>
    <row r="1093" spans="1:10" outlineLevel="1">
      <c r="A1093" s="7"/>
      <c r="B1093" s="23">
        <v>42574</v>
      </c>
      <c r="C1093" s="22">
        <v>0.5</v>
      </c>
      <c r="D1093" s="25">
        <v>5.9679599999999997</v>
      </c>
      <c r="E1093" s="19">
        <f t="shared" si="51"/>
        <v>5.9661696119999998</v>
      </c>
      <c r="F1093" s="24">
        <v>26.67</v>
      </c>
      <c r="G1093" s="19">
        <f t="shared" si="52"/>
        <v>26.923365000000004</v>
      </c>
      <c r="H1093" s="11">
        <f t="shared" si="53"/>
        <v>949.07818571621567</v>
      </c>
      <c r="J1093" s="26"/>
    </row>
    <row r="1094" spans="1:10" outlineLevel="1">
      <c r="A1094" s="7"/>
      <c r="B1094" s="23">
        <v>42574</v>
      </c>
      <c r="C1094" s="22">
        <v>0.52083333333333337</v>
      </c>
      <c r="D1094" s="25">
        <v>2.4969790000000001</v>
      </c>
      <c r="E1094" s="19">
        <f t="shared" si="51"/>
        <v>2.4962299063</v>
      </c>
      <c r="F1094" s="24">
        <v>27.46</v>
      </c>
      <c r="G1094" s="19">
        <f t="shared" si="52"/>
        <v>27.720870000000001</v>
      </c>
      <c r="H1094" s="11">
        <f t="shared" si="53"/>
        <v>395.10109784914556</v>
      </c>
      <c r="J1094" s="26"/>
    </row>
    <row r="1095" spans="1:10" outlineLevel="1">
      <c r="A1095" s="7"/>
      <c r="B1095" s="23">
        <v>42574</v>
      </c>
      <c r="C1095" s="22">
        <v>0.54166666666666663</v>
      </c>
      <c r="D1095" s="25">
        <v>4.4040610000000004</v>
      </c>
      <c r="E1095" s="19">
        <f t="shared" si="51"/>
        <v>4.4027397817000002</v>
      </c>
      <c r="F1095" s="24">
        <v>27.46</v>
      </c>
      <c r="G1095" s="19">
        <f t="shared" si="52"/>
        <v>27.720870000000001</v>
      </c>
      <c r="H1095" s="11">
        <f t="shared" si="53"/>
        <v>696.86182226386597</v>
      </c>
      <c r="J1095" s="26"/>
    </row>
    <row r="1096" spans="1:10" outlineLevel="1">
      <c r="A1096" s="7"/>
      <c r="B1096" s="23">
        <v>42574</v>
      </c>
      <c r="C1096" s="22">
        <v>0.5625</v>
      </c>
      <c r="D1096" s="25">
        <v>2.425154</v>
      </c>
      <c r="E1096" s="19">
        <f t="shared" si="51"/>
        <v>2.4244264538000002</v>
      </c>
      <c r="F1096" s="24">
        <v>26.89</v>
      </c>
      <c r="G1096" s="19">
        <f t="shared" si="52"/>
        <v>27.145455000000002</v>
      </c>
      <c r="H1096" s="11">
        <f t="shared" si="53"/>
        <v>385.13116120436257</v>
      </c>
      <c r="J1096" s="26"/>
    </row>
    <row r="1097" spans="1:10" outlineLevel="1">
      <c r="A1097" s="7"/>
      <c r="B1097" s="23">
        <v>42574</v>
      </c>
      <c r="C1097" s="22">
        <v>0.58333333333333337</v>
      </c>
      <c r="D1097" s="25">
        <v>6.0217419999999997</v>
      </c>
      <c r="E1097" s="19">
        <f t="shared" si="51"/>
        <v>6.0199354773999998</v>
      </c>
      <c r="F1097" s="24">
        <v>34.97</v>
      </c>
      <c r="G1097" s="19">
        <f t="shared" si="52"/>
        <v>35.302215000000004</v>
      </c>
      <c r="H1097" s="11">
        <f t="shared" si="53"/>
        <v>907.19094228709764</v>
      </c>
      <c r="J1097" s="26"/>
    </row>
    <row r="1098" spans="1:10" outlineLevel="1">
      <c r="A1098" s="7"/>
      <c r="B1098" s="23">
        <v>42574</v>
      </c>
      <c r="C1098" s="22">
        <v>0.60416666666666663</v>
      </c>
      <c r="D1098" s="25">
        <v>4.6767950000000003</v>
      </c>
      <c r="E1098" s="19">
        <f t="shared" si="51"/>
        <v>4.6753919615000008</v>
      </c>
      <c r="F1098" s="24">
        <v>34.82</v>
      </c>
      <c r="G1098" s="19">
        <f t="shared" si="52"/>
        <v>35.150790000000001</v>
      </c>
      <c r="H1098" s="11">
        <f t="shared" si="53"/>
        <v>705.27918383262556</v>
      </c>
      <c r="J1098" s="26"/>
    </row>
    <row r="1099" spans="1:10" outlineLevel="1">
      <c r="A1099" s="7"/>
      <c r="B1099" s="23">
        <v>42574</v>
      </c>
      <c r="C1099" s="22">
        <v>0.625</v>
      </c>
      <c r="D1099" s="25">
        <v>1.7092649999999998</v>
      </c>
      <c r="E1099" s="19">
        <f t="shared" si="51"/>
        <v>1.7087522204999999</v>
      </c>
      <c r="F1099" s="24">
        <v>34.81</v>
      </c>
      <c r="G1099" s="19">
        <f t="shared" si="52"/>
        <v>35.140695000000008</v>
      </c>
      <c r="H1099" s="11">
        <f t="shared" si="53"/>
        <v>257.78117240183673</v>
      </c>
      <c r="J1099" s="26"/>
    </row>
    <row r="1100" spans="1:10" outlineLevel="1">
      <c r="A1100" s="7"/>
      <c r="B1100" s="23">
        <v>42574</v>
      </c>
      <c r="C1100" s="22">
        <v>0.64583333333333337</v>
      </c>
      <c r="D1100" s="25">
        <v>3.378943</v>
      </c>
      <c r="E1100" s="19">
        <f t="shared" si="51"/>
        <v>3.3779293171</v>
      </c>
      <c r="F1100" s="24">
        <v>31.01</v>
      </c>
      <c r="G1100" s="19">
        <f t="shared" si="52"/>
        <v>31.304595000000003</v>
      </c>
      <c r="H1100" s="11">
        <f t="shared" si="53"/>
        <v>522.55014377015789</v>
      </c>
      <c r="J1100" s="26"/>
    </row>
    <row r="1101" spans="1:10" outlineLevel="1">
      <c r="A1101" s="7"/>
      <c r="B1101" s="23">
        <v>42574</v>
      </c>
      <c r="C1101" s="22">
        <v>0.66666666666666663</v>
      </c>
      <c r="D1101" s="25">
        <v>2.5311050000000002</v>
      </c>
      <c r="E1101" s="19">
        <f t="shared" si="51"/>
        <v>2.5303456685000003</v>
      </c>
      <c r="F1101" s="24">
        <v>38.409999999999997</v>
      </c>
      <c r="G1101" s="19">
        <f t="shared" si="52"/>
        <v>38.774895000000001</v>
      </c>
      <c r="H1101" s="11">
        <f t="shared" si="53"/>
        <v>372.53040673120768</v>
      </c>
      <c r="J1101" s="26"/>
    </row>
    <row r="1102" spans="1:10" outlineLevel="1">
      <c r="A1102" s="7"/>
      <c r="B1102" s="23">
        <v>42574</v>
      </c>
      <c r="C1102" s="22">
        <v>0.6875</v>
      </c>
      <c r="D1102" s="25">
        <v>1.0017200000000002</v>
      </c>
      <c r="E1102" s="19">
        <f t="shared" ref="E1102:E1165" si="54">IF($B$11="Electricity",$D1102*$B$7,$D1102*$B$8)</f>
        <v>1.0014194840000001</v>
      </c>
      <c r="F1102" s="24">
        <v>40.159999999999997</v>
      </c>
      <c r="G1102" s="19">
        <f t="shared" si="52"/>
        <v>40.541519999999998</v>
      </c>
      <c r="H1102" s="11">
        <f t="shared" si="53"/>
        <v>145.66495598502433</v>
      </c>
      <c r="J1102" s="26"/>
    </row>
    <row r="1103" spans="1:10" outlineLevel="1">
      <c r="A1103" s="7"/>
      <c r="B1103" s="23">
        <v>42574</v>
      </c>
      <c r="C1103" s="22">
        <v>0.70833333333333337</v>
      </c>
      <c r="D1103" s="25">
        <v>0.144375</v>
      </c>
      <c r="E1103" s="19">
        <f t="shared" si="54"/>
        <v>0.1443316875</v>
      </c>
      <c r="F1103" s="24">
        <v>40.89</v>
      </c>
      <c r="G1103" s="19">
        <f t="shared" ref="G1103:G1166" si="55">$F1103*$B$8</f>
        <v>41.278455000000001</v>
      </c>
      <c r="H1103" s="11">
        <f t="shared" si="53"/>
        <v>20.887904807457186</v>
      </c>
      <c r="J1103" s="26"/>
    </row>
    <row r="1104" spans="1:10" outlineLevel="1">
      <c r="A1104" s="7"/>
      <c r="B1104" s="23">
        <v>42574</v>
      </c>
      <c r="C1104" s="22">
        <v>0.72916666666666663</v>
      </c>
      <c r="D1104" s="25">
        <v>7.0520000000000001E-3</v>
      </c>
      <c r="E1104" s="19">
        <f t="shared" si="54"/>
        <v>7.0498844000000003E-3</v>
      </c>
      <c r="F1104" s="24">
        <v>46.4</v>
      </c>
      <c r="G1104" s="19">
        <f t="shared" si="55"/>
        <v>46.840800000000002</v>
      </c>
      <c r="H1104" s="11">
        <f t="shared" si="53"/>
        <v>0.98105627319648003</v>
      </c>
      <c r="J1104" s="26"/>
    </row>
    <row r="1105" spans="1:10" outlineLevel="1">
      <c r="A1105" s="7"/>
      <c r="B1105" s="23">
        <v>42574</v>
      </c>
      <c r="C1105" s="22">
        <v>0.75</v>
      </c>
      <c r="D1105" s="25">
        <v>0</v>
      </c>
      <c r="E1105" s="19">
        <f t="shared" si="54"/>
        <v>0</v>
      </c>
      <c r="F1105" s="24">
        <v>120.75</v>
      </c>
      <c r="G1105" s="19">
        <f t="shared" si="55"/>
        <v>121.897125</v>
      </c>
      <c r="H1105" s="11">
        <f t="shared" si="53"/>
        <v>0</v>
      </c>
      <c r="J1105" s="26"/>
    </row>
    <row r="1106" spans="1:10" outlineLevel="1">
      <c r="A1106" s="7"/>
      <c r="B1106" s="23">
        <v>42574</v>
      </c>
      <c r="C1106" s="22">
        <v>0.77083333333333337</v>
      </c>
      <c r="D1106" s="25">
        <v>0</v>
      </c>
      <c r="E1106" s="19">
        <f t="shared" si="54"/>
        <v>0</v>
      </c>
      <c r="F1106" s="24">
        <v>60.07</v>
      </c>
      <c r="G1106" s="19">
        <f t="shared" si="55"/>
        <v>60.640665000000006</v>
      </c>
      <c r="H1106" s="11">
        <f t="shared" si="53"/>
        <v>0</v>
      </c>
      <c r="J1106" s="26"/>
    </row>
    <row r="1107" spans="1:10" outlineLevel="1">
      <c r="A1107" s="7"/>
      <c r="B1107" s="23">
        <v>42574</v>
      </c>
      <c r="C1107" s="22">
        <v>0.79166666666666663</v>
      </c>
      <c r="D1107" s="25">
        <v>0</v>
      </c>
      <c r="E1107" s="19">
        <f t="shared" si="54"/>
        <v>0</v>
      </c>
      <c r="F1107" s="24">
        <v>47.82</v>
      </c>
      <c r="G1107" s="19">
        <f t="shared" si="55"/>
        <v>48.274290000000001</v>
      </c>
      <c r="H1107" s="11">
        <f t="shared" si="53"/>
        <v>0</v>
      </c>
      <c r="J1107" s="26"/>
    </row>
    <row r="1108" spans="1:10" outlineLevel="1">
      <c r="A1108" s="7"/>
      <c r="B1108" s="23">
        <v>42574</v>
      </c>
      <c r="C1108" s="22">
        <v>0.8125</v>
      </c>
      <c r="D1108" s="25">
        <v>0</v>
      </c>
      <c r="E1108" s="19">
        <f t="shared" si="54"/>
        <v>0</v>
      </c>
      <c r="F1108" s="24">
        <v>51.34</v>
      </c>
      <c r="G1108" s="19">
        <f t="shared" si="55"/>
        <v>51.82773000000001</v>
      </c>
      <c r="H1108" s="11">
        <f t="shared" si="53"/>
        <v>0</v>
      </c>
      <c r="J1108" s="26"/>
    </row>
    <row r="1109" spans="1:10" outlineLevel="1">
      <c r="A1109" s="7"/>
      <c r="B1109" s="23">
        <v>42574</v>
      </c>
      <c r="C1109" s="22">
        <v>0.83333333333333337</v>
      </c>
      <c r="D1109" s="25">
        <v>0</v>
      </c>
      <c r="E1109" s="19">
        <f t="shared" si="54"/>
        <v>0</v>
      </c>
      <c r="F1109" s="24">
        <v>59.28</v>
      </c>
      <c r="G1109" s="19">
        <f t="shared" si="55"/>
        <v>59.843160000000005</v>
      </c>
      <c r="H1109" s="11">
        <f t="shared" si="53"/>
        <v>0</v>
      </c>
      <c r="J1109" s="26"/>
    </row>
    <row r="1110" spans="1:10" outlineLevel="1">
      <c r="A1110" s="7"/>
      <c r="B1110" s="23">
        <v>42574</v>
      </c>
      <c r="C1110" s="22">
        <v>0.85416666666666663</v>
      </c>
      <c r="D1110" s="25">
        <v>0</v>
      </c>
      <c r="E1110" s="19">
        <f t="shared" si="54"/>
        <v>0</v>
      </c>
      <c r="F1110" s="24">
        <v>54.5</v>
      </c>
      <c r="G1110" s="19">
        <f t="shared" si="55"/>
        <v>55.017750000000007</v>
      </c>
      <c r="H1110" s="11">
        <f t="shared" si="53"/>
        <v>0</v>
      </c>
      <c r="J1110" s="26"/>
    </row>
    <row r="1111" spans="1:10" outlineLevel="1">
      <c r="A1111" s="7"/>
      <c r="B1111" s="23">
        <v>42574</v>
      </c>
      <c r="C1111" s="22">
        <v>0.875</v>
      </c>
      <c r="D1111" s="25">
        <v>0</v>
      </c>
      <c r="E1111" s="19">
        <f t="shared" si="54"/>
        <v>0</v>
      </c>
      <c r="F1111" s="24">
        <v>41.94</v>
      </c>
      <c r="G1111" s="19">
        <f t="shared" si="55"/>
        <v>42.338430000000002</v>
      </c>
      <c r="H1111" s="11">
        <f t="shared" si="53"/>
        <v>0</v>
      </c>
      <c r="J1111" s="26"/>
    </row>
    <row r="1112" spans="1:10" outlineLevel="1">
      <c r="A1112" s="7"/>
      <c r="B1112" s="23">
        <v>42574</v>
      </c>
      <c r="C1112" s="22">
        <v>0.89583333333333337</v>
      </c>
      <c r="D1112" s="25">
        <v>0</v>
      </c>
      <c r="E1112" s="19">
        <f t="shared" si="54"/>
        <v>0</v>
      </c>
      <c r="F1112" s="24">
        <v>40.44</v>
      </c>
      <c r="G1112" s="19">
        <f t="shared" si="55"/>
        <v>40.824179999999998</v>
      </c>
      <c r="H1112" s="11">
        <f t="shared" si="53"/>
        <v>0</v>
      </c>
      <c r="J1112" s="26"/>
    </row>
    <row r="1113" spans="1:10" outlineLevel="1">
      <c r="A1113" s="7"/>
      <c r="B1113" s="23">
        <v>42574</v>
      </c>
      <c r="C1113" s="22">
        <v>0.91666666666666663</v>
      </c>
      <c r="D1113" s="25">
        <v>0</v>
      </c>
      <c r="E1113" s="19">
        <f t="shared" si="54"/>
        <v>0</v>
      </c>
      <c r="F1113" s="24">
        <v>39.21</v>
      </c>
      <c r="G1113" s="19">
        <f t="shared" si="55"/>
        <v>39.582495000000002</v>
      </c>
      <c r="H1113" s="11">
        <f t="shared" si="53"/>
        <v>0</v>
      </c>
      <c r="J1113" s="26"/>
    </row>
    <row r="1114" spans="1:10" outlineLevel="1">
      <c r="A1114" s="7"/>
      <c r="B1114" s="23">
        <v>42574</v>
      </c>
      <c r="C1114" s="22">
        <v>0.9375</v>
      </c>
      <c r="D1114" s="25">
        <v>0</v>
      </c>
      <c r="E1114" s="19">
        <f t="shared" si="54"/>
        <v>0</v>
      </c>
      <c r="F1114" s="24">
        <v>43.14</v>
      </c>
      <c r="G1114" s="19">
        <f t="shared" si="55"/>
        <v>43.54983</v>
      </c>
      <c r="H1114" s="11">
        <f t="shared" si="53"/>
        <v>0</v>
      </c>
      <c r="J1114" s="26"/>
    </row>
    <row r="1115" spans="1:10" outlineLevel="1">
      <c r="A1115" s="7"/>
      <c r="B1115" s="23">
        <v>42574</v>
      </c>
      <c r="C1115" s="22">
        <v>0.95833333333333337</v>
      </c>
      <c r="D1115" s="25">
        <v>0</v>
      </c>
      <c r="E1115" s="19">
        <f t="shared" si="54"/>
        <v>0</v>
      </c>
      <c r="F1115" s="24">
        <v>37.85</v>
      </c>
      <c r="G1115" s="19">
        <f t="shared" si="55"/>
        <v>38.209575000000001</v>
      </c>
      <c r="H1115" s="11">
        <f t="shared" si="53"/>
        <v>0</v>
      </c>
      <c r="J1115" s="26"/>
    </row>
    <row r="1116" spans="1:10" outlineLevel="1">
      <c r="A1116" s="7"/>
      <c r="B1116" s="23">
        <v>42574</v>
      </c>
      <c r="C1116" s="22">
        <v>0.97916666666666663</v>
      </c>
      <c r="D1116" s="25">
        <v>0</v>
      </c>
      <c r="E1116" s="19">
        <f t="shared" si="54"/>
        <v>0</v>
      </c>
      <c r="F1116" s="24">
        <v>37.33</v>
      </c>
      <c r="G1116" s="19">
        <f t="shared" si="55"/>
        <v>37.684635</v>
      </c>
      <c r="H1116" s="11">
        <f t="shared" si="53"/>
        <v>0</v>
      </c>
      <c r="J1116" s="26"/>
    </row>
    <row r="1117" spans="1:10" outlineLevel="1">
      <c r="A1117" s="7"/>
      <c r="B1117" s="23">
        <v>42574</v>
      </c>
      <c r="C1117" s="22">
        <v>0.99998842592592585</v>
      </c>
      <c r="D1117" s="25">
        <v>0</v>
      </c>
      <c r="E1117" s="19">
        <f t="shared" si="54"/>
        <v>0</v>
      </c>
      <c r="F1117" s="24">
        <v>34.630000000000003</v>
      </c>
      <c r="G1117" s="19">
        <f t="shared" si="55"/>
        <v>34.958985000000006</v>
      </c>
      <c r="H1117" s="11">
        <f t="shared" si="53"/>
        <v>0</v>
      </c>
      <c r="J1117" s="26"/>
    </row>
    <row r="1118" spans="1:10" outlineLevel="1">
      <c r="A1118" s="7"/>
      <c r="B1118" s="23">
        <v>42575</v>
      </c>
      <c r="C1118" s="22">
        <v>2.0833333333333332E-2</v>
      </c>
      <c r="D1118" s="25">
        <v>0</v>
      </c>
      <c r="E1118" s="19">
        <f t="shared" si="54"/>
        <v>0</v>
      </c>
      <c r="F1118" s="24">
        <v>39.22</v>
      </c>
      <c r="G1118" s="19">
        <f t="shared" si="55"/>
        <v>39.592590000000001</v>
      </c>
      <c r="H1118" s="11">
        <f t="shared" si="53"/>
        <v>0</v>
      </c>
      <c r="J1118" s="26"/>
    </row>
    <row r="1119" spans="1:10" outlineLevel="1">
      <c r="A1119" s="7"/>
      <c r="B1119" s="23">
        <v>42575</v>
      </c>
      <c r="C1119" s="22">
        <v>4.1666666666666664E-2</v>
      </c>
      <c r="D1119" s="25">
        <v>0</v>
      </c>
      <c r="E1119" s="19">
        <f t="shared" si="54"/>
        <v>0</v>
      </c>
      <c r="F1119" s="24">
        <v>31.52</v>
      </c>
      <c r="G1119" s="19">
        <f t="shared" si="55"/>
        <v>31.81944</v>
      </c>
      <c r="H1119" s="11">
        <f t="shared" si="53"/>
        <v>0</v>
      </c>
      <c r="J1119" s="26"/>
    </row>
    <row r="1120" spans="1:10" outlineLevel="1">
      <c r="A1120" s="7"/>
      <c r="B1120" s="23">
        <v>42575</v>
      </c>
      <c r="C1120" s="22">
        <v>6.25E-2</v>
      </c>
      <c r="D1120" s="25">
        <v>0</v>
      </c>
      <c r="E1120" s="19">
        <f t="shared" si="54"/>
        <v>0</v>
      </c>
      <c r="F1120" s="24">
        <v>30.01</v>
      </c>
      <c r="G1120" s="19">
        <f t="shared" si="55"/>
        <v>30.295095000000003</v>
      </c>
      <c r="H1120" s="11">
        <f t="shared" si="53"/>
        <v>0</v>
      </c>
      <c r="J1120" s="26"/>
    </row>
    <row r="1121" spans="1:10" outlineLevel="1">
      <c r="A1121" s="7"/>
      <c r="B1121" s="23">
        <v>42575</v>
      </c>
      <c r="C1121" s="22">
        <v>8.3333333333333329E-2</v>
      </c>
      <c r="D1121" s="25">
        <v>0</v>
      </c>
      <c r="E1121" s="19">
        <f t="shared" si="54"/>
        <v>0</v>
      </c>
      <c r="F1121" s="24">
        <v>28.7</v>
      </c>
      <c r="G1121" s="19">
        <f t="shared" si="55"/>
        <v>28.972650000000002</v>
      </c>
      <c r="H1121" s="11">
        <f t="shared" si="53"/>
        <v>0</v>
      </c>
      <c r="J1121" s="26"/>
    </row>
    <row r="1122" spans="1:10" outlineLevel="1">
      <c r="A1122" s="7"/>
      <c r="B1122" s="23">
        <v>42575</v>
      </c>
      <c r="C1122" s="22">
        <v>0.10416666666666667</v>
      </c>
      <c r="D1122" s="25">
        <v>0</v>
      </c>
      <c r="E1122" s="19">
        <f t="shared" si="54"/>
        <v>0</v>
      </c>
      <c r="F1122" s="24">
        <v>26.85</v>
      </c>
      <c r="G1122" s="19">
        <f t="shared" si="55"/>
        <v>27.105075000000003</v>
      </c>
      <c r="H1122" s="11">
        <f t="shared" si="53"/>
        <v>0</v>
      </c>
      <c r="J1122" s="26"/>
    </row>
    <row r="1123" spans="1:10" outlineLevel="1">
      <c r="A1123" s="7"/>
      <c r="B1123" s="23">
        <v>42575</v>
      </c>
      <c r="C1123" s="22">
        <v>0.125</v>
      </c>
      <c r="D1123" s="25">
        <v>0</v>
      </c>
      <c r="E1123" s="19">
        <f t="shared" si="54"/>
        <v>0</v>
      </c>
      <c r="F1123" s="24">
        <v>28.99</v>
      </c>
      <c r="G1123" s="19">
        <f t="shared" si="55"/>
        <v>29.265405000000001</v>
      </c>
      <c r="H1123" s="11">
        <f t="shared" si="53"/>
        <v>0</v>
      </c>
      <c r="J1123" s="26"/>
    </row>
    <row r="1124" spans="1:10" outlineLevel="1">
      <c r="A1124" s="7"/>
      <c r="B1124" s="23">
        <v>42575</v>
      </c>
      <c r="C1124" s="22">
        <v>0.14583333333333334</v>
      </c>
      <c r="D1124" s="25">
        <v>0</v>
      </c>
      <c r="E1124" s="19">
        <f t="shared" si="54"/>
        <v>0</v>
      </c>
      <c r="F1124" s="24">
        <v>29.78</v>
      </c>
      <c r="G1124" s="19">
        <f t="shared" si="55"/>
        <v>30.062910000000002</v>
      </c>
      <c r="H1124" s="11">
        <f t="shared" si="53"/>
        <v>0</v>
      </c>
      <c r="J1124" s="26"/>
    </row>
    <row r="1125" spans="1:10" outlineLevel="1">
      <c r="A1125" s="7"/>
      <c r="B1125" s="23">
        <v>42575</v>
      </c>
      <c r="C1125" s="22">
        <v>0.16666666666666666</v>
      </c>
      <c r="D1125" s="25">
        <v>0</v>
      </c>
      <c r="E1125" s="19">
        <f t="shared" si="54"/>
        <v>0</v>
      </c>
      <c r="F1125" s="24">
        <v>27.33</v>
      </c>
      <c r="G1125" s="19">
        <f t="shared" si="55"/>
        <v>27.589635000000001</v>
      </c>
      <c r="H1125" s="11">
        <f t="shared" si="53"/>
        <v>0</v>
      </c>
      <c r="J1125" s="26"/>
    </row>
    <row r="1126" spans="1:10" outlineLevel="1">
      <c r="A1126" s="7"/>
      <c r="B1126" s="23">
        <v>42575</v>
      </c>
      <c r="C1126" s="22">
        <v>0.1875</v>
      </c>
      <c r="D1126" s="25">
        <v>0</v>
      </c>
      <c r="E1126" s="19">
        <f t="shared" si="54"/>
        <v>0</v>
      </c>
      <c r="F1126" s="24">
        <v>24.74</v>
      </c>
      <c r="G1126" s="19">
        <f t="shared" si="55"/>
        <v>24.97503</v>
      </c>
      <c r="H1126" s="11">
        <f t="shared" si="53"/>
        <v>0</v>
      </c>
      <c r="J1126" s="26"/>
    </row>
    <row r="1127" spans="1:10" outlineLevel="1">
      <c r="A1127" s="7"/>
      <c r="B1127" s="23">
        <v>42575</v>
      </c>
      <c r="C1127" s="22">
        <v>0.20833333333333334</v>
      </c>
      <c r="D1127" s="25">
        <v>0</v>
      </c>
      <c r="E1127" s="19">
        <f t="shared" si="54"/>
        <v>0</v>
      </c>
      <c r="F1127" s="24">
        <v>24.88</v>
      </c>
      <c r="G1127" s="19">
        <f t="shared" si="55"/>
        <v>25.11636</v>
      </c>
      <c r="H1127" s="11">
        <f t="shared" si="53"/>
        <v>0</v>
      </c>
      <c r="J1127" s="26"/>
    </row>
    <row r="1128" spans="1:10" outlineLevel="1">
      <c r="A1128" s="7"/>
      <c r="B1128" s="23">
        <v>42575</v>
      </c>
      <c r="C1128" s="22">
        <v>0.22916666666666666</v>
      </c>
      <c r="D1128" s="25">
        <v>0</v>
      </c>
      <c r="E1128" s="19">
        <f t="shared" si="54"/>
        <v>0</v>
      </c>
      <c r="F1128" s="24">
        <v>29.33</v>
      </c>
      <c r="G1128" s="19">
        <f t="shared" si="55"/>
        <v>29.608635</v>
      </c>
      <c r="H1128" s="11">
        <f t="shared" si="53"/>
        <v>0</v>
      </c>
      <c r="J1128" s="26"/>
    </row>
    <row r="1129" spans="1:10" outlineLevel="1">
      <c r="A1129" s="7"/>
      <c r="B1129" s="23">
        <v>42575</v>
      </c>
      <c r="C1129" s="22">
        <v>0.25</v>
      </c>
      <c r="D1129" s="25">
        <v>0</v>
      </c>
      <c r="E1129" s="19">
        <f t="shared" si="54"/>
        <v>0</v>
      </c>
      <c r="F1129" s="24">
        <v>30.56</v>
      </c>
      <c r="G1129" s="19">
        <f t="shared" si="55"/>
        <v>30.85032</v>
      </c>
      <c r="H1129" s="11">
        <f t="shared" si="53"/>
        <v>0</v>
      </c>
      <c r="J1129" s="26"/>
    </row>
    <row r="1130" spans="1:10" outlineLevel="1">
      <c r="A1130" s="7"/>
      <c r="B1130" s="23">
        <v>42575</v>
      </c>
      <c r="C1130" s="22">
        <v>0.27083333333333331</v>
      </c>
      <c r="D1130" s="25">
        <v>0</v>
      </c>
      <c r="E1130" s="19">
        <f t="shared" si="54"/>
        <v>0</v>
      </c>
      <c r="F1130" s="24">
        <v>33.54</v>
      </c>
      <c r="G1130" s="19">
        <f t="shared" si="55"/>
        <v>33.858629999999998</v>
      </c>
      <c r="H1130" s="11">
        <f t="shared" si="53"/>
        <v>0</v>
      </c>
      <c r="J1130" s="26"/>
    </row>
    <row r="1131" spans="1:10" outlineLevel="1">
      <c r="A1131" s="7"/>
      <c r="B1131" s="23">
        <v>42575</v>
      </c>
      <c r="C1131" s="22">
        <v>0.29166666666666669</v>
      </c>
      <c r="D1131" s="25">
        <v>0</v>
      </c>
      <c r="E1131" s="19">
        <f t="shared" si="54"/>
        <v>0</v>
      </c>
      <c r="F1131" s="24">
        <v>33.700000000000003</v>
      </c>
      <c r="G1131" s="19">
        <f t="shared" si="55"/>
        <v>34.020150000000008</v>
      </c>
      <c r="H1131" s="11">
        <f t="shared" si="53"/>
        <v>0</v>
      </c>
      <c r="J1131" s="26"/>
    </row>
    <row r="1132" spans="1:10" outlineLevel="1">
      <c r="A1132" s="7"/>
      <c r="B1132" s="23">
        <v>42575</v>
      </c>
      <c r="C1132" s="22">
        <v>0.3125</v>
      </c>
      <c r="D1132" s="25">
        <v>0.236069</v>
      </c>
      <c r="E1132" s="19">
        <f t="shared" si="54"/>
        <v>0.2359981793</v>
      </c>
      <c r="F1132" s="24">
        <v>31.67</v>
      </c>
      <c r="G1132" s="19">
        <f t="shared" si="55"/>
        <v>31.970865000000003</v>
      </c>
      <c r="H1132" s="11">
        <f t="shared" si="53"/>
        <v>36.350595419153905</v>
      </c>
      <c r="J1132" s="26"/>
    </row>
    <row r="1133" spans="1:10" outlineLevel="1">
      <c r="A1133" s="7"/>
      <c r="B1133" s="23">
        <v>42575</v>
      </c>
      <c r="C1133" s="22">
        <v>0.33333333333333331</v>
      </c>
      <c r="D1133" s="25">
        <v>1.432852</v>
      </c>
      <c r="E1133" s="19">
        <f t="shared" si="54"/>
        <v>1.4324221444</v>
      </c>
      <c r="F1133" s="24">
        <v>43.62</v>
      </c>
      <c r="G1133" s="19">
        <f t="shared" si="55"/>
        <v>44.034390000000002</v>
      </c>
      <c r="H1133" s="11">
        <f t="shared" si="53"/>
        <v>203.35468350725409</v>
      </c>
      <c r="J1133" s="26"/>
    </row>
    <row r="1134" spans="1:10" outlineLevel="1">
      <c r="A1134" s="7"/>
      <c r="B1134" s="23">
        <v>42575</v>
      </c>
      <c r="C1134" s="22">
        <v>0.35416666666666669</v>
      </c>
      <c r="D1134" s="25">
        <v>3.072254</v>
      </c>
      <c r="E1134" s="19">
        <f t="shared" si="54"/>
        <v>3.0713323238000001</v>
      </c>
      <c r="F1134" s="24">
        <v>40.79</v>
      </c>
      <c r="G1134" s="19">
        <f t="shared" si="55"/>
        <v>41.177505000000004</v>
      </c>
      <c r="H1134" s="11">
        <f t="shared" si="53"/>
        <v>444.7980101068639</v>
      </c>
      <c r="J1134" s="26"/>
    </row>
    <row r="1135" spans="1:10" outlineLevel="1">
      <c r="A1135" s="7"/>
      <c r="B1135" s="23">
        <v>42575</v>
      </c>
      <c r="C1135" s="22">
        <v>0.375</v>
      </c>
      <c r="D1135" s="25">
        <v>4.9503050000000002</v>
      </c>
      <c r="E1135" s="19">
        <f t="shared" si="54"/>
        <v>4.9488199085</v>
      </c>
      <c r="F1135" s="24">
        <v>49.88</v>
      </c>
      <c r="G1135" s="19">
        <f t="shared" si="55"/>
        <v>50.353860000000005</v>
      </c>
      <c r="H1135" s="11">
        <f t="shared" si="53"/>
        <v>671.28831814317823</v>
      </c>
      <c r="J1135" s="26"/>
    </row>
    <row r="1136" spans="1:10" outlineLevel="1">
      <c r="A1136" s="7"/>
      <c r="B1136" s="23">
        <v>42575</v>
      </c>
      <c r="C1136" s="22">
        <v>0.39583333333333331</v>
      </c>
      <c r="D1136" s="25">
        <v>6.5415589999999995</v>
      </c>
      <c r="E1136" s="19">
        <f t="shared" si="54"/>
        <v>6.5395965323</v>
      </c>
      <c r="F1136" s="24">
        <v>66.41</v>
      </c>
      <c r="G1136" s="19">
        <f t="shared" si="55"/>
        <v>67.040895000000006</v>
      </c>
      <c r="H1136" s="11">
        <f t="shared" si="53"/>
        <v>777.94455054351158</v>
      </c>
      <c r="J1136" s="26"/>
    </row>
    <row r="1137" spans="1:10" outlineLevel="1">
      <c r="A1137" s="7"/>
      <c r="B1137" s="23">
        <v>42575</v>
      </c>
      <c r="C1137" s="22">
        <v>0.41666666666666669</v>
      </c>
      <c r="D1137" s="25">
        <v>7.6225649999999998</v>
      </c>
      <c r="E1137" s="19">
        <f t="shared" si="54"/>
        <v>7.6202782305000003</v>
      </c>
      <c r="F1137" s="24">
        <v>70.77</v>
      </c>
      <c r="G1137" s="19">
        <f t="shared" si="55"/>
        <v>71.442314999999994</v>
      </c>
      <c r="H1137" s="11">
        <f t="shared" si="53"/>
        <v>872.9614331419765</v>
      </c>
      <c r="J1137" s="26"/>
    </row>
    <row r="1138" spans="1:10" outlineLevel="1">
      <c r="A1138" s="7"/>
      <c r="B1138" s="23">
        <v>42575</v>
      </c>
      <c r="C1138" s="22">
        <v>0.4375</v>
      </c>
      <c r="D1138" s="25">
        <v>4.9769699999999997</v>
      </c>
      <c r="E1138" s="19">
        <f t="shared" si="54"/>
        <v>4.9754769090000002</v>
      </c>
      <c r="F1138" s="24">
        <v>69.97</v>
      </c>
      <c r="G1138" s="19">
        <f t="shared" si="55"/>
        <v>70.634715</v>
      </c>
      <c r="H1138" s="11">
        <f t="shared" si="53"/>
        <v>573.9973116177041</v>
      </c>
      <c r="J1138" s="26"/>
    </row>
    <row r="1139" spans="1:10" outlineLevel="1">
      <c r="A1139" s="7"/>
      <c r="B1139" s="23">
        <v>42575</v>
      </c>
      <c r="C1139" s="22">
        <v>0.45833333333333331</v>
      </c>
      <c r="D1139" s="25">
        <v>4.6253789999999997</v>
      </c>
      <c r="E1139" s="19">
        <f t="shared" si="54"/>
        <v>4.6239913863000002</v>
      </c>
      <c r="F1139" s="24">
        <v>53.59</v>
      </c>
      <c r="G1139" s="19">
        <f t="shared" si="55"/>
        <v>54.099105000000009</v>
      </c>
      <c r="H1139" s="11">
        <f t="shared" si="53"/>
        <v>609.90860232526074</v>
      </c>
      <c r="J1139" s="26"/>
    </row>
    <row r="1140" spans="1:10" outlineLevel="1">
      <c r="A1140" s="7"/>
      <c r="B1140" s="23">
        <v>42575</v>
      </c>
      <c r="C1140" s="22">
        <v>0.47916666666666669</v>
      </c>
      <c r="D1140" s="25">
        <v>3.8701590000000001</v>
      </c>
      <c r="E1140" s="19">
        <f t="shared" si="54"/>
        <v>3.8689979523000004</v>
      </c>
      <c r="F1140" s="24">
        <v>38.94</v>
      </c>
      <c r="G1140" s="19">
        <f t="shared" si="55"/>
        <v>39.309930000000001</v>
      </c>
      <c r="H1140" s="11">
        <f t="shared" si="53"/>
        <v>567.54358045274364</v>
      </c>
      <c r="J1140" s="26"/>
    </row>
    <row r="1141" spans="1:10" outlineLevel="1">
      <c r="A1141" s="7"/>
      <c r="B1141" s="23">
        <v>42575</v>
      </c>
      <c r="C1141" s="22">
        <v>0.5</v>
      </c>
      <c r="D1141" s="25">
        <v>4.2284369999999996</v>
      </c>
      <c r="E1141" s="19">
        <f t="shared" si="54"/>
        <v>4.2271684688999995</v>
      </c>
      <c r="F1141" s="24">
        <v>37.619999999999997</v>
      </c>
      <c r="G1141" s="19">
        <f t="shared" si="55"/>
        <v>37.97739</v>
      </c>
      <c r="H1141" s="11">
        <f t="shared" si="53"/>
        <v>625.7165096762817</v>
      </c>
      <c r="J1141" s="26"/>
    </row>
    <row r="1142" spans="1:10" outlineLevel="1">
      <c r="A1142" s="7"/>
      <c r="B1142" s="23">
        <v>42575</v>
      </c>
      <c r="C1142" s="22">
        <v>0.52083333333333337</v>
      </c>
      <c r="D1142" s="25">
        <v>2.3929860000000001</v>
      </c>
      <c r="E1142" s="19">
        <f t="shared" si="54"/>
        <v>2.3922681042000002</v>
      </c>
      <c r="F1142" s="24">
        <v>32.67</v>
      </c>
      <c r="G1142" s="19">
        <f t="shared" si="55"/>
        <v>32.980365000000006</v>
      </c>
      <c r="H1142" s="11">
        <f t="shared" si="53"/>
        <v>366.06399212682601</v>
      </c>
      <c r="J1142" s="26"/>
    </row>
    <row r="1143" spans="1:10" outlineLevel="1">
      <c r="A1143" s="7"/>
      <c r="B1143" s="23">
        <v>42575</v>
      </c>
      <c r="C1143" s="22">
        <v>0.54166666666666663</v>
      </c>
      <c r="D1143" s="25">
        <v>1.514804</v>
      </c>
      <c r="E1143" s="19">
        <f t="shared" si="54"/>
        <v>1.5143495588</v>
      </c>
      <c r="F1143" s="24">
        <v>30.28</v>
      </c>
      <c r="G1143" s="19">
        <f t="shared" si="55"/>
        <v>30.567660000000004</v>
      </c>
      <c r="H1143" s="11">
        <f t="shared" si="53"/>
        <v>235.37889550225159</v>
      </c>
      <c r="J1143" s="26"/>
    </row>
    <row r="1144" spans="1:10" outlineLevel="1">
      <c r="A1144" s="7"/>
      <c r="B1144" s="23">
        <v>42575</v>
      </c>
      <c r="C1144" s="22">
        <v>0.5625</v>
      </c>
      <c r="D1144" s="25">
        <v>1.5483070000000001</v>
      </c>
      <c r="E1144" s="19">
        <f t="shared" si="54"/>
        <v>1.5478425079000002</v>
      </c>
      <c r="F1144" s="24">
        <v>31.06</v>
      </c>
      <c r="G1144" s="19">
        <f t="shared" si="55"/>
        <v>31.355070000000001</v>
      </c>
      <c r="H1144" s="11">
        <f t="shared" si="53"/>
        <v>239.36599628521995</v>
      </c>
      <c r="J1144" s="26"/>
    </row>
    <row r="1145" spans="1:10" outlineLevel="1">
      <c r="A1145" s="7"/>
      <c r="B1145" s="23">
        <v>42575</v>
      </c>
      <c r="C1145" s="22">
        <v>0.58333333333333337</v>
      </c>
      <c r="D1145" s="25">
        <v>1.8487179999999999</v>
      </c>
      <c r="E1145" s="19">
        <f t="shared" si="54"/>
        <v>1.8481633845999998</v>
      </c>
      <c r="F1145" s="24">
        <v>29.93</v>
      </c>
      <c r="G1145" s="19">
        <f t="shared" si="55"/>
        <v>30.214335000000002</v>
      </c>
      <c r="H1145" s="11">
        <f t="shared" si="53"/>
        <v>287.91736189856175</v>
      </c>
      <c r="J1145" s="26"/>
    </row>
    <row r="1146" spans="1:10" outlineLevel="1">
      <c r="A1146" s="7"/>
      <c r="B1146" s="23">
        <v>42575</v>
      </c>
      <c r="C1146" s="22">
        <v>0.60416666666666663</v>
      </c>
      <c r="D1146" s="25">
        <v>4.5441159999999998</v>
      </c>
      <c r="E1146" s="19">
        <f t="shared" si="54"/>
        <v>4.5427527652000004</v>
      </c>
      <c r="F1146" s="24">
        <v>30.24</v>
      </c>
      <c r="G1146" s="19">
        <f t="shared" si="55"/>
        <v>30.527280000000001</v>
      </c>
      <c r="H1146" s="11">
        <f t="shared" si="53"/>
        <v>706.27412869316549</v>
      </c>
      <c r="J1146" s="26"/>
    </row>
    <row r="1147" spans="1:10" outlineLevel="1">
      <c r="A1147" s="7"/>
      <c r="B1147" s="23">
        <v>42575</v>
      </c>
      <c r="C1147" s="22">
        <v>0.625</v>
      </c>
      <c r="D1147" s="25">
        <v>3.0703180000000003</v>
      </c>
      <c r="E1147" s="19">
        <f t="shared" si="54"/>
        <v>3.0693969046000005</v>
      </c>
      <c r="F1147" s="24">
        <v>35.35</v>
      </c>
      <c r="G1147" s="19">
        <f t="shared" si="55"/>
        <v>35.685825000000001</v>
      </c>
      <c r="H1147" s="11">
        <f t="shared" si="53"/>
        <v>461.37386346250281</v>
      </c>
      <c r="J1147" s="26"/>
    </row>
    <row r="1148" spans="1:10" outlineLevel="1">
      <c r="A1148" s="7"/>
      <c r="B1148" s="23">
        <v>42575</v>
      </c>
      <c r="C1148" s="22">
        <v>0.64583333333333337</v>
      </c>
      <c r="D1148" s="25">
        <v>1.0862940000000001</v>
      </c>
      <c r="E1148" s="19">
        <f t="shared" si="54"/>
        <v>1.0859681118000002</v>
      </c>
      <c r="F1148" s="24">
        <v>32.770000000000003</v>
      </c>
      <c r="G1148" s="19">
        <f t="shared" si="55"/>
        <v>33.081315000000004</v>
      </c>
      <c r="H1148" s="11">
        <f t="shared" si="53"/>
        <v>166.06481560838898</v>
      </c>
      <c r="J1148" s="26"/>
    </row>
    <row r="1149" spans="1:10" outlineLevel="1">
      <c r="A1149" s="7"/>
      <c r="B1149" s="23">
        <v>42575</v>
      </c>
      <c r="C1149" s="22">
        <v>0.66666666666666663</v>
      </c>
      <c r="D1149" s="25">
        <v>0.78689399999999998</v>
      </c>
      <c r="E1149" s="19">
        <f t="shared" si="54"/>
        <v>0.78665793179999999</v>
      </c>
      <c r="F1149" s="24">
        <v>32.549999999999997</v>
      </c>
      <c r="G1149" s="19">
        <f t="shared" si="55"/>
        <v>32.859225000000002</v>
      </c>
      <c r="H1149" s="11">
        <f t="shared" si="53"/>
        <v>120.46940533574913</v>
      </c>
      <c r="J1149" s="26"/>
    </row>
    <row r="1150" spans="1:10" outlineLevel="1">
      <c r="A1150" s="7"/>
      <c r="B1150" s="23">
        <v>42575</v>
      </c>
      <c r="C1150" s="22">
        <v>0.6875</v>
      </c>
      <c r="D1150" s="25">
        <v>0.55712399999999995</v>
      </c>
      <c r="E1150" s="19">
        <f t="shared" si="54"/>
        <v>0.55695686280000001</v>
      </c>
      <c r="F1150" s="24">
        <v>50.82</v>
      </c>
      <c r="G1150" s="19">
        <f t="shared" si="55"/>
        <v>51.302790000000002</v>
      </c>
      <c r="H1150" s="11">
        <f t="shared" ref="H1150:H1213" si="56">E1150*($B$6-G1150)</f>
        <v>75.020535509512783</v>
      </c>
      <c r="J1150" s="26"/>
    </row>
    <row r="1151" spans="1:10" outlineLevel="1">
      <c r="A1151" s="7"/>
      <c r="B1151" s="23">
        <v>42575</v>
      </c>
      <c r="C1151" s="22">
        <v>0.70833333333333337</v>
      </c>
      <c r="D1151" s="25">
        <v>8.9238999999999999E-2</v>
      </c>
      <c r="E1151" s="19">
        <f t="shared" si="54"/>
        <v>8.9212228300000002E-2</v>
      </c>
      <c r="F1151" s="24">
        <v>55.51</v>
      </c>
      <c r="G1151" s="19">
        <f t="shared" si="55"/>
        <v>56.037345000000002</v>
      </c>
      <c r="H1151" s="11">
        <f t="shared" si="56"/>
        <v>11.594258048334135</v>
      </c>
      <c r="J1151" s="26"/>
    </row>
    <row r="1152" spans="1:10" outlineLevel="1">
      <c r="A1152" s="7"/>
      <c r="B1152" s="23">
        <v>42575</v>
      </c>
      <c r="C1152" s="22">
        <v>0.72916666666666663</v>
      </c>
      <c r="D1152" s="25">
        <v>2.1000000000000002E-5</v>
      </c>
      <c r="E1152" s="19">
        <f t="shared" si="54"/>
        <v>2.0993700000000002E-5</v>
      </c>
      <c r="F1152" s="24">
        <v>67.040000000000006</v>
      </c>
      <c r="G1152" s="19">
        <f t="shared" si="55"/>
        <v>67.676880000000011</v>
      </c>
      <c r="H1152" s="11">
        <f t="shared" si="56"/>
        <v>2.484040084344E-3</v>
      </c>
      <c r="J1152" s="26"/>
    </row>
    <row r="1153" spans="1:10" outlineLevel="1">
      <c r="A1153" s="7"/>
      <c r="B1153" s="23">
        <v>42575</v>
      </c>
      <c r="C1153" s="22">
        <v>0.75</v>
      </c>
      <c r="D1153" s="25">
        <v>0</v>
      </c>
      <c r="E1153" s="19">
        <f t="shared" si="54"/>
        <v>0</v>
      </c>
      <c r="F1153" s="24">
        <v>91.32</v>
      </c>
      <c r="G1153" s="19">
        <f t="shared" si="55"/>
        <v>92.187539999999998</v>
      </c>
      <c r="H1153" s="11">
        <f t="shared" si="56"/>
        <v>0</v>
      </c>
      <c r="J1153" s="26"/>
    </row>
    <row r="1154" spans="1:10" outlineLevel="1">
      <c r="A1154" s="7"/>
      <c r="B1154" s="23">
        <v>42575</v>
      </c>
      <c r="C1154" s="22">
        <v>0.77083333333333337</v>
      </c>
      <c r="D1154" s="25">
        <v>0</v>
      </c>
      <c r="E1154" s="19">
        <f t="shared" si="54"/>
        <v>0</v>
      </c>
      <c r="F1154" s="24">
        <v>100.63</v>
      </c>
      <c r="G1154" s="19">
        <f t="shared" si="55"/>
        <v>101.58598500000001</v>
      </c>
      <c r="H1154" s="11">
        <f t="shared" si="56"/>
        <v>0</v>
      </c>
      <c r="J1154" s="26"/>
    </row>
    <row r="1155" spans="1:10" outlineLevel="1">
      <c r="A1155" s="7"/>
      <c r="B1155" s="23">
        <v>42575</v>
      </c>
      <c r="C1155" s="22">
        <v>0.79166666666666663</v>
      </c>
      <c r="D1155" s="25">
        <v>0</v>
      </c>
      <c r="E1155" s="19">
        <f t="shared" si="54"/>
        <v>0</v>
      </c>
      <c r="F1155" s="24">
        <v>109.34</v>
      </c>
      <c r="G1155" s="19">
        <f t="shared" si="55"/>
        <v>110.37873</v>
      </c>
      <c r="H1155" s="11">
        <f t="shared" si="56"/>
        <v>0</v>
      </c>
      <c r="J1155" s="26"/>
    </row>
    <row r="1156" spans="1:10" outlineLevel="1">
      <c r="A1156" s="7"/>
      <c r="B1156" s="23">
        <v>42575</v>
      </c>
      <c r="C1156" s="22">
        <v>0.8125</v>
      </c>
      <c r="D1156" s="25">
        <v>0</v>
      </c>
      <c r="E1156" s="19">
        <f t="shared" si="54"/>
        <v>0</v>
      </c>
      <c r="F1156" s="24">
        <v>88.43</v>
      </c>
      <c r="G1156" s="19">
        <f t="shared" si="55"/>
        <v>89.270085000000009</v>
      </c>
      <c r="H1156" s="11">
        <f t="shared" si="56"/>
        <v>0</v>
      </c>
      <c r="J1156" s="26"/>
    </row>
    <row r="1157" spans="1:10" outlineLevel="1">
      <c r="A1157" s="7"/>
      <c r="B1157" s="23">
        <v>42575</v>
      </c>
      <c r="C1157" s="22">
        <v>0.83333333333333337</v>
      </c>
      <c r="D1157" s="25">
        <v>0</v>
      </c>
      <c r="E1157" s="19">
        <f t="shared" si="54"/>
        <v>0</v>
      </c>
      <c r="F1157" s="24">
        <v>86.31</v>
      </c>
      <c r="G1157" s="19">
        <f t="shared" si="55"/>
        <v>87.129945000000006</v>
      </c>
      <c r="H1157" s="11">
        <f t="shared" si="56"/>
        <v>0</v>
      </c>
      <c r="J1157" s="26"/>
    </row>
    <row r="1158" spans="1:10" outlineLevel="1">
      <c r="A1158" s="7"/>
      <c r="B1158" s="23">
        <v>42575</v>
      </c>
      <c r="C1158" s="22">
        <v>0.85416666666666663</v>
      </c>
      <c r="D1158" s="25">
        <v>0</v>
      </c>
      <c r="E1158" s="19">
        <f t="shared" si="54"/>
        <v>0</v>
      </c>
      <c r="F1158" s="24">
        <v>84.55</v>
      </c>
      <c r="G1158" s="19">
        <f t="shared" si="55"/>
        <v>85.353225000000009</v>
      </c>
      <c r="H1158" s="11">
        <f t="shared" si="56"/>
        <v>0</v>
      </c>
      <c r="J1158" s="26"/>
    </row>
    <row r="1159" spans="1:10" outlineLevel="1">
      <c r="A1159" s="7"/>
      <c r="B1159" s="23">
        <v>42575</v>
      </c>
      <c r="C1159" s="22">
        <v>0.875</v>
      </c>
      <c r="D1159" s="25">
        <v>0</v>
      </c>
      <c r="E1159" s="19">
        <f t="shared" si="54"/>
        <v>0</v>
      </c>
      <c r="F1159" s="24">
        <v>60.26</v>
      </c>
      <c r="G1159" s="19">
        <f t="shared" si="55"/>
        <v>60.832470000000001</v>
      </c>
      <c r="H1159" s="11">
        <f t="shared" si="56"/>
        <v>0</v>
      </c>
      <c r="J1159" s="26"/>
    </row>
    <row r="1160" spans="1:10" outlineLevel="1">
      <c r="A1160" s="7"/>
      <c r="B1160" s="23">
        <v>42575</v>
      </c>
      <c r="C1160" s="22">
        <v>0.89583333333333337</v>
      </c>
      <c r="D1160" s="25">
        <v>0</v>
      </c>
      <c r="E1160" s="19">
        <f t="shared" si="54"/>
        <v>0</v>
      </c>
      <c r="F1160" s="24">
        <v>49.17</v>
      </c>
      <c r="G1160" s="19">
        <f t="shared" si="55"/>
        <v>49.637115000000001</v>
      </c>
      <c r="H1160" s="11">
        <f t="shared" si="56"/>
        <v>0</v>
      </c>
      <c r="J1160" s="26"/>
    </row>
    <row r="1161" spans="1:10" outlineLevel="1">
      <c r="A1161" s="7"/>
      <c r="B1161" s="23">
        <v>42575</v>
      </c>
      <c r="C1161" s="22">
        <v>0.91666666666666663</v>
      </c>
      <c r="D1161" s="25">
        <v>0</v>
      </c>
      <c r="E1161" s="19">
        <f t="shared" si="54"/>
        <v>0</v>
      </c>
      <c r="F1161" s="24">
        <v>37.18</v>
      </c>
      <c r="G1161" s="19">
        <f t="shared" si="55"/>
        <v>37.533210000000004</v>
      </c>
      <c r="H1161" s="11">
        <f t="shared" si="56"/>
        <v>0</v>
      </c>
      <c r="J1161" s="26"/>
    </row>
    <row r="1162" spans="1:10" outlineLevel="1">
      <c r="A1162" s="7"/>
      <c r="B1162" s="23">
        <v>42575</v>
      </c>
      <c r="C1162" s="22">
        <v>0.9375</v>
      </c>
      <c r="D1162" s="25">
        <v>0</v>
      </c>
      <c r="E1162" s="19">
        <f t="shared" si="54"/>
        <v>0</v>
      </c>
      <c r="F1162" s="24">
        <v>32.31</v>
      </c>
      <c r="G1162" s="19">
        <f t="shared" si="55"/>
        <v>32.616945000000001</v>
      </c>
      <c r="H1162" s="11">
        <f t="shared" si="56"/>
        <v>0</v>
      </c>
      <c r="J1162" s="26"/>
    </row>
    <row r="1163" spans="1:10" outlineLevel="1">
      <c r="A1163" s="7"/>
      <c r="B1163" s="23">
        <v>42575</v>
      </c>
      <c r="C1163" s="22">
        <v>0.95833333333333337</v>
      </c>
      <c r="D1163" s="25">
        <v>0</v>
      </c>
      <c r="E1163" s="19">
        <f t="shared" si="54"/>
        <v>0</v>
      </c>
      <c r="F1163" s="24">
        <v>29.97</v>
      </c>
      <c r="G1163" s="19">
        <f t="shared" si="55"/>
        <v>30.254715000000001</v>
      </c>
      <c r="H1163" s="11">
        <f t="shared" si="56"/>
        <v>0</v>
      </c>
      <c r="J1163" s="26"/>
    </row>
    <row r="1164" spans="1:10" outlineLevel="1">
      <c r="A1164" s="7"/>
      <c r="B1164" s="23">
        <v>42575</v>
      </c>
      <c r="C1164" s="22">
        <v>0.97916666666666663</v>
      </c>
      <c r="D1164" s="25">
        <v>0</v>
      </c>
      <c r="E1164" s="19">
        <f t="shared" si="54"/>
        <v>0</v>
      </c>
      <c r="F1164" s="24">
        <v>34.94</v>
      </c>
      <c r="G1164" s="19">
        <f t="shared" si="55"/>
        <v>35.271929999999998</v>
      </c>
      <c r="H1164" s="11">
        <f t="shared" si="56"/>
        <v>0</v>
      </c>
      <c r="J1164" s="26"/>
    </row>
    <row r="1165" spans="1:10" outlineLevel="1">
      <c r="A1165" s="7"/>
      <c r="B1165" s="23">
        <v>42575</v>
      </c>
      <c r="C1165" s="22">
        <v>0.99998842592592585</v>
      </c>
      <c r="D1165" s="25">
        <v>0</v>
      </c>
      <c r="E1165" s="19">
        <f t="shared" si="54"/>
        <v>0</v>
      </c>
      <c r="F1165" s="24">
        <v>31.09</v>
      </c>
      <c r="G1165" s="19">
        <f t="shared" si="55"/>
        <v>31.385355000000001</v>
      </c>
      <c r="H1165" s="11">
        <f t="shared" si="56"/>
        <v>0</v>
      </c>
      <c r="J1165" s="26"/>
    </row>
    <row r="1166" spans="1:10" outlineLevel="1">
      <c r="A1166" s="7"/>
      <c r="B1166" s="23">
        <v>42576</v>
      </c>
      <c r="C1166" s="22">
        <v>2.0833333333333332E-2</v>
      </c>
      <c r="D1166" s="25">
        <v>0</v>
      </c>
      <c r="E1166" s="19">
        <f t="shared" ref="E1166:E1229" si="57">IF($B$11="Electricity",$D1166*$B$7,$D1166*$B$8)</f>
        <v>0</v>
      </c>
      <c r="F1166" s="24">
        <v>30.02</v>
      </c>
      <c r="G1166" s="19">
        <f t="shared" si="55"/>
        <v>30.305190000000003</v>
      </c>
      <c r="H1166" s="11">
        <f t="shared" si="56"/>
        <v>0</v>
      </c>
      <c r="J1166" s="26"/>
    </row>
    <row r="1167" spans="1:10" outlineLevel="1">
      <c r="A1167" s="7"/>
      <c r="B1167" s="23">
        <v>42576</v>
      </c>
      <c r="C1167" s="22">
        <v>4.1666666666666664E-2</v>
      </c>
      <c r="D1167" s="25">
        <v>0</v>
      </c>
      <c r="E1167" s="19">
        <f t="shared" si="57"/>
        <v>0</v>
      </c>
      <c r="F1167" s="24">
        <v>27.41</v>
      </c>
      <c r="G1167" s="19">
        <f t="shared" ref="G1167:G1230" si="58">$F1167*$B$8</f>
        <v>27.670395000000003</v>
      </c>
      <c r="H1167" s="11">
        <f t="shared" si="56"/>
        <v>0</v>
      </c>
      <c r="J1167" s="26"/>
    </row>
    <row r="1168" spans="1:10" outlineLevel="1">
      <c r="A1168" s="7"/>
      <c r="B1168" s="23">
        <v>42576</v>
      </c>
      <c r="C1168" s="22">
        <v>6.25E-2</v>
      </c>
      <c r="D1168" s="25">
        <v>0</v>
      </c>
      <c r="E1168" s="19">
        <f t="shared" si="57"/>
        <v>0</v>
      </c>
      <c r="F1168" s="24">
        <v>27.42</v>
      </c>
      <c r="G1168" s="19">
        <f t="shared" si="58"/>
        <v>27.680490000000002</v>
      </c>
      <c r="H1168" s="11">
        <f t="shared" si="56"/>
        <v>0</v>
      </c>
      <c r="J1168" s="26"/>
    </row>
    <row r="1169" spans="1:10" outlineLevel="1">
      <c r="A1169" s="7"/>
      <c r="B1169" s="23">
        <v>42576</v>
      </c>
      <c r="C1169" s="22">
        <v>8.3333333333333329E-2</v>
      </c>
      <c r="D1169" s="25">
        <v>0</v>
      </c>
      <c r="E1169" s="19">
        <f t="shared" si="57"/>
        <v>0</v>
      </c>
      <c r="F1169" s="24">
        <v>26.75</v>
      </c>
      <c r="G1169" s="19">
        <f t="shared" si="58"/>
        <v>27.004125000000002</v>
      </c>
      <c r="H1169" s="11">
        <f t="shared" si="56"/>
        <v>0</v>
      </c>
      <c r="J1169" s="26"/>
    </row>
    <row r="1170" spans="1:10" outlineLevel="1">
      <c r="A1170" s="7"/>
      <c r="B1170" s="23">
        <v>42576</v>
      </c>
      <c r="C1170" s="22">
        <v>0.10416666666666667</v>
      </c>
      <c r="D1170" s="25">
        <v>0</v>
      </c>
      <c r="E1170" s="19">
        <f t="shared" si="57"/>
        <v>0</v>
      </c>
      <c r="F1170" s="24">
        <v>25.85</v>
      </c>
      <c r="G1170" s="19">
        <f t="shared" si="58"/>
        <v>26.095575000000004</v>
      </c>
      <c r="H1170" s="11">
        <f t="shared" si="56"/>
        <v>0</v>
      </c>
      <c r="J1170" s="26"/>
    </row>
    <row r="1171" spans="1:10" outlineLevel="1">
      <c r="A1171" s="7"/>
      <c r="B1171" s="23">
        <v>42576</v>
      </c>
      <c r="C1171" s="22">
        <v>0.125</v>
      </c>
      <c r="D1171" s="25">
        <v>0</v>
      </c>
      <c r="E1171" s="19">
        <f t="shared" si="57"/>
        <v>0</v>
      </c>
      <c r="F1171" s="24">
        <v>21.14</v>
      </c>
      <c r="G1171" s="19">
        <f t="shared" si="58"/>
        <v>21.34083</v>
      </c>
      <c r="H1171" s="11">
        <f t="shared" si="56"/>
        <v>0</v>
      </c>
      <c r="J1171" s="26"/>
    </row>
    <row r="1172" spans="1:10" outlineLevel="1">
      <c r="A1172" s="7"/>
      <c r="B1172" s="23">
        <v>42576</v>
      </c>
      <c r="C1172" s="22">
        <v>0.14583333333333334</v>
      </c>
      <c r="D1172" s="25">
        <v>0</v>
      </c>
      <c r="E1172" s="19">
        <f t="shared" si="57"/>
        <v>0</v>
      </c>
      <c r="F1172" s="24">
        <v>26.05</v>
      </c>
      <c r="G1172" s="19">
        <f t="shared" si="58"/>
        <v>26.297475000000002</v>
      </c>
      <c r="H1172" s="11">
        <f t="shared" si="56"/>
        <v>0</v>
      </c>
      <c r="J1172" s="26"/>
    </row>
    <row r="1173" spans="1:10" outlineLevel="1">
      <c r="A1173" s="7"/>
      <c r="B1173" s="23">
        <v>42576</v>
      </c>
      <c r="C1173" s="22">
        <v>0.16666666666666666</v>
      </c>
      <c r="D1173" s="25">
        <v>0</v>
      </c>
      <c r="E1173" s="19">
        <f t="shared" si="57"/>
        <v>0</v>
      </c>
      <c r="F1173" s="24">
        <v>27.22</v>
      </c>
      <c r="G1173" s="19">
        <f t="shared" si="58"/>
        <v>27.478590000000001</v>
      </c>
      <c r="H1173" s="11">
        <f t="shared" si="56"/>
        <v>0</v>
      </c>
      <c r="J1173" s="26"/>
    </row>
    <row r="1174" spans="1:10" outlineLevel="1">
      <c r="A1174" s="7"/>
      <c r="B1174" s="23">
        <v>42576</v>
      </c>
      <c r="C1174" s="22">
        <v>0.1875</v>
      </c>
      <c r="D1174" s="25">
        <v>0</v>
      </c>
      <c r="E1174" s="19">
        <f t="shared" si="57"/>
        <v>0</v>
      </c>
      <c r="F1174" s="24">
        <v>25.09</v>
      </c>
      <c r="G1174" s="19">
        <f t="shared" si="58"/>
        <v>25.328355000000002</v>
      </c>
      <c r="H1174" s="11">
        <f t="shared" si="56"/>
        <v>0</v>
      </c>
      <c r="J1174" s="26"/>
    </row>
    <row r="1175" spans="1:10" outlineLevel="1">
      <c r="A1175" s="7"/>
      <c r="B1175" s="23">
        <v>42576</v>
      </c>
      <c r="C1175" s="22">
        <v>0.20833333333333334</v>
      </c>
      <c r="D1175" s="25">
        <v>0</v>
      </c>
      <c r="E1175" s="19">
        <f t="shared" si="57"/>
        <v>0</v>
      </c>
      <c r="F1175" s="24">
        <v>25.56</v>
      </c>
      <c r="G1175" s="19">
        <f t="shared" si="58"/>
        <v>25.802820000000001</v>
      </c>
      <c r="H1175" s="11">
        <f t="shared" si="56"/>
        <v>0</v>
      </c>
      <c r="J1175" s="26"/>
    </row>
    <row r="1176" spans="1:10" outlineLevel="1">
      <c r="A1176" s="7"/>
      <c r="B1176" s="23">
        <v>42576</v>
      </c>
      <c r="C1176" s="22">
        <v>0.22916666666666666</v>
      </c>
      <c r="D1176" s="25">
        <v>0</v>
      </c>
      <c r="E1176" s="19">
        <f t="shared" si="57"/>
        <v>0</v>
      </c>
      <c r="F1176" s="24">
        <v>27.28</v>
      </c>
      <c r="G1176" s="19">
        <f t="shared" si="58"/>
        <v>27.539160000000003</v>
      </c>
      <c r="H1176" s="11">
        <f t="shared" si="56"/>
        <v>0</v>
      </c>
      <c r="J1176" s="26"/>
    </row>
    <row r="1177" spans="1:10" outlineLevel="1">
      <c r="A1177" s="7"/>
      <c r="B1177" s="23">
        <v>42576</v>
      </c>
      <c r="C1177" s="22">
        <v>0.25</v>
      </c>
      <c r="D1177" s="25">
        <v>0</v>
      </c>
      <c r="E1177" s="19">
        <f t="shared" si="57"/>
        <v>0</v>
      </c>
      <c r="F1177" s="24">
        <v>30.55</v>
      </c>
      <c r="G1177" s="19">
        <f t="shared" si="58"/>
        <v>30.840225000000004</v>
      </c>
      <c r="H1177" s="11">
        <f t="shared" si="56"/>
        <v>0</v>
      </c>
      <c r="J1177" s="26"/>
    </row>
    <row r="1178" spans="1:10" outlineLevel="1">
      <c r="A1178" s="7"/>
      <c r="B1178" s="23">
        <v>42576</v>
      </c>
      <c r="C1178" s="22">
        <v>0.27083333333333331</v>
      </c>
      <c r="D1178" s="25">
        <v>0</v>
      </c>
      <c r="E1178" s="19">
        <f t="shared" si="57"/>
        <v>0</v>
      </c>
      <c r="F1178" s="24">
        <v>41.73</v>
      </c>
      <c r="G1178" s="19">
        <f t="shared" si="58"/>
        <v>42.126435000000001</v>
      </c>
      <c r="H1178" s="11">
        <f t="shared" si="56"/>
        <v>0</v>
      </c>
      <c r="J1178" s="26"/>
    </row>
    <row r="1179" spans="1:10" outlineLevel="1">
      <c r="A1179" s="7"/>
      <c r="B1179" s="23">
        <v>42576</v>
      </c>
      <c r="C1179" s="22">
        <v>0.29166666666666669</v>
      </c>
      <c r="D1179" s="25">
        <v>0</v>
      </c>
      <c r="E1179" s="19">
        <f t="shared" si="57"/>
        <v>0</v>
      </c>
      <c r="F1179" s="24">
        <v>67.84</v>
      </c>
      <c r="G1179" s="19">
        <f t="shared" si="58"/>
        <v>68.484480000000005</v>
      </c>
      <c r="H1179" s="11">
        <f t="shared" si="56"/>
        <v>0</v>
      </c>
      <c r="J1179" s="26"/>
    </row>
    <row r="1180" spans="1:10" outlineLevel="1">
      <c r="A1180" s="7"/>
      <c r="B1180" s="23">
        <v>42576</v>
      </c>
      <c r="C1180" s="22">
        <v>0.3125</v>
      </c>
      <c r="D1180" s="25">
        <v>0.246198</v>
      </c>
      <c r="E1180" s="19">
        <f t="shared" si="57"/>
        <v>0.24612414060000001</v>
      </c>
      <c r="F1180" s="24">
        <v>60.54</v>
      </c>
      <c r="G1180" s="19">
        <f t="shared" si="58"/>
        <v>61.115130000000001</v>
      </c>
      <c r="H1180" s="11">
        <f t="shared" si="56"/>
        <v>30.737181302692726</v>
      </c>
      <c r="J1180" s="26"/>
    </row>
    <row r="1181" spans="1:10" outlineLevel="1">
      <c r="A1181" s="7"/>
      <c r="B1181" s="23">
        <v>42576</v>
      </c>
      <c r="C1181" s="22">
        <v>0.33333333333333331</v>
      </c>
      <c r="D1181" s="25">
        <v>1.386619</v>
      </c>
      <c r="E1181" s="19">
        <f t="shared" si="57"/>
        <v>1.3862030143000001</v>
      </c>
      <c r="F1181" s="24">
        <v>70.75</v>
      </c>
      <c r="G1181" s="19">
        <f t="shared" si="58"/>
        <v>71.422125000000008</v>
      </c>
      <c r="H1181" s="11">
        <f t="shared" si="56"/>
        <v>158.82819569708863</v>
      </c>
      <c r="J1181" s="26"/>
    </row>
    <row r="1182" spans="1:10" outlineLevel="1">
      <c r="A1182" s="7"/>
      <c r="B1182" s="23">
        <v>42576</v>
      </c>
      <c r="C1182" s="22">
        <v>0.35416666666666669</v>
      </c>
      <c r="D1182" s="25">
        <v>0.63481699999999996</v>
      </c>
      <c r="E1182" s="19">
        <f t="shared" si="57"/>
        <v>0.63462655489999997</v>
      </c>
      <c r="F1182" s="24">
        <v>61.81</v>
      </c>
      <c r="G1182" s="19">
        <f t="shared" si="58"/>
        <v>62.397195000000004</v>
      </c>
      <c r="H1182" s="11">
        <f t="shared" si="56"/>
        <v>78.441622313126487</v>
      </c>
      <c r="J1182" s="26"/>
    </row>
    <row r="1183" spans="1:10" outlineLevel="1">
      <c r="A1183" s="7"/>
      <c r="B1183" s="23">
        <v>42576</v>
      </c>
      <c r="C1183" s="22">
        <v>0.375</v>
      </c>
      <c r="D1183" s="25">
        <v>1.40679</v>
      </c>
      <c r="E1183" s="19">
        <f t="shared" si="57"/>
        <v>1.4063679630000001</v>
      </c>
      <c r="F1183" s="24">
        <v>39.869999999999997</v>
      </c>
      <c r="G1183" s="19">
        <f t="shared" si="58"/>
        <v>40.248764999999999</v>
      </c>
      <c r="H1183" s="11">
        <f t="shared" si="56"/>
        <v>204.97986747168434</v>
      </c>
      <c r="J1183" s="26"/>
    </row>
    <row r="1184" spans="1:10" outlineLevel="1">
      <c r="A1184" s="7"/>
      <c r="B1184" s="23">
        <v>42576</v>
      </c>
      <c r="C1184" s="22">
        <v>0.39583333333333331</v>
      </c>
      <c r="D1184" s="25">
        <v>4.3670090000000004</v>
      </c>
      <c r="E1184" s="19">
        <f t="shared" si="57"/>
        <v>4.3656988973000006</v>
      </c>
      <c r="F1184" s="24">
        <v>35.75</v>
      </c>
      <c r="G1184" s="19">
        <f t="shared" si="58"/>
        <v>36.089625000000005</v>
      </c>
      <c r="H1184" s="11">
        <f t="shared" si="56"/>
        <v>654.46355883132958</v>
      </c>
      <c r="J1184" s="26"/>
    </row>
    <row r="1185" spans="1:10" outlineLevel="1">
      <c r="A1185" s="7"/>
      <c r="B1185" s="23">
        <v>42576</v>
      </c>
      <c r="C1185" s="22">
        <v>0.41666666666666669</v>
      </c>
      <c r="D1185" s="25">
        <v>7.8087029999999995</v>
      </c>
      <c r="E1185" s="19">
        <f t="shared" si="57"/>
        <v>7.8063603891</v>
      </c>
      <c r="F1185" s="24">
        <v>32.42</v>
      </c>
      <c r="G1185" s="19">
        <f t="shared" si="58"/>
        <v>32.727990000000005</v>
      </c>
      <c r="H1185" s="11">
        <f t="shared" si="56"/>
        <v>1196.496547621739</v>
      </c>
      <c r="J1185" s="26"/>
    </row>
    <row r="1186" spans="1:10" outlineLevel="1">
      <c r="A1186" s="7"/>
      <c r="B1186" s="23">
        <v>42576</v>
      </c>
      <c r="C1186" s="22">
        <v>0.4375</v>
      </c>
      <c r="D1186" s="25">
        <v>8.5393870000000014</v>
      </c>
      <c r="E1186" s="19">
        <f t="shared" si="57"/>
        <v>8.5368251839000013</v>
      </c>
      <c r="F1186" s="24">
        <v>32.82</v>
      </c>
      <c r="G1186" s="19">
        <f t="shared" si="58"/>
        <v>33.131790000000002</v>
      </c>
      <c r="H1186" s="11">
        <f t="shared" si="56"/>
        <v>1305.009184945714</v>
      </c>
      <c r="J1186" s="26"/>
    </row>
    <row r="1187" spans="1:10" outlineLevel="1">
      <c r="A1187" s="7"/>
      <c r="B1187" s="23">
        <v>42576</v>
      </c>
      <c r="C1187" s="22">
        <v>0.45833333333333331</v>
      </c>
      <c r="D1187" s="25">
        <v>9.0781700000000001</v>
      </c>
      <c r="E1187" s="19">
        <f t="shared" si="57"/>
        <v>9.0754465490000005</v>
      </c>
      <c r="F1187" s="24">
        <v>31.17</v>
      </c>
      <c r="G1187" s="19">
        <f t="shared" si="58"/>
        <v>31.466115000000002</v>
      </c>
      <c r="H1187" s="11">
        <f t="shared" si="56"/>
        <v>1402.4640133268128</v>
      </c>
      <c r="J1187" s="26"/>
    </row>
    <row r="1188" spans="1:10" outlineLevel="1">
      <c r="A1188" s="7"/>
      <c r="B1188" s="23">
        <v>42576</v>
      </c>
      <c r="C1188" s="22">
        <v>0.47916666666666669</v>
      </c>
      <c r="D1188" s="25">
        <v>9.5377979999999987</v>
      </c>
      <c r="E1188" s="19">
        <f t="shared" si="57"/>
        <v>9.5349366605999997</v>
      </c>
      <c r="F1188" s="24">
        <v>29.98</v>
      </c>
      <c r="G1188" s="19">
        <f t="shared" si="58"/>
        <v>30.264810000000001</v>
      </c>
      <c r="H1188" s="11">
        <f t="shared" si="56"/>
        <v>1484.9251724765063</v>
      </c>
      <c r="J1188" s="26"/>
    </row>
    <row r="1189" spans="1:10" outlineLevel="1">
      <c r="A1189" s="7"/>
      <c r="B1189" s="23">
        <v>42576</v>
      </c>
      <c r="C1189" s="22">
        <v>0.5</v>
      </c>
      <c r="D1189" s="25">
        <v>9.5340120000000006</v>
      </c>
      <c r="E1189" s="19">
        <f t="shared" si="57"/>
        <v>9.5311517964000014</v>
      </c>
      <c r="F1189" s="24">
        <v>29.98</v>
      </c>
      <c r="G1189" s="19">
        <f t="shared" si="58"/>
        <v>30.264810000000001</v>
      </c>
      <c r="H1189" s="11">
        <f t="shared" si="56"/>
        <v>1484.3357359311954</v>
      </c>
      <c r="J1189" s="26"/>
    </row>
    <row r="1190" spans="1:10" outlineLevel="1">
      <c r="A1190" s="7"/>
      <c r="B1190" s="23">
        <v>42576</v>
      </c>
      <c r="C1190" s="22">
        <v>0.52083333333333337</v>
      </c>
      <c r="D1190" s="25">
        <v>9.825133000000001</v>
      </c>
      <c r="E1190" s="19">
        <f t="shared" si="57"/>
        <v>9.8221854601000018</v>
      </c>
      <c r="F1190" s="24">
        <v>29.99</v>
      </c>
      <c r="G1190" s="19">
        <f t="shared" si="58"/>
        <v>30.274905</v>
      </c>
      <c r="H1190" s="11">
        <f t="shared" si="56"/>
        <v>1529.5607638816916</v>
      </c>
      <c r="J1190" s="26"/>
    </row>
    <row r="1191" spans="1:10" outlineLevel="1">
      <c r="A1191" s="7"/>
      <c r="B1191" s="23">
        <v>42576</v>
      </c>
      <c r="C1191" s="22">
        <v>0.54166666666666663</v>
      </c>
      <c r="D1191" s="25">
        <v>8.6020070000000004</v>
      </c>
      <c r="E1191" s="19">
        <f t="shared" si="57"/>
        <v>8.5994263979000003</v>
      </c>
      <c r="F1191" s="24">
        <v>29.99</v>
      </c>
      <c r="G1191" s="19">
        <f t="shared" si="58"/>
        <v>30.274905</v>
      </c>
      <c r="H1191" s="11">
        <f t="shared" si="56"/>
        <v>1339.1464927584855</v>
      </c>
      <c r="J1191" s="26"/>
    </row>
    <row r="1192" spans="1:10" outlineLevel="1">
      <c r="A1192" s="7"/>
      <c r="B1192" s="23">
        <v>42576</v>
      </c>
      <c r="C1192" s="22">
        <v>0.5625</v>
      </c>
      <c r="D1192" s="25">
        <v>3.3873940000000005</v>
      </c>
      <c r="E1192" s="19">
        <f t="shared" si="57"/>
        <v>3.3863777818000007</v>
      </c>
      <c r="F1192" s="24">
        <v>30.29</v>
      </c>
      <c r="G1192" s="19">
        <f t="shared" si="58"/>
        <v>30.577755</v>
      </c>
      <c r="H1192" s="11">
        <f t="shared" si="56"/>
        <v>526.31843726547629</v>
      </c>
      <c r="J1192" s="26"/>
    </row>
    <row r="1193" spans="1:10" outlineLevel="1">
      <c r="A1193" s="7"/>
      <c r="B1193" s="23">
        <v>42576</v>
      </c>
      <c r="C1193" s="22">
        <v>0.58333333333333337</v>
      </c>
      <c r="D1193" s="25">
        <v>4.860913</v>
      </c>
      <c r="E1193" s="19">
        <f t="shared" si="57"/>
        <v>4.8594547261000001</v>
      </c>
      <c r="F1193" s="24">
        <v>30.12</v>
      </c>
      <c r="G1193" s="19">
        <f t="shared" si="58"/>
        <v>30.406140000000004</v>
      </c>
      <c r="H1193" s="11">
        <f t="shared" si="56"/>
        <v>756.1013183291418</v>
      </c>
      <c r="J1193" s="26"/>
    </row>
    <row r="1194" spans="1:10" outlineLevel="1">
      <c r="A1194" s="7"/>
      <c r="B1194" s="23">
        <v>42576</v>
      </c>
      <c r="C1194" s="22">
        <v>0.60416666666666663</v>
      </c>
      <c r="D1194" s="25">
        <v>5.5455140000000007</v>
      </c>
      <c r="E1194" s="19">
        <f t="shared" si="57"/>
        <v>5.543850345800001</v>
      </c>
      <c r="F1194" s="24">
        <v>30.4</v>
      </c>
      <c r="G1194" s="19">
        <f t="shared" si="58"/>
        <v>30.688800000000001</v>
      </c>
      <c r="H1194" s="11">
        <f t="shared" si="56"/>
        <v>861.02204982661306</v>
      </c>
      <c r="J1194" s="26"/>
    </row>
    <row r="1195" spans="1:10" outlineLevel="1">
      <c r="A1195" s="7"/>
      <c r="B1195" s="23">
        <v>42576</v>
      </c>
      <c r="C1195" s="22">
        <v>0.625</v>
      </c>
      <c r="D1195" s="25">
        <v>2.2418979999999999</v>
      </c>
      <c r="E1195" s="19">
        <f t="shared" si="57"/>
        <v>2.2412254306000001</v>
      </c>
      <c r="F1195" s="24">
        <v>30.25</v>
      </c>
      <c r="G1195" s="19">
        <f t="shared" si="58"/>
        <v>30.537375000000001</v>
      </c>
      <c r="H1195" s="11">
        <f t="shared" si="56"/>
        <v>348.42678865783137</v>
      </c>
      <c r="J1195" s="26"/>
    </row>
    <row r="1196" spans="1:10" outlineLevel="1">
      <c r="A1196" s="7"/>
      <c r="B1196" s="23">
        <v>42576</v>
      </c>
      <c r="C1196" s="22">
        <v>0.64583333333333337</v>
      </c>
      <c r="D1196" s="25">
        <v>1.133753</v>
      </c>
      <c r="E1196" s="19">
        <f t="shared" si="57"/>
        <v>1.1334128741</v>
      </c>
      <c r="F1196" s="24">
        <v>30.12</v>
      </c>
      <c r="G1196" s="19">
        <f t="shared" si="58"/>
        <v>30.406140000000004</v>
      </c>
      <c r="H1196" s="11">
        <f t="shared" si="56"/>
        <v>176.35208405491304</v>
      </c>
      <c r="J1196" s="26"/>
    </row>
    <row r="1197" spans="1:10" outlineLevel="1">
      <c r="A1197" s="7"/>
      <c r="B1197" s="23">
        <v>42576</v>
      </c>
      <c r="C1197" s="22">
        <v>0.66666666666666663</v>
      </c>
      <c r="D1197" s="25">
        <v>0.86157800000000007</v>
      </c>
      <c r="E1197" s="19">
        <f t="shared" si="57"/>
        <v>0.86131952660000011</v>
      </c>
      <c r="F1197" s="24">
        <v>30.86</v>
      </c>
      <c r="G1197" s="19">
        <f t="shared" si="58"/>
        <v>31.153170000000003</v>
      </c>
      <c r="H1197" s="11">
        <f t="shared" si="56"/>
        <v>133.37259831111069</v>
      </c>
      <c r="J1197" s="26"/>
    </row>
    <row r="1198" spans="1:10" outlineLevel="1">
      <c r="A1198" s="7"/>
      <c r="B1198" s="23">
        <v>42576</v>
      </c>
      <c r="C1198" s="22">
        <v>0.6875</v>
      </c>
      <c r="D1198" s="25">
        <v>0.50990099999999994</v>
      </c>
      <c r="E1198" s="19">
        <f t="shared" si="57"/>
        <v>0.50974802969999999</v>
      </c>
      <c r="F1198" s="24">
        <v>31.42</v>
      </c>
      <c r="G1198" s="19">
        <f t="shared" si="58"/>
        <v>31.718490000000003</v>
      </c>
      <c r="H1198" s="11">
        <f t="shared" si="56"/>
        <v>78.644695741640845</v>
      </c>
      <c r="J1198" s="26"/>
    </row>
    <row r="1199" spans="1:10" outlineLevel="1">
      <c r="A1199" s="7"/>
      <c r="B1199" s="23">
        <v>42576</v>
      </c>
      <c r="C1199" s="22">
        <v>0.70833333333333337</v>
      </c>
      <c r="D1199" s="25">
        <v>0.16736299999999998</v>
      </c>
      <c r="E1199" s="19">
        <f t="shared" si="57"/>
        <v>0.1673127911</v>
      </c>
      <c r="F1199" s="24">
        <v>40.51</v>
      </c>
      <c r="G1199" s="19">
        <f t="shared" si="58"/>
        <v>40.894845000000004</v>
      </c>
      <c r="H1199" s="11">
        <f t="shared" si="56"/>
        <v>24.277948486048121</v>
      </c>
      <c r="J1199" s="26"/>
    </row>
    <row r="1200" spans="1:10" outlineLevel="1">
      <c r="A1200" s="7"/>
      <c r="B1200" s="23">
        <v>42576</v>
      </c>
      <c r="C1200" s="22">
        <v>0.72916666666666663</v>
      </c>
      <c r="D1200" s="25">
        <v>2.7080000000000003E-3</v>
      </c>
      <c r="E1200" s="19">
        <f t="shared" si="57"/>
        <v>2.7071876000000004E-3</v>
      </c>
      <c r="F1200" s="24">
        <v>59.89</v>
      </c>
      <c r="G1200" s="19">
        <f t="shared" si="58"/>
        <v>60.458955000000003</v>
      </c>
      <c r="H1200" s="11">
        <f t="shared" si="56"/>
        <v>0.33986316031504205</v>
      </c>
      <c r="J1200" s="26"/>
    </row>
    <row r="1201" spans="1:10" outlineLevel="1">
      <c r="A1201" s="7"/>
      <c r="B1201" s="23">
        <v>42576</v>
      </c>
      <c r="C1201" s="22">
        <v>0.75</v>
      </c>
      <c r="D1201" s="25">
        <v>0</v>
      </c>
      <c r="E1201" s="19">
        <f t="shared" si="57"/>
        <v>0</v>
      </c>
      <c r="F1201" s="24">
        <v>100.61</v>
      </c>
      <c r="G1201" s="19">
        <f t="shared" si="58"/>
        <v>101.56579500000001</v>
      </c>
      <c r="H1201" s="11">
        <f t="shared" si="56"/>
        <v>0</v>
      </c>
      <c r="J1201" s="26"/>
    </row>
    <row r="1202" spans="1:10" outlineLevel="1">
      <c r="A1202" s="7"/>
      <c r="B1202" s="23">
        <v>42576</v>
      </c>
      <c r="C1202" s="22">
        <v>0.77083333333333337</v>
      </c>
      <c r="D1202" s="25">
        <v>0</v>
      </c>
      <c r="E1202" s="19">
        <f t="shared" si="57"/>
        <v>0</v>
      </c>
      <c r="F1202" s="24">
        <v>100.02</v>
      </c>
      <c r="G1202" s="19">
        <f t="shared" si="58"/>
        <v>100.97019</v>
      </c>
      <c r="H1202" s="11">
        <f t="shared" si="56"/>
        <v>0</v>
      </c>
      <c r="J1202" s="26"/>
    </row>
    <row r="1203" spans="1:10" outlineLevel="1">
      <c r="A1203" s="7"/>
      <c r="B1203" s="23">
        <v>42576</v>
      </c>
      <c r="C1203" s="22">
        <v>0.79166666666666663</v>
      </c>
      <c r="D1203" s="25">
        <v>0</v>
      </c>
      <c r="E1203" s="19">
        <f t="shared" si="57"/>
        <v>0</v>
      </c>
      <c r="F1203" s="24">
        <v>99.8</v>
      </c>
      <c r="G1203" s="19">
        <f t="shared" si="58"/>
        <v>100.74810000000001</v>
      </c>
      <c r="H1203" s="11">
        <f t="shared" si="56"/>
        <v>0</v>
      </c>
      <c r="J1203" s="26"/>
    </row>
    <row r="1204" spans="1:10" outlineLevel="1">
      <c r="A1204" s="7"/>
      <c r="B1204" s="23">
        <v>42576</v>
      </c>
      <c r="C1204" s="22">
        <v>0.8125</v>
      </c>
      <c r="D1204" s="25">
        <v>0</v>
      </c>
      <c r="E1204" s="19">
        <f t="shared" si="57"/>
        <v>0</v>
      </c>
      <c r="F1204" s="24">
        <v>63.66</v>
      </c>
      <c r="G1204" s="19">
        <f t="shared" si="58"/>
        <v>64.264769999999999</v>
      </c>
      <c r="H1204" s="11">
        <f t="shared" si="56"/>
        <v>0</v>
      </c>
      <c r="J1204" s="26"/>
    </row>
    <row r="1205" spans="1:10" outlineLevel="1">
      <c r="A1205" s="7"/>
      <c r="B1205" s="23">
        <v>42576</v>
      </c>
      <c r="C1205" s="22">
        <v>0.83333333333333337</v>
      </c>
      <c r="D1205" s="25">
        <v>0</v>
      </c>
      <c r="E1205" s="19">
        <f t="shared" si="57"/>
        <v>0</v>
      </c>
      <c r="F1205" s="24">
        <v>65.78</v>
      </c>
      <c r="G1205" s="19">
        <f t="shared" si="58"/>
        <v>66.404910000000001</v>
      </c>
      <c r="H1205" s="11">
        <f t="shared" si="56"/>
        <v>0</v>
      </c>
      <c r="J1205" s="26"/>
    </row>
    <row r="1206" spans="1:10" outlineLevel="1">
      <c r="A1206" s="7"/>
      <c r="B1206" s="23">
        <v>42576</v>
      </c>
      <c r="C1206" s="22">
        <v>0.85416666666666663</v>
      </c>
      <c r="D1206" s="25">
        <v>0</v>
      </c>
      <c r="E1206" s="19">
        <f t="shared" si="57"/>
        <v>0</v>
      </c>
      <c r="F1206" s="24">
        <v>66.709999999999994</v>
      </c>
      <c r="G1206" s="19">
        <f t="shared" si="58"/>
        <v>67.343744999999998</v>
      </c>
      <c r="H1206" s="11">
        <f t="shared" si="56"/>
        <v>0</v>
      </c>
      <c r="J1206" s="26"/>
    </row>
    <row r="1207" spans="1:10" outlineLevel="1">
      <c r="A1207" s="7"/>
      <c r="B1207" s="23">
        <v>42576</v>
      </c>
      <c r="C1207" s="22">
        <v>0.875</v>
      </c>
      <c r="D1207" s="25">
        <v>0</v>
      </c>
      <c r="E1207" s="19">
        <f t="shared" si="57"/>
        <v>0</v>
      </c>
      <c r="F1207" s="24">
        <v>44.72</v>
      </c>
      <c r="G1207" s="19">
        <f t="shared" si="58"/>
        <v>45.144840000000002</v>
      </c>
      <c r="H1207" s="11">
        <f t="shared" si="56"/>
        <v>0</v>
      </c>
      <c r="J1207" s="26"/>
    </row>
    <row r="1208" spans="1:10" outlineLevel="1">
      <c r="A1208" s="7"/>
      <c r="B1208" s="23">
        <v>42576</v>
      </c>
      <c r="C1208" s="22">
        <v>0.89583333333333337</v>
      </c>
      <c r="D1208" s="25">
        <v>0</v>
      </c>
      <c r="E1208" s="19">
        <f t="shared" si="57"/>
        <v>0</v>
      </c>
      <c r="F1208" s="24">
        <v>38.020000000000003</v>
      </c>
      <c r="G1208" s="19">
        <f t="shared" si="58"/>
        <v>38.381190000000004</v>
      </c>
      <c r="H1208" s="11">
        <f t="shared" si="56"/>
        <v>0</v>
      </c>
      <c r="J1208" s="26"/>
    </row>
    <row r="1209" spans="1:10" outlineLevel="1">
      <c r="A1209" s="7"/>
      <c r="B1209" s="23">
        <v>42576</v>
      </c>
      <c r="C1209" s="22">
        <v>0.91666666666666663</v>
      </c>
      <c r="D1209" s="25">
        <v>0</v>
      </c>
      <c r="E1209" s="19">
        <f t="shared" si="57"/>
        <v>0</v>
      </c>
      <c r="F1209" s="24">
        <v>34.65</v>
      </c>
      <c r="G1209" s="19">
        <f t="shared" si="58"/>
        <v>34.979174999999998</v>
      </c>
      <c r="H1209" s="11">
        <f t="shared" si="56"/>
        <v>0</v>
      </c>
      <c r="J1209" s="26"/>
    </row>
    <row r="1210" spans="1:10" outlineLevel="1">
      <c r="A1210" s="7"/>
      <c r="B1210" s="23">
        <v>42576</v>
      </c>
      <c r="C1210" s="22">
        <v>0.9375</v>
      </c>
      <c r="D1210" s="25">
        <v>0</v>
      </c>
      <c r="E1210" s="19">
        <f t="shared" si="57"/>
        <v>0</v>
      </c>
      <c r="F1210" s="24">
        <v>37.22</v>
      </c>
      <c r="G1210" s="19">
        <f t="shared" si="58"/>
        <v>37.573590000000003</v>
      </c>
      <c r="H1210" s="11">
        <f t="shared" si="56"/>
        <v>0</v>
      </c>
      <c r="J1210" s="26"/>
    </row>
    <row r="1211" spans="1:10" outlineLevel="1">
      <c r="A1211" s="7"/>
      <c r="B1211" s="23">
        <v>42576</v>
      </c>
      <c r="C1211" s="22">
        <v>0.95833333333333337</v>
      </c>
      <c r="D1211" s="25">
        <v>0</v>
      </c>
      <c r="E1211" s="19">
        <f t="shared" si="57"/>
        <v>0</v>
      </c>
      <c r="F1211" s="24">
        <v>33.03</v>
      </c>
      <c r="G1211" s="19">
        <f t="shared" si="58"/>
        <v>33.343785000000004</v>
      </c>
      <c r="H1211" s="11">
        <f t="shared" si="56"/>
        <v>0</v>
      </c>
      <c r="J1211" s="26"/>
    </row>
    <row r="1212" spans="1:10" outlineLevel="1">
      <c r="A1212" s="7"/>
      <c r="B1212" s="23">
        <v>42576</v>
      </c>
      <c r="C1212" s="22">
        <v>0.97916666666666663</v>
      </c>
      <c r="D1212" s="25">
        <v>0</v>
      </c>
      <c r="E1212" s="19">
        <f t="shared" si="57"/>
        <v>0</v>
      </c>
      <c r="F1212" s="24">
        <v>31.47</v>
      </c>
      <c r="G1212" s="19">
        <f t="shared" si="58"/>
        <v>31.768965000000001</v>
      </c>
      <c r="H1212" s="11">
        <f t="shared" si="56"/>
        <v>0</v>
      </c>
      <c r="J1212" s="26"/>
    </row>
    <row r="1213" spans="1:10" outlineLevel="1">
      <c r="A1213" s="7"/>
      <c r="B1213" s="23">
        <v>42576</v>
      </c>
      <c r="C1213" s="22">
        <v>0.99998842592592585</v>
      </c>
      <c r="D1213" s="25">
        <v>0</v>
      </c>
      <c r="E1213" s="19">
        <f t="shared" si="57"/>
        <v>0</v>
      </c>
      <c r="F1213" s="24">
        <v>30</v>
      </c>
      <c r="G1213" s="19">
        <f t="shared" si="58"/>
        <v>30.285000000000004</v>
      </c>
      <c r="H1213" s="11">
        <f t="shared" si="56"/>
        <v>0</v>
      </c>
      <c r="J1213" s="26"/>
    </row>
    <row r="1214" spans="1:10" outlineLevel="1">
      <c r="A1214" s="7"/>
      <c r="B1214" s="23">
        <v>42577</v>
      </c>
      <c r="C1214" s="22">
        <v>2.0833333333333332E-2</v>
      </c>
      <c r="D1214" s="25">
        <v>0</v>
      </c>
      <c r="E1214" s="19">
        <f t="shared" si="57"/>
        <v>0</v>
      </c>
      <c r="F1214" s="24">
        <v>29.97</v>
      </c>
      <c r="G1214" s="19">
        <f t="shared" si="58"/>
        <v>30.254715000000001</v>
      </c>
      <c r="H1214" s="11">
        <f t="shared" ref="H1214:H1277" si="59">E1214*($B$6-G1214)</f>
        <v>0</v>
      </c>
      <c r="J1214" s="26"/>
    </row>
    <row r="1215" spans="1:10" outlineLevel="1">
      <c r="A1215" s="7"/>
      <c r="B1215" s="23">
        <v>42577</v>
      </c>
      <c r="C1215" s="22">
        <v>4.1666666666666664E-2</v>
      </c>
      <c r="D1215" s="25">
        <v>0</v>
      </c>
      <c r="E1215" s="19">
        <f t="shared" si="57"/>
        <v>0</v>
      </c>
      <c r="F1215" s="24">
        <v>29.97</v>
      </c>
      <c r="G1215" s="19">
        <f t="shared" si="58"/>
        <v>30.254715000000001</v>
      </c>
      <c r="H1215" s="11">
        <f t="shared" si="59"/>
        <v>0</v>
      </c>
      <c r="J1215" s="26"/>
    </row>
    <row r="1216" spans="1:10" outlineLevel="1">
      <c r="A1216" s="7"/>
      <c r="B1216" s="23">
        <v>42577</v>
      </c>
      <c r="C1216" s="22">
        <v>6.25E-2</v>
      </c>
      <c r="D1216" s="25">
        <v>0</v>
      </c>
      <c r="E1216" s="19">
        <f t="shared" si="57"/>
        <v>0</v>
      </c>
      <c r="F1216" s="24">
        <v>29.34</v>
      </c>
      <c r="G1216" s="19">
        <f t="shared" si="58"/>
        <v>29.618730000000003</v>
      </c>
      <c r="H1216" s="11">
        <f t="shared" si="59"/>
        <v>0</v>
      </c>
      <c r="J1216" s="26"/>
    </row>
    <row r="1217" spans="1:10" outlineLevel="1">
      <c r="A1217" s="7"/>
      <c r="B1217" s="23">
        <v>42577</v>
      </c>
      <c r="C1217" s="22">
        <v>8.3333333333333329E-2</v>
      </c>
      <c r="D1217" s="25">
        <v>0</v>
      </c>
      <c r="E1217" s="19">
        <f t="shared" si="57"/>
        <v>0</v>
      </c>
      <c r="F1217" s="24">
        <v>31.26</v>
      </c>
      <c r="G1217" s="19">
        <f t="shared" si="58"/>
        <v>31.556970000000003</v>
      </c>
      <c r="H1217" s="11">
        <f t="shared" si="59"/>
        <v>0</v>
      </c>
      <c r="J1217" s="26"/>
    </row>
    <row r="1218" spans="1:10" outlineLevel="1">
      <c r="A1218" s="7"/>
      <c r="B1218" s="23">
        <v>42577</v>
      </c>
      <c r="C1218" s="22">
        <v>0.10416666666666667</v>
      </c>
      <c r="D1218" s="25">
        <v>0</v>
      </c>
      <c r="E1218" s="19">
        <f t="shared" si="57"/>
        <v>0</v>
      </c>
      <c r="F1218" s="24">
        <v>27.37</v>
      </c>
      <c r="G1218" s="19">
        <f t="shared" si="58"/>
        <v>27.630015000000004</v>
      </c>
      <c r="H1218" s="11">
        <f t="shared" si="59"/>
        <v>0</v>
      </c>
      <c r="J1218" s="26"/>
    </row>
    <row r="1219" spans="1:10" outlineLevel="1">
      <c r="A1219" s="7"/>
      <c r="B1219" s="23">
        <v>42577</v>
      </c>
      <c r="C1219" s="22">
        <v>0.125</v>
      </c>
      <c r="D1219" s="25">
        <v>0</v>
      </c>
      <c r="E1219" s="19">
        <f t="shared" si="57"/>
        <v>0</v>
      </c>
      <c r="F1219" s="24">
        <v>24.66</v>
      </c>
      <c r="G1219" s="19">
        <f t="shared" si="58"/>
        <v>24.894270000000002</v>
      </c>
      <c r="H1219" s="11">
        <f t="shared" si="59"/>
        <v>0</v>
      </c>
      <c r="J1219" s="26"/>
    </row>
    <row r="1220" spans="1:10" outlineLevel="1">
      <c r="A1220" s="7"/>
      <c r="B1220" s="23">
        <v>42577</v>
      </c>
      <c r="C1220" s="22">
        <v>0.14583333333333334</v>
      </c>
      <c r="D1220" s="25">
        <v>0</v>
      </c>
      <c r="E1220" s="19">
        <f t="shared" si="57"/>
        <v>0</v>
      </c>
      <c r="F1220" s="24">
        <v>18.63</v>
      </c>
      <c r="G1220" s="19">
        <f t="shared" si="58"/>
        <v>18.806985000000001</v>
      </c>
      <c r="H1220" s="11">
        <f t="shared" si="59"/>
        <v>0</v>
      </c>
      <c r="J1220" s="26"/>
    </row>
    <row r="1221" spans="1:10" outlineLevel="1">
      <c r="A1221" s="7"/>
      <c r="B1221" s="23">
        <v>42577</v>
      </c>
      <c r="C1221" s="22">
        <v>0.16666666666666666</v>
      </c>
      <c r="D1221" s="25">
        <v>0</v>
      </c>
      <c r="E1221" s="19">
        <f t="shared" si="57"/>
        <v>0</v>
      </c>
      <c r="F1221" s="24">
        <v>17.53</v>
      </c>
      <c r="G1221" s="19">
        <f t="shared" si="58"/>
        <v>17.696535000000001</v>
      </c>
      <c r="H1221" s="11">
        <f t="shared" si="59"/>
        <v>0</v>
      </c>
      <c r="J1221" s="26"/>
    </row>
    <row r="1222" spans="1:10" outlineLevel="1">
      <c r="A1222" s="7"/>
      <c r="B1222" s="23">
        <v>42577</v>
      </c>
      <c r="C1222" s="22">
        <v>0.1875</v>
      </c>
      <c r="D1222" s="25">
        <v>0</v>
      </c>
      <c r="E1222" s="19">
        <f t="shared" si="57"/>
        <v>0</v>
      </c>
      <c r="F1222" s="24">
        <v>18.399999999999999</v>
      </c>
      <c r="G1222" s="19">
        <f t="shared" si="58"/>
        <v>18.5748</v>
      </c>
      <c r="H1222" s="11">
        <f t="shared" si="59"/>
        <v>0</v>
      </c>
      <c r="J1222" s="26"/>
    </row>
    <row r="1223" spans="1:10" outlineLevel="1">
      <c r="A1223" s="7"/>
      <c r="B1223" s="23">
        <v>42577</v>
      </c>
      <c r="C1223" s="22">
        <v>0.20833333333333334</v>
      </c>
      <c r="D1223" s="25">
        <v>0</v>
      </c>
      <c r="E1223" s="19">
        <f t="shared" si="57"/>
        <v>0</v>
      </c>
      <c r="F1223" s="24">
        <v>19.09</v>
      </c>
      <c r="G1223" s="19">
        <f t="shared" si="58"/>
        <v>19.271355</v>
      </c>
      <c r="H1223" s="11">
        <f t="shared" si="59"/>
        <v>0</v>
      </c>
      <c r="J1223" s="26"/>
    </row>
    <row r="1224" spans="1:10" outlineLevel="1">
      <c r="A1224" s="7"/>
      <c r="B1224" s="23">
        <v>42577</v>
      </c>
      <c r="C1224" s="22">
        <v>0.22916666666666666</v>
      </c>
      <c r="D1224" s="25">
        <v>0</v>
      </c>
      <c r="E1224" s="19">
        <f t="shared" si="57"/>
        <v>0</v>
      </c>
      <c r="F1224" s="24">
        <v>20.34</v>
      </c>
      <c r="G1224" s="19">
        <f t="shared" si="58"/>
        <v>20.53323</v>
      </c>
      <c r="H1224" s="11">
        <f t="shared" si="59"/>
        <v>0</v>
      </c>
      <c r="J1224" s="26"/>
    </row>
    <row r="1225" spans="1:10" outlineLevel="1">
      <c r="A1225" s="7"/>
      <c r="B1225" s="23">
        <v>42577</v>
      </c>
      <c r="C1225" s="22">
        <v>0.25</v>
      </c>
      <c r="D1225" s="25">
        <v>0</v>
      </c>
      <c r="E1225" s="19">
        <f t="shared" si="57"/>
        <v>0</v>
      </c>
      <c r="F1225" s="24">
        <v>27.5</v>
      </c>
      <c r="G1225" s="19">
        <f t="shared" si="58"/>
        <v>27.76125</v>
      </c>
      <c r="H1225" s="11">
        <f t="shared" si="59"/>
        <v>0</v>
      </c>
      <c r="J1225" s="26"/>
    </row>
    <row r="1226" spans="1:10" outlineLevel="1">
      <c r="A1226" s="7"/>
      <c r="B1226" s="23">
        <v>42577</v>
      </c>
      <c r="C1226" s="22">
        <v>0.27083333333333331</v>
      </c>
      <c r="D1226" s="25">
        <v>0</v>
      </c>
      <c r="E1226" s="19">
        <f t="shared" si="57"/>
        <v>0</v>
      </c>
      <c r="F1226" s="24">
        <v>42.92</v>
      </c>
      <c r="G1226" s="19">
        <f t="shared" si="58"/>
        <v>43.327740000000006</v>
      </c>
      <c r="H1226" s="11">
        <f t="shared" si="59"/>
        <v>0</v>
      </c>
      <c r="J1226" s="26"/>
    </row>
    <row r="1227" spans="1:10" outlineLevel="1">
      <c r="A1227" s="7"/>
      <c r="B1227" s="23">
        <v>42577</v>
      </c>
      <c r="C1227" s="22">
        <v>0.29166666666666669</v>
      </c>
      <c r="D1227" s="25">
        <v>0</v>
      </c>
      <c r="E1227" s="19">
        <f t="shared" si="57"/>
        <v>0</v>
      </c>
      <c r="F1227" s="24">
        <v>75.45</v>
      </c>
      <c r="G1227" s="19">
        <f t="shared" si="58"/>
        <v>76.166775000000001</v>
      </c>
      <c r="H1227" s="11">
        <f t="shared" si="59"/>
        <v>0</v>
      </c>
      <c r="J1227" s="26"/>
    </row>
    <row r="1228" spans="1:10" outlineLevel="1">
      <c r="A1228" s="7"/>
      <c r="B1228" s="23">
        <v>42577</v>
      </c>
      <c r="C1228" s="22">
        <v>0.3125</v>
      </c>
      <c r="D1228" s="25">
        <v>0.22628399999999999</v>
      </c>
      <c r="E1228" s="19">
        <f t="shared" si="57"/>
        <v>0.22621611479999998</v>
      </c>
      <c r="F1228" s="24">
        <v>68.290000000000006</v>
      </c>
      <c r="G1228" s="19">
        <f t="shared" si="58"/>
        <v>68.938755000000015</v>
      </c>
      <c r="H1228" s="11">
        <f t="shared" si="59"/>
        <v>26.481140037550919</v>
      </c>
      <c r="J1228" s="26"/>
    </row>
    <row r="1229" spans="1:10" outlineLevel="1">
      <c r="A1229" s="7"/>
      <c r="B1229" s="23">
        <v>42577</v>
      </c>
      <c r="C1229" s="22">
        <v>0.33333333333333331</v>
      </c>
      <c r="D1229" s="25">
        <v>1.4209179999999999</v>
      </c>
      <c r="E1229" s="19">
        <f t="shared" si="57"/>
        <v>1.4204917245999999</v>
      </c>
      <c r="F1229" s="24">
        <v>86.6</v>
      </c>
      <c r="G1229" s="19">
        <f t="shared" si="58"/>
        <v>87.422700000000006</v>
      </c>
      <c r="H1229" s="11">
        <f t="shared" si="59"/>
        <v>140.02823888341157</v>
      </c>
      <c r="J1229" s="26"/>
    </row>
    <row r="1230" spans="1:10" outlineLevel="1">
      <c r="A1230" s="7"/>
      <c r="B1230" s="23">
        <v>42577</v>
      </c>
      <c r="C1230" s="22">
        <v>0.35416666666666669</v>
      </c>
      <c r="D1230" s="25">
        <v>3.198976</v>
      </c>
      <c r="E1230" s="19">
        <f t="shared" ref="E1230:E1293" si="60">IF($B$11="Electricity",$D1230*$B$7,$D1230*$B$8)</f>
        <v>3.1980163072000001</v>
      </c>
      <c r="F1230" s="24">
        <v>73.77</v>
      </c>
      <c r="G1230" s="19">
        <f t="shared" si="58"/>
        <v>74.470815000000002</v>
      </c>
      <c r="H1230" s="11">
        <f t="shared" si="59"/>
        <v>356.67215235872561</v>
      </c>
      <c r="J1230" s="26"/>
    </row>
    <row r="1231" spans="1:10" outlineLevel="1">
      <c r="A1231" s="7"/>
      <c r="B1231" s="23">
        <v>42577</v>
      </c>
      <c r="C1231" s="22">
        <v>0.375</v>
      </c>
      <c r="D1231" s="25">
        <v>5.2278149999999997</v>
      </c>
      <c r="E1231" s="19">
        <f t="shared" si="60"/>
        <v>5.2262466554999998</v>
      </c>
      <c r="F1231" s="24">
        <v>45.01</v>
      </c>
      <c r="G1231" s="19">
        <f t="shared" ref="G1231:G1294" si="61">$F1231*$B$8</f>
        <v>45.437595000000002</v>
      </c>
      <c r="H1231" s="11">
        <f t="shared" si="59"/>
        <v>734.61379902028648</v>
      </c>
      <c r="J1231" s="26"/>
    </row>
    <row r="1232" spans="1:10" outlineLevel="1">
      <c r="A1232" s="7"/>
      <c r="B1232" s="23">
        <v>42577</v>
      </c>
      <c r="C1232" s="22">
        <v>0.39583333333333331</v>
      </c>
      <c r="D1232" s="25">
        <v>6.7175259999999994</v>
      </c>
      <c r="E1232" s="19">
        <f t="shared" si="60"/>
        <v>6.7155107421999993</v>
      </c>
      <c r="F1232" s="24">
        <v>38.24</v>
      </c>
      <c r="G1232" s="19">
        <f t="shared" si="61"/>
        <v>38.603280000000005</v>
      </c>
      <c r="H1232" s="11">
        <f t="shared" si="59"/>
        <v>989.84425652504535</v>
      </c>
      <c r="J1232" s="26"/>
    </row>
    <row r="1233" spans="1:10" outlineLevel="1">
      <c r="A1233" s="7"/>
      <c r="B1233" s="23">
        <v>42577</v>
      </c>
      <c r="C1233" s="22">
        <v>0.41666666666666669</v>
      </c>
      <c r="D1233" s="25">
        <v>7.8252179999999996</v>
      </c>
      <c r="E1233" s="19">
        <f t="shared" si="60"/>
        <v>7.8228704345999995</v>
      </c>
      <c r="F1233" s="24">
        <v>35.4</v>
      </c>
      <c r="G1233" s="19">
        <f t="shared" si="61"/>
        <v>35.7363</v>
      </c>
      <c r="H1233" s="11">
        <f t="shared" si="59"/>
        <v>1175.4934561236039</v>
      </c>
      <c r="J1233" s="26"/>
    </row>
    <row r="1234" spans="1:10" outlineLevel="1">
      <c r="A1234" s="7"/>
      <c r="B1234" s="23">
        <v>42577</v>
      </c>
      <c r="C1234" s="22">
        <v>0.4375</v>
      </c>
      <c r="D1234" s="25">
        <v>8.6092329999999997</v>
      </c>
      <c r="E1234" s="19">
        <f t="shared" si="60"/>
        <v>8.6066502300999996</v>
      </c>
      <c r="F1234" s="24">
        <v>31.66</v>
      </c>
      <c r="G1234" s="19">
        <f t="shared" si="61"/>
        <v>31.960770000000004</v>
      </c>
      <c r="H1234" s="11">
        <f t="shared" si="59"/>
        <v>1325.7617743239268</v>
      </c>
      <c r="J1234" s="26"/>
    </row>
    <row r="1235" spans="1:10" outlineLevel="1">
      <c r="A1235" s="7"/>
      <c r="B1235" s="23">
        <v>42577</v>
      </c>
      <c r="C1235" s="22">
        <v>0.45833333333333331</v>
      </c>
      <c r="D1235" s="25">
        <v>9.1601219999999994</v>
      </c>
      <c r="E1235" s="19">
        <f t="shared" si="60"/>
        <v>9.1573739633999995</v>
      </c>
      <c r="F1235" s="24">
        <v>30.54</v>
      </c>
      <c r="G1235" s="19">
        <f t="shared" si="61"/>
        <v>30.83013</v>
      </c>
      <c r="H1235" s="11">
        <f t="shared" si="59"/>
        <v>1420.9485274421627</v>
      </c>
      <c r="J1235" s="26"/>
    </row>
    <row r="1236" spans="1:10" outlineLevel="1">
      <c r="A1236" s="7"/>
      <c r="B1236" s="23">
        <v>42577</v>
      </c>
      <c r="C1236" s="22">
        <v>0.47916666666666669</v>
      </c>
      <c r="D1236" s="25">
        <v>9.3880209999999984</v>
      </c>
      <c r="E1236" s="19">
        <f t="shared" si="60"/>
        <v>9.3852045936999993</v>
      </c>
      <c r="F1236" s="24">
        <v>30.09</v>
      </c>
      <c r="G1236" s="19">
        <f t="shared" si="61"/>
        <v>30.375855000000001</v>
      </c>
      <c r="H1236" s="11">
        <f t="shared" si="59"/>
        <v>1460.5644405446349</v>
      </c>
      <c r="J1236" s="26"/>
    </row>
    <row r="1237" spans="1:10" outlineLevel="1">
      <c r="A1237" s="7"/>
      <c r="B1237" s="23">
        <v>42577</v>
      </c>
      <c r="C1237" s="22">
        <v>0.5</v>
      </c>
      <c r="D1237" s="25">
        <v>9.1390910000000005</v>
      </c>
      <c r="E1237" s="19">
        <f t="shared" si="60"/>
        <v>9.1363492727000004</v>
      </c>
      <c r="F1237" s="24">
        <v>30.01</v>
      </c>
      <c r="G1237" s="19">
        <f t="shared" si="61"/>
        <v>30.295095000000003</v>
      </c>
      <c r="H1237" s="11">
        <f t="shared" si="59"/>
        <v>1422.5743955525727</v>
      </c>
      <c r="J1237" s="26"/>
    </row>
    <row r="1238" spans="1:10" outlineLevel="1">
      <c r="A1238" s="7"/>
      <c r="B1238" s="23">
        <v>42577</v>
      </c>
      <c r="C1238" s="22">
        <v>0.52083333333333337</v>
      </c>
      <c r="D1238" s="25">
        <v>5.3957389999999998</v>
      </c>
      <c r="E1238" s="19">
        <f t="shared" si="60"/>
        <v>5.3941202783</v>
      </c>
      <c r="F1238" s="24">
        <v>30.01</v>
      </c>
      <c r="G1238" s="19">
        <f t="shared" si="61"/>
        <v>30.295095000000003</v>
      </c>
      <c r="H1238" s="11">
        <f t="shared" si="59"/>
        <v>839.89098549127505</v>
      </c>
      <c r="J1238" s="26"/>
    </row>
    <row r="1239" spans="1:10" outlineLevel="1">
      <c r="A1239" s="7"/>
      <c r="B1239" s="23">
        <v>42577</v>
      </c>
      <c r="C1239" s="22">
        <v>0.54166666666666663</v>
      </c>
      <c r="D1239" s="25">
        <v>6.213515000000001</v>
      </c>
      <c r="E1239" s="19">
        <f t="shared" si="60"/>
        <v>6.2116509455000015</v>
      </c>
      <c r="F1239" s="24">
        <v>30.06</v>
      </c>
      <c r="G1239" s="19">
        <f t="shared" si="61"/>
        <v>30.345570000000002</v>
      </c>
      <c r="H1239" s="11">
        <f t="shared" si="59"/>
        <v>966.87098728076376</v>
      </c>
      <c r="J1239" s="26"/>
    </row>
    <row r="1240" spans="1:10" outlineLevel="1">
      <c r="A1240" s="7"/>
      <c r="B1240" s="23">
        <v>42577</v>
      </c>
      <c r="C1240" s="22">
        <v>0.5625</v>
      </c>
      <c r="D1240" s="25">
        <v>9.2787170000000003</v>
      </c>
      <c r="E1240" s="19">
        <f t="shared" si="60"/>
        <v>9.2759333849000001</v>
      </c>
      <c r="F1240" s="24">
        <v>30.01</v>
      </c>
      <c r="G1240" s="19">
        <f t="shared" si="61"/>
        <v>30.295095000000003</v>
      </c>
      <c r="H1240" s="11">
        <f t="shared" si="59"/>
        <v>1444.308326482183</v>
      </c>
      <c r="J1240" s="26"/>
    </row>
    <row r="1241" spans="1:10" outlineLevel="1">
      <c r="A1241" s="7"/>
      <c r="B1241" s="23">
        <v>42577</v>
      </c>
      <c r="C1241" s="22">
        <v>0.58333333333333337</v>
      </c>
      <c r="D1241" s="25">
        <v>8.6429730000000013</v>
      </c>
      <c r="E1241" s="19">
        <f t="shared" si="60"/>
        <v>8.6403801081000022</v>
      </c>
      <c r="F1241" s="24">
        <v>30.01</v>
      </c>
      <c r="G1241" s="19">
        <f t="shared" si="61"/>
        <v>30.295095000000003</v>
      </c>
      <c r="H1241" s="11">
        <f t="shared" si="59"/>
        <v>1345.3495638956006</v>
      </c>
      <c r="J1241" s="26"/>
    </row>
    <row r="1242" spans="1:10" outlineLevel="1">
      <c r="A1242" s="7"/>
      <c r="B1242" s="23">
        <v>42577</v>
      </c>
      <c r="C1242" s="22">
        <v>0.60416666666666663</v>
      </c>
      <c r="D1242" s="25">
        <v>7.6234029999999997</v>
      </c>
      <c r="E1242" s="19">
        <f t="shared" si="60"/>
        <v>7.6211159790999998</v>
      </c>
      <c r="F1242" s="24">
        <v>30.13</v>
      </c>
      <c r="G1242" s="19">
        <f t="shared" si="61"/>
        <v>30.416235</v>
      </c>
      <c r="H1242" s="11">
        <f t="shared" si="59"/>
        <v>1185.7219175300393</v>
      </c>
      <c r="J1242" s="26"/>
    </row>
    <row r="1243" spans="1:10" outlineLevel="1">
      <c r="A1243" s="7"/>
      <c r="B1243" s="23">
        <v>42577</v>
      </c>
      <c r="C1243" s="22">
        <v>0.625</v>
      </c>
      <c r="D1243" s="25">
        <v>5.9941959999999996</v>
      </c>
      <c r="E1243" s="19">
        <f t="shared" si="60"/>
        <v>5.9923977411999996</v>
      </c>
      <c r="F1243" s="24">
        <v>30.06</v>
      </c>
      <c r="G1243" s="19">
        <f t="shared" si="61"/>
        <v>30.345570000000002</v>
      </c>
      <c r="H1243" s="11">
        <f t="shared" si="59"/>
        <v>932.74325473977342</v>
      </c>
      <c r="J1243" s="26"/>
    </row>
    <row r="1244" spans="1:10" outlineLevel="1">
      <c r="A1244" s="7"/>
      <c r="B1244" s="23">
        <v>42577</v>
      </c>
      <c r="C1244" s="22">
        <v>0.64583333333333337</v>
      </c>
      <c r="D1244" s="25">
        <v>4.2408020000000004</v>
      </c>
      <c r="E1244" s="19">
        <f t="shared" si="60"/>
        <v>4.2395297594000008</v>
      </c>
      <c r="F1244" s="24">
        <v>30.05</v>
      </c>
      <c r="G1244" s="19">
        <f t="shared" si="61"/>
        <v>30.335475000000002</v>
      </c>
      <c r="H1244" s="11">
        <f t="shared" si="59"/>
        <v>659.94438622036535</v>
      </c>
      <c r="J1244" s="26"/>
    </row>
    <row r="1245" spans="1:10" outlineLevel="1">
      <c r="A1245" s="7"/>
      <c r="B1245" s="23">
        <v>42577</v>
      </c>
      <c r="C1245" s="22">
        <v>0.66666666666666663</v>
      </c>
      <c r="D1245" s="25">
        <v>2.753241</v>
      </c>
      <c r="E1245" s="19">
        <f t="shared" si="60"/>
        <v>2.7524150277000001</v>
      </c>
      <c r="F1245" s="24">
        <v>29.8</v>
      </c>
      <c r="G1245" s="19">
        <f t="shared" si="61"/>
        <v>30.083100000000002</v>
      </c>
      <c r="H1245" s="11">
        <f t="shared" si="59"/>
        <v>429.14801863239813</v>
      </c>
      <c r="J1245" s="26"/>
    </row>
    <row r="1246" spans="1:10" outlineLevel="1">
      <c r="A1246" s="7"/>
      <c r="B1246" s="23">
        <v>42577</v>
      </c>
      <c r="C1246" s="22">
        <v>0.6875</v>
      </c>
      <c r="D1246" s="25">
        <v>1.0766819999999999</v>
      </c>
      <c r="E1246" s="19">
        <f t="shared" si="60"/>
        <v>1.0763589953999999</v>
      </c>
      <c r="F1246" s="24">
        <v>30.87</v>
      </c>
      <c r="G1246" s="19">
        <f t="shared" si="61"/>
        <v>31.163265000000003</v>
      </c>
      <c r="H1246" s="11">
        <f t="shared" si="59"/>
        <v>166.659912535616</v>
      </c>
      <c r="J1246" s="26"/>
    </row>
    <row r="1247" spans="1:10" outlineLevel="1">
      <c r="A1247" s="7"/>
      <c r="B1247" s="23">
        <v>42577</v>
      </c>
      <c r="C1247" s="22">
        <v>0.70833333333333337</v>
      </c>
      <c r="D1247" s="25">
        <v>0.21884399999999998</v>
      </c>
      <c r="E1247" s="19">
        <f t="shared" si="60"/>
        <v>0.2187783468</v>
      </c>
      <c r="F1247" s="24">
        <v>32.090000000000003</v>
      </c>
      <c r="G1247" s="19">
        <f t="shared" si="61"/>
        <v>32.394855000000007</v>
      </c>
      <c r="H1247" s="11">
        <f t="shared" si="59"/>
        <v>33.605479683074286</v>
      </c>
      <c r="J1247" s="26"/>
    </row>
    <row r="1248" spans="1:10" outlineLevel="1">
      <c r="A1248" s="7"/>
      <c r="B1248" s="23">
        <v>42577</v>
      </c>
      <c r="C1248" s="22">
        <v>0.72916666666666663</v>
      </c>
      <c r="D1248" s="25">
        <v>5.7839999999999992E-3</v>
      </c>
      <c r="E1248" s="19">
        <f t="shared" si="60"/>
        <v>5.782264799999999E-3</v>
      </c>
      <c r="F1248" s="24">
        <v>60.56</v>
      </c>
      <c r="G1248" s="19">
        <f t="shared" si="61"/>
        <v>61.135320000000007</v>
      </c>
      <c r="H1248" s="11">
        <f t="shared" si="59"/>
        <v>0.72200064392726382</v>
      </c>
      <c r="J1248" s="26"/>
    </row>
    <row r="1249" spans="1:10" outlineLevel="1">
      <c r="A1249" s="7"/>
      <c r="B1249" s="23">
        <v>42577</v>
      </c>
      <c r="C1249" s="22">
        <v>0.75</v>
      </c>
      <c r="D1249" s="25">
        <v>0</v>
      </c>
      <c r="E1249" s="19">
        <f t="shared" si="60"/>
        <v>0</v>
      </c>
      <c r="F1249" s="24">
        <v>99.31</v>
      </c>
      <c r="G1249" s="19">
        <f t="shared" si="61"/>
        <v>100.25344500000001</v>
      </c>
      <c r="H1249" s="11">
        <f t="shared" si="59"/>
        <v>0</v>
      </c>
      <c r="J1249" s="26"/>
    </row>
    <row r="1250" spans="1:10" outlineLevel="1">
      <c r="A1250" s="7"/>
      <c r="B1250" s="23">
        <v>42577</v>
      </c>
      <c r="C1250" s="22">
        <v>0.77083333333333337</v>
      </c>
      <c r="D1250" s="25">
        <v>0</v>
      </c>
      <c r="E1250" s="19">
        <f t="shared" si="60"/>
        <v>0</v>
      </c>
      <c r="F1250" s="24">
        <v>76.680000000000007</v>
      </c>
      <c r="G1250" s="19">
        <f t="shared" si="61"/>
        <v>77.408460000000005</v>
      </c>
      <c r="H1250" s="11">
        <f t="shared" si="59"/>
        <v>0</v>
      </c>
      <c r="J1250" s="26"/>
    </row>
    <row r="1251" spans="1:10" outlineLevel="1">
      <c r="A1251" s="7"/>
      <c r="B1251" s="23">
        <v>42577</v>
      </c>
      <c r="C1251" s="22">
        <v>0.79166666666666663</v>
      </c>
      <c r="D1251" s="25">
        <v>0</v>
      </c>
      <c r="E1251" s="19">
        <f t="shared" si="60"/>
        <v>0</v>
      </c>
      <c r="F1251" s="24">
        <v>65.989999999999995</v>
      </c>
      <c r="G1251" s="19">
        <f t="shared" si="61"/>
        <v>66.616905000000003</v>
      </c>
      <c r="H1251" s="11">
        <f t="shared" si="59"/>
        <v>0</v>
      </c>
      <c r="J1251" s="26"/>
    </row>
    <row r="1252" spans="1:10" outlineLevel="1">
      <c r="A1252" s="7"/>
      <c r="B1252" s="23">
        <v>42577</v>
      </c>
      <c r="C1252" s="22">
        <v>0.8125</v>
      </c>
      <c r="D1252" s="25">
        <v>0</v>
      </c>
      <c r="E1252" s="19">
        <f t="shared" si="60"/>
        <v>0</v>
      </c>
      <c r="F1252" s="24">
        <v>54.33</v>
      </c>
      <c r="G1252" s="19">
        <f t="shared" si="61"/>
        <v>54.846135000000004</v>
      </c>
      <c r="H1252" s="11">
        <f t="shared" si="59"/>
        <v>0</v>
      </c>
      <c r="J1252" s="26"/>
    </row>
    <row r="1253" spans="1:10" outlineLevel="1">
      <c r="A1253" s="7"/>
      <c r="B1253" s="23">
        <v>42577</v>
      </c>
      <c r="C1253" s="22">
        <v>0.83333333333333337</v>
      </c>
      <c r="D1253" s="25">
        <v>0</v>
      </c>
      <c r="E1253" s="19">
        <f t="shared" si="60"/>
        <v>0</v>
      </c>
      <c r="F1253" s="24">
        <v>56.97</v>
      </c>
      <c r="G1253" s="19">
        <f t="shared" si="61"/>
        <v>57.511215</v>
      </c>
      <c r="H1253" s="11">
        <f t="shared" si="59"/>
        <v>0</v>
      </c>
      <c r="J1253" s="26"/>
    </row>
    <row r="1254" spans="1:10" outlineLevel="1">
      <c r="A1254" s="7"/>
      <c r="B1254" s="23">
        <v>42577</v>
      </c>
      <c r="C1254" s="22">
        <v>0.85416666666666663</v>
      </c>
      <c r="D1254" s="25">
        <v>0</v>
      </c>
      <c r="E1254" s="19">
        <f t="shared" si="60"/>
        <v>0</v>
      </c>
      <c r="F1254" s="24">
        <v>51.8</v>
      </c>
      <c r="G1254" s="19">
        <f t="shared" si="61"/>
        <v>52.292099999999998</v>
      </c>
      <c r="H1254" s="11">
        <f t="shared" si="59"/>
        <v>0</v>
      </c>
      <c r="J1254" s="26"/>
    </row>
    <row r="1255" spans="1:10" outlineLevel="1">
      <c r="A1255" s="7"/>
      <c r="B1255" s="23">
        <v>42577</v>
      </c>
      <c r="C1255" s="22">
        <v>0.875</v>
      </c>
      <c r="D1255" s="25">
        <v>0</v>
      </c>
      <c r="E1255" s="19">
        <f t="shared" si="60"/>
        <v>0</v>
      </c>
      <c r="F1255" s="24">
        <v>48.28</v>
      </c>
      <c r="G1255" s="19">
        <f t="shared" si="61"/>
        <v>48.738660000000003</v>
      </c>
      <c r="H1255" s="11">
        <f t="shared" si="59"/>
        <v>0</v>
      </c>
      <c r="J1255" s="26"/>
    </row>
    <row r="1256" spans="1:10" outlineLevel="1">
      <c r="A1256" s="7"/>
      <c r="B1256" s="23">
        <v>42577</v>
      </c>
      <c r="C1256" s="22">
        <v>0.89583333333333337</v>
      </c>
      <c r="D1256" s="25">
        <v>0</v>
      </c>
      <c r="E1256" s="19">
        <f t="shared" si="60"/>
        <v>0</v>
      </c>
      <c r="F1256" s="24">
        <v>38</v>
      </c>
      <c r="G1256" s="19">
        <f t="shared" si="61"/>
        <v>38.361000000000004</v>
      </c>
      <c r="H1256" s="11">
        <f t="shared" si="59"/>
        <v>0</v>
      </c>
      <c r="J1256" s="26"/>
    </row>
    <row r="1257" spans="1:10" outlineLevel="1">
      <c r="A1257" s="7"/>
      <c r="B1257" s="23">
        <v>42577</v>
      </c>
      <c r="C1257" s="22">
        <v>0.91666666666666663</v>
      </c>
      <c r="D1257" s="25">
        <v>0</v>
      </c>
      <c r="E1257" s="19">
        <f t="shared" si="60"/>
        <v>0</v>
      </c>
      <c r="F1257" s="24">
        <v>32.590000000000003</v>
      </c>
      <c r="G1257" s="19">
        <f t="shared" si="61"/>
        <v>32.899605000000008</v>
      </c>
      <c r="H1257" s="11">
        <f t="shared" si="59"/>
        <v>0</v>
      </c>
      <c r="J1257" s="26"/>
    </row>
    <row r="1258" spans="1:10" outlineLevel="1">
      <c r="A1258" s="7"/>
      <c r="B1258" s="23">
        <v>42577</v>
      </c>
      <c r="C1258" s="22">
        <v>0.9375</v>
      </c>
      <c r="D1258" s="25">
        <v>0</v>
      </c>
      <c r="E1258" s="19">
        <f t="shared" si="60"/>
        <v>0</v>
      </c>
      <c r="F1258" s="24">
        <v>33.270000000000003</v>
      </c>
      <c r="G1258" s="19">
        <f t="shared" si="61"/>
        <v>33.586065000000005</v>
      </c>
      <c r="H1258" s="11">
        <f t="shared" si="59"/>
        <v>0</v>
      </c>
      <c r="J1258" s="26"/>
    </row>
    <row r="1259" spans="1:10" outlineLevel="1">
      <c r="A1259" s="7"/>
      <c r="B1259" s="23">
        <v>42577</v>
      </c>
      <c r="C1259" s="22">
        <v>0.95833333333333337</v>
      </c>
      <c r="D1259" s="25">
        <v>0</v>
      </c>
      <c r="E1259" s="19">
        <f t="shared" si="60"/>
        <v>0</v>
      </c>
      <c r="F1259" s="24">
        <v>29.97</v>
      </c>
      <c r="G1259" s="19">
        <f t="shared" si="61"/>
        <v>30.254715000000001</v>
      </c>
      <c r="H1259" s="11">
        <f t="shared" si="59"/>
        <v>0</v>
      </c>
      <c r="J1259" s="26"/>
    </row>
    <row r="1260" spans="1:10" outlineLevel="1">
      <c r="A1260" s="7"/>
      <c r="B1260" s="23">
        <v>42577</v>
      </c>
      <c r="C1260" s="22">
        <v>0.97916666666666663</v>
      </c>
      <c r="D1260" s="25">
        <v>0</v>
      </c>
      <c r="E1260" s="19">
        <f t="shared" si="60"/>
        <v>0</v>
      </c>
      <c r="F1260" s="24">
        <v>30.68</v>
      </c>
      <c r="G1260" s="19">
        <f t="shared" si="61"/>
        <v>30.97146</v>
      </c>
      <c r="H1260" s="11">
        <f t="shared" si="59"/>
        <v>0</v>
      </c>
      <c r="J1260" s="26"/>
    </row>
    <row r="1261" spans="1:10" outlineLevel="1">
      <c r="A1261" s="7"/>
      <c r="B1261" s="23">
        <v>42577</v>
      </c>
      <c r="C1261" s="22">
        <v>0.99998842592592585</v>
      </c>
      <c r="D1261" s="25">
        <v>0</v>
      </c>
      <c r="E1261" s="19">
        <f t="shared" si="60"/>
        <v>0</v>
      </c>
      <c r="F1261" s="24">
        <v>30.47</v>
      </c>
      <c r="G1261" s="19">
        <f t="shared" si="61"/>
        <v>30.759465000000002</v>
      </c>
      <c r="H1261" s="11">
        <f t="shared" si="59"/>
        <v>0</v>
      </c>
      <c r="J1261" s="26"/>
    </row>
    <row r="1262" spans="1:10" outlineLevel="1">
      <c r="A1262" s="7"/>
      <c r="B1262" s="23">
        <v>42578</v>
      </c>
      <c r="C1262" s="22">
        <v>2.0833333333333332E-2</v>
      </c>
      <c r="D1262" s="25">
        <v>0</v>
      </c>
      <c r="E1262" s="19">
        <f t="shared" si="60"/>
        <v>0</v>
      </c>
      <c r="F1262" s="24">
        <v>29.28</v>
      </c>
      <c r="G1262" s="19">
        <f t="shared" si="61"/>
        <v>29.558160000000004</v>
      </c>
      <c r="H1262" s="11">
        <f t="shared" si="59"/>
        <v>0</v>
      </c>
      <c r="J1262" s="26"/>
    </row>
    <row r="1263" spans="1:10" outlineLevel="1">
      <c r="A1263" s="7"/>
      <c r="B1263" s="23">
        <v>42578</v>
      </c>
      <c r="C1263" s="22">
        <v>4.1666666666666664E-2</v>
      </c>
      <c r="D1263" s="25">
        <v>0</v>
      </c>
      <c r="E1263" s="19">
        <f t="shared" si="60"/>
        <v>0</v>
      </c>
      <c r="F1263" s="24">
        <v>29.97</v>
      </c>
      <c r="G1263" s="19">
        <f t="shared" si="61"/>
        <v>30.254715000000001</v>
      </c>
      <c r="H1263" s="11">
        <f t="shared" si="59"/>
        <v>0</v>
      </c>
      <c r="J1263" s="26"/>
    </row>
    <row r="1264" spans="1:10" outlineLevel="1">
      <c r="A1264" s="7"/>
      <c r="B1264" s="23">
        <v>42578</v>
      </c>
      <c r="C1264" s="22">
        <v>6.25E-2</v>
      </c>
      <c r="D1264" s="25">
        <v>0</v>
      </c>
      <c r="E1264" s="19">
        <f t="shared" si="60"/>
        <v>0</v>
      </c>
      <c r="F1264" s="24">
        <v>27.51</v>
      </c>
      <c r="G1264" s="19">
        <f t="shared" si="61"/>
        <v>27.771345000000004</v>
      </c>
      <c r="H1264" s="11">
        <f t="shared" si="59"/>
        <v>0</v>
      </c>
      <c r="J1264" s="26"/>
    </row>
    <row r="1265" spans="1:10" outlineLevel="1">
      <c r="A1265" s="7"/>
      <c r="B1265" s="23">
        <v>42578</v>
      </c>
      <c r="C1265" s="22">
        <v>8.3333333333333329E-2</v>
      </c>
      <c r="D1265" s="25">
        <v>0</v>
      </c>
      <c r="E1265" s="19">
        <f t="shared" si="60"/>
        <v>0</v>
      </c>
      <c r="F1265" s="24">
        <v>29.98</v>
      </c>
      <c r="G1265" s="19">
        <f t="shared" si="61"/>
        <v>30.264810000000001</v>
      </c>
      <c r="H1265" s="11">
        <f t="shared" si="59"/>
        <v>0</v>
      </c>
      <c r="J1265" s="26"/>
    </row>
    <row r="1266" spans="1:10" outlineLevel="1">
      <c r="A1266" s="7"/>
      <c r="B1266" s="23">
        <v>42578</v>
      </c>
      <c r="C1266" s="22">
        <v>0.10416666666666667</v>
      </c>
      <c r="D1266" s="25">
        <v>0</v>
      </c>
      <c r="E1266" s="19">
        <f t="shared" si="60"/>
        <v>0</v>
      </c>
      <c r="F1266" s="24">
        <v>28.11</v>
      </c>
      <c r="G1266" s="19">
        <f t="shared" si="61"/>
        <v>28.377045000000003</v>
      </c>
      <c r="H1266" s="11">
        <f t="shared" si="59"/>
        <v>0</v>
      </c>
      <c r="J1266" s="26"/>
    </row>
    <row r="1267" spans="1:10" outlineLevel="1">
      <c r="A1267" s="7"/>
      <c r="B1267" s="23">
        <v>42578</v>
      </c>
      <c r="C1267" s="22">
        <v>0.125</v>
      </c>
      <c r="D1267" s="25">
        <v>0</v>
      </c>
      <c r="E1267" s="19">
        <f t="shared" si="60"/>
        <v>0</v>
      </c>
      <c r="F1267" s="24">
        <v>26.21</v>
      </c>
      <c r="G1267" s="19">
        <f t="shared" si="61"/>
        <v>26.458995000000002</v>
      </c>
      <c r="H1267" s="11">
        <f t="shared" si="59"/>
        <v>0</v>
      </c>
      <c r="J1267" s="26"/>
    </row>
    <row r="1268" spans="1:10" outlineLevel="1">
      <c r="A1268" s="7"/>
      <c r="B1268" s="23">
        <v>42578</v>
      </c>
      <c r="C1268" s="22">
        <v>0.14583333333333334</v>
      </c>
      <c r="D1268" s="25">
        <v>0</v>
      </c>
      <c r="E1268" s="19">
        <f t="shared" si="60"/>
        <v>0</v>
      </c>
      <c r="F1268" s="24">
        <v>26.1</v>
      </c>
      <c r="G1268" s="19">
        <f t="shared" si="61"/>
        <v>26.347950000000004</v>
      </c>
      <c r="H1268" s="11">
        <f t="shared" si="59"/>
        <v>0</v>
      </c>
      <c r="J1268" s="26"/>
    </row>
    <row r="1269" spans="1:10" outlineLevel="1">
      <c r="A1269" s="7"/>
      <c r="B1269" s="23">
        <v>42578</v>
      </c>
      <c r="C1269" s="22">
        <v>0.16666666666666666</v>
      </c>
      <c r="D1269" s="25">
        <v>0</v>
      </c>
      <c r="E1269" s="19">
        <f t="shared" si="60"/>
        <v>0</v>
      </c>
      <c r="F1269" s="24">
        <v>25.94</v>
      </c>
      <c r="G1269" s="19">
        <f t="shared" si="61"/>
        <v>26.186430000000001</v>
      </c>
      <c r="H1269" s="11">
        <f t="shared" si="59"/>
        <v>0</v>
      </c>
      <c r="J1269" s="26"/>
    </row>
    <row r="1270" spans="1:10" outlineLevel="1">
      <c r="A1270" s="7"/>
      <c r="B1270" s="23">
        <v>42578</v>
      </c>
      <c r="C1270" s="22">
        <v>0.1875</v>
      </c>
      <c r="D1270" s="25">
        <v>0</v>
      </c>
      <c r="E1270" s="19">
        <f t="shared" si="60"/>
        <v>0</v>
      </c>
      <c r="F1270" s="24">
        <v>26.11</v>
      </c>
      <c r="G1270" s="19">
        <f t="shared" si="61"/>
        <v>26.358045000000001</v>
      </c>
      <c r="H1270" s="11">
        <f t="shared" si="59"/>
        <v>0</v>
      </c>
      <c r="J1270" s="26"/>
    </row>
    <row r="1271" spans="1:10" outlineLevel="1">
      <c r="A1271" s="7"/>
      <c r="B1271" s="23">
        <v>42578</v>
      </c>
      <c r="C1271" s="22">
        <v>0.20833333333333334</v>
      </c>
      <c r="D1271" s="25">
        <v>0</v>
      </c>
      <c r="E1271" s="19">
        <f t="shared" si="60"/>
        <v>0</v>
      </c>
      <c r="F1271" s="24">
        <v>26.29</v>
      </c>
      <c r="G1271" s="19">
        <f t="shared" si="61"/>
        <v>26.539755</v>
      </c>
      <c r="H1271" s="11">
        <f t="shared" si="59"/>
        <v>0</v>
      </c>
      <c r="J1271" s="26"/>
    </row>
    <row r="1272" spans="1:10" outlineLevel="1">
      <c r="A1272" s="7"/>
      <c r="B1272" s="23">
        <v>42578</v>
      </c>
      <c r="C1272" s="22">
        <v>0.22916666666666666</v>
      </c>
      <c r="D1272" s="25">
        <v>0</v>
      </c>
      <c r="E1272" s="19">
        <f t="shared" si="60"/>
        <v>0</v>
      </c>
      <c r="F1272" s="24">
        <v>30.19</v>
      </c>
      <c r="G1272" s="19">
        <f t="shared" si="61"/>
        <v>30.476805000000002</v>
      </c>
      <c r="H1272" s="11">
        <f t="shared" si="59"/>
        <v>0</v>
      </c>
      <c r="J1272" s="26"/>
    </row>
    <row r="1273" spans="1:10" outlineLevel="1">
      <c r="A1273" s="7"/>
      <c r="B1273" s="23">
        <v>42578</v>
      </c>
      <c r="C1273" s="22">
        <v>0.25</v>
      </c>
      <c r="D1273" s="25">
        <v>0</v>
      </c>
      <c r="E1273" s="19">
        <f t="shared" si="60"/>
        <v>0</v>
      </c>
      <c r="F1273" s="24">
        <v>28.32</v>
      </c>
      <c r="G1273" s="19">
        <f t="shared" si="61"/>
        <v>28.589040000000001</v>
      </c>
      <c r="H1273" s="11">
        <f t="shared" si="59"/>
        <v>0</v>
      </c>
      <c r="J1273" s="26"/>
    </row>
    <row r="1274" spans="1:10" outlineLevel="1">
      <c r="A1274" s="7"/>
      <c r="B1274" s="23">
        <v>42578</v>
      </c>
      <c r="C1274" s="22">
        <v>0.27083333333333331</v>
      </c>
      <c r="D1274" s="25">
        <v>0</v>
      </c>
      <c r="E1274" s="19">
        <f t="shared" si="60"/>
        <v>0</v>
      </c>
      <c r="F1274" s="24">
        <v>35.380000000000003</v>
      </c>
      <c r="G1274" s="19">
        <f t="shared" si="61"/>
        <v>35.716110000000008</v>
      </c>
      <c r="H1274" s="11">
        <f t="shared" si="59"/>
        <v>0</v>
      </c>
      <c r="J1274" s="26"/>
    </row>
    <row r="1275" spans="1:10" outlineLevel="1">
      <c r="A1275" s="7"/>
      <c r="B1275" s="23">
        <v>42578</v>
      </c>
      <c r="C1275" s="22">
        <v>0.29166666666666669</v>
      </c>
      <c r="D1275" s="25">
        <v>0</v>
      </c>
      <c r="E1275" s="19">
        <f t="shared" si="60"/>
        <v>0</v>
      </c>
      <c r="F1275" s="24">
        <v>39.159999999999997</v>
      </c>
      <c r="G1275" s="19">
        <f t="shared" si="61"/>
        <v>39.532019999999996</v>
      </c>
      <c r="H1275" s="11">
        <f t="shared" si="59"/>
        <v>0</v>
      </c>
      <c r="J1275" s="26"/>
    </row>
    <row r="1276" spans="1:10" outlineLevel="1">
      <c r="A1276" s="7"/>
      <c r="B1276" s="23">
        <v>42578</v>
      </c>
      <c r="C1276" s="22">
        <v>0.3125</v>
      </c>
      <c r="D1276" s="25">
        <v>8.3929000000000004E-2</v>
      </c>
      <c r="E1276" s="19">
        <f t="shared" si="60"/>
        <v>8.39038213E-2</v>
      </c>
      <c r="F1276" s="24">
        <v>39.700000000000003</v>
      </c>
      <c r="G1276" s="19">
        <f t="shared" si="61"/>
        <v>40.077150000000003</v>
      </c>
      <c r="H1276" s="11">
        <f t="shared" si="59"/>
        <v>12.243484729986704</v>
      </c>
      <c r="J1276" s="26"/>
    </row>
    <row r="1277" spans="1:10" outlineLevel="1">
      <c r="A1277" s="7"/>
      <c r="B1277" s="23">
        <v>42578</v>
      </c>
      <c r="C1277" s="22">
        <v>0.33333333333333331</v>
      </c>
      <c r="D1277" s="25">
        <v>0.66623499999999991</v>
      </c>
      <c r="E1277" s="19">
        <f t="shared" si="60"/>
        <v>0.66603512949999988</v>
      </c>
      <c r="F1277" s="24">
        <v>57.33</v>
      </c>
      <c r="G1277" s="19">
        <f t="shared" si="61"/>
        <v>57.874635000000005</v>
      </c>
      <c r="H1277" s="11">
        <f t="shared" si="59"/>
        <v>85.335994070009747</v>
      </c>
      <c r="J1277" s="26"/>
    </row>
    <row r="1278" spans="1:10" outlineLevel="1">
      <c r="A1278" s="7"/>
      <c r="B1278" s="23">
        <v>42578</v>
      </c>
      <c r="C1278" s="22">
        <v>0.35416666666666669</v>
      </c>
      <c r="D1278" s="25">
        <v>0.82822399999999996</v>
      </c>
      <c r="E1278" s="19">
        <f t="shared" si="60"/>
        <v>0.82797553280000002</v>
      </c>
      <c r="F1278" s="24">
        <v>51.41</v>
      </c>
      <c r="G1278" s="19">
        <f t="shared" si="61"/>
        <v>51.898395000000001</v>
      </c>
      <c r="H1278" s="11">
        <f t="shared" ref="H1278:H1341" si="62">E1278*($B$6-G1278)</f>
        <v>111.03284784921016</v>
      </c>
      <c r="J1278" s="26"/>
    </row>
    <row r="1279" spans="1:10" outlineLevel="1">
      <c r="A1279" s="7"/>
      <c r="B1279" s="23">
        <v>42578</v>
      </c>
      <c r="C1279" s="22">
        <v>0.375</v>
      </c>
      <c r="D1279" s="25">
        <v>0.78280799999999995</v>
      </c>
      <c r="E1279" s="19">
        <f t="shared" si="60"/>
        <v>0.78257315760000001</v>
      </c>
      <c r="F1279" s="24">
        <v>40.520000000000003</v>
      </c>
      <c r="G1279" s="19">
        <f t="shared" si="61"/>
        <v>40.904940000000003</v>
      </c>
      <c r="H1279" s="11">
        <f t="shared" si="62"/>
        <v>113.54749925636145</v>
      </c>
      <c r="J1279" s="26"/>
    </row>
    <row r="1280" spans="1:10" outlineLevel="1">
      <c r="A1280" s="7"/>
      <c r="B1280" s="23">
        <v>42578</v>
      </c>
      <c r="C1280" s="22">
        <v>0.39583333333333331</v>
      </c>
      <c r="D1280" s="25">
        <v>3.923854</v>
      </c>
      <c r="E1280" s="19">
        <f t="shared" si="60"/>
        <v>3.9226768438000001</v>
      </c>
      <c r="F1280" s="24">
        <v>37.229999999999997</v>
      </c>
      <c r="G1280" s="19">
        <f t="shared" si="61"/>
        <v>37.583685000000003</v>
      </c>
      <c r="H1280" s="11">
        <f t="shared" si="62"/>
        <v>582.18924209262661</v>
      </c>
      <c r="J1280" s="26"/>
    </row>
    <row r="1281" spans="1:10" outlineLevel="1">
      <c r="A1281" s="7"/>
      <c r="B1281" s="23">
        <v>42578</v>
      </c>
      <c r="C1281" s="22">
        <v>0.41666666666666669</v>
      </c>
      <c r="D1281" s="25">
        <v>5.6238100000000006</v>
      </c>
      <c r="E1281" s="19">
        <f t="shared" si="60"/>
        <v>5.6221228570000008</v>
      </c>
      <c r="F1281" s="24">
        <v>38.25</v>
      </c>
      <c r="G1281" s="19">
        <f t="shared" si="61"/>
        <v>38.613375000000005</v>
      </c>
      <c r="H1281" s="11">
        <f t="shared" si="62"/>
        <v>828.62571322858764</v>
      </c>
      <c r="J1281" s="26"/>
    </row>
    <row r="1282" spans="1:10" outlineLevel="1">
      <c r="A1282" s="7"/>
      <c r="B1282" s="23">
        <v>42578</v>
      </c>
      <c r="C1282" s="22">
        <v>0.4375</v>
      </c>
      <c r="D1282" s="25">
        <v>7.8885259999999988</v>
      </c>
      <c r="E1282" s="19">
        <f t="shared" si="60"/>
        <v>7.8861594421999994</v>
      </c>
      <c r="F1282" s="24">
        <v>33.96</v>
      </c>
      <c r="G1282" s="19">
        <f t="shared" si="61"/>
        <v>34.282620000000001</v>
      </c>
      <c r="H1282" s="11">
        <f t="shared" si="62"/>
        <v>1196.4674488328453</v>
      </c>
      <c r="J1282" s="26"/>
    </row>
    <row r="1283" spans="1:10" outlineLevel="1">
      <c r="A1283" s="7"/>
      <c r="B1283" s="23">
        <v>42578</v>
      </c>
      <c r="C1283" s="22">
        <v>0.45833333333333331</v>
      </c>
      <c r="D1283" s="25">
        <v>2.8772339999999996</v>
      </c>
      <c r="E1283" s="19">
        <f t="shared" si="60"/>
        <v>2.8763708297999999</v>
      </c>
      <c r="F1283" s="24">
        <v>31.84</v>
      </c>
      <c r="G1283" s="19">
        <f t="shared" si="61"/>
        <v>32.142479999999999</v>
      </c>
      <c r="H1283" s="11">
        <f t="shared" si="62"/>
        <v>442.55128247337007</v>
      </c>
      <c r="J1283" s="26"/>
    </row>
    <row r="1284" spans="1:10" outlineLevel="1">
      <c r="A1284" s="7"/>
      <c r="B1284" s="23">
        <v>42578</v>
      </c>
      <c r="C1284" s="22">
        <v>0.47916666666666669</v>
      </c>
      <c r="D1284" s="25">
        <v>9.3800430000000006</v>
      </c>
      <c r="E1284" s="19">
        <f t="shared" si="60"/>
        <v>9.3772289871000005</v>
      </c>
      <c r="F1284" s="24">
        <v>31.52</v>
      </c>
      <c r="G1284" s="19">
        <f t="shared" si="61"/>
        <v>31.81944</v>
      </c>
      <c r="H1284" s="11">
        <f t="shared" si="62"/>
        <v>1445.7864164793109</v>
      </c>
      <c r="J1284" s="26"/>
    </row>
    <row r="1285" spans="1:10" outlineLevel="1">
      <c r="A1285" s="7"/>
      <c r="B1285" s="23">
        <v>42578</v>
      </c>
      <c r="C1285" s="22">
        <v>0.5</v>
      </c>
      <c r="D1285" s="25">
        <v>9.7027970000000003</v>
      </c>
      <c r="E1285" s="19">
        <f t="shared" si="60"/>
        <v>9.6998861609000002</v>
      </c>
      <c r="F1285" s="24">
        <v>31.62</v>
      </c>
      <c r="G1285" s="19">
        <f t="shared" si="61"/>
        <v>31.920390000000005</v>
      </c>
      <c r="H1285" s="11">
        <f t="shared" si="62"/>
        <v>1494.5546767158694</v>
      </c>
      <c r="J1285" s="26"/>
    </row>
    <row r="1286" spans="1:10" outlineLevel="1">
      <c r="A1286" s="7"/>
      <c r="B1286" s="23">
        <v>42578</v>
      </c>
      <c r="C1286" s="22">
        <v>0.52083333333333337</v>
      </c>
      <c r="D1286" s="25">
        <v>9.6560040000000011</v>
      </c>
      <c r="E1286" s="19">
        <f t="shared" si="60"/>
        <v>9.6531071988000008</v>
      </c>
      <c r="F1286" s="24">
        <v>30.43</v>
      </c>
      <c r="G1286" s="19">
        <f t="shared" si="61"/>
        <v>30.719085000000003</v>
      </c>
      <c r="H1286" s="11">
        <f t="shared" si="62"/>
        <v>1498.943318422751</v>
      </c>
      <c r="J1286" s="26"/>
    </row>
    <row r="1287" spans="1:10" outlineLevel="1">
      <c r="A1287" s="7"/>
      <c r="B1287" s="23">
        <v>42578</v>
      </c>
      <c r="C1287" s="22">
        <v>0.54166666666666663</v>
      </c>
      <c r="D1287" s="25">
        <v>9.52698</v>
      </c>
      <c r="E1287" s="19">
        <f t="shared" si="60"/>
        <v>9.5241219059999995</v>
      </c>
      <c r="F1287" s="24">
        <v>31.13</v>
      </c>
      <c r="G1287" s="19">
        <f t="shared" si="61"/>
        <v>31.425735</v>
      </c>
      <c r="H1287" s="11">
        <f t="shared" si="62"/>
        <v>1472.1841433903489</v>
      </c>
      <c r="J1287" s="26"/>
    </row>
    <row r="1288" spans="1:10" outlineLevel="1">
      <c r="A1288" s="7"/>
      <c r="B1288" s="23">
        <v>42578</v>
      </c>
      <c r="C1288" s="22">
        <v>0.5625</v>
      </c>
      <c r="D1288" s="25">
        <v>9.1865929999999985</v>
      </c>
      <c r="E1288" s="19">
        <f t="shared" si="60"/>
        <v>9.1838370220999987</v>
      </c>
      <c r="F1288" s="24">
        <v>30.68</v>
      </c>
      <c r="G1288" s="19">
        <f t="shared" si="61"/>
        <v>30.97146</v>
      </c>
      <c r="H1288" s="11">
        <f t="shared" si="62"/>
        <v>1423.7568451341106</v>
      </c>
      <c r="J1288" s="26"/>
    </row>
    <row r="1289" spans="1:10" outlineLevel="1">
      <c r="A1289" s="7"/>
      <c r="B1289" s="23">
        <v>42578</v>
      </c>
      <c r="C1289" s="22">
        <v>0.58333333333333337</v>
      </c>
      <c r="D1289" s="25">
        <v>7.661702</v>
      </c>
      <c r="E1289" s="19">
        <f t="shared" si="60"/>
        <v>7.6594034894000007</v>
      </c>
      <c r="F1289" s="24">
        <v>30.02</v>
      </c>
      <c r="G1289" s="19">
        <f t="shared" si="61"/>
        <v>30.305190000000003</v>
      </c>
      <c r="H1289" s="11">
        <f t="shared" si="62"/>
        <v>1192.5293709954701</v>
      </c>
      <c r="J1289" s="26"/>
    </row>
    <row r="1290" spans="1:10" outlineLevel="1">
      <c r="A1290" s="7"/>
      <c r="B1290" s="23">
        <v>42578</v>
      </c>
      <c r="C1290" s="22">
        <v>0.60416666666666663</v>
      </c>
      <c r="D1290" s="25">
        <v>7.6445629999999998</v>
      </c>
      <c r="E1290" s="19">
        <f t="shared" si="60"/>
        <v>7.6422696311000005</v>
      </c>
      <c r="F1290" s="24">
        <v>30.04</v>
      </c>
      <c r="G1290" s="19">
        <f t="shared" si="61"/>
        <v>30.325380000000003</v>
      </c>
      <c r="H1290" s="11">
        <f t="shared" si="62"/>
        <v>1189.7074207590329</v>
      </c>
      <c r="J1290" s="26"/>
    </row>
    <row r="1291" spans="1:10" outlineLevel="1">
      <c r="A1291" s="7"/>
      <c r="B1291" s="23">
        <v>42578</v>
      </c>
      <c r="C1291" s="22">
        <v>0.625</v>
      </c>
      <c r="D1291" s="25">
        <v>6.6119190000000003</v>
      </c>
      <c r="E1291" s="19">
        <f t="shared" si="60"/>
        <v>6.6099354243000006</v>
      </c>
      <c r="F1291" s="24">
        <v>29.67</v>
      </c>
      <c r="G1291" s="19">
        <f t="shared" si="61"/>
        <v>29.951865000000005</v>
      </c>
      <c r="H1291" s="11">
        <f t="shared" si="62"/>
        <v>1031.4680954324488</v>
      </c>
      <c r="J1291" s="26"/>
    </row>
    <row r="1292" spans="1:10" outlineLevel="1">
      <c r="A1292" s="7"/>
      <c r="B1292" s="23">
        <v>42578</v>
      </c>
      <c r="C1292" s="22">
        <v>0.64583333333333337</v>
      </c>
      <c r="D1292" s="25">
        <v>2.6999970000000002</v>
      </c>
      <c r="E1292" s="19">
        <f t="shared" si="60"/>
        <v>2.6991870009000003</v>
      </c>
      <c r="F1292" s="24">
        <v>29.59</v>
      </c>
      <c r="G1292" s="19">
        <f t="shared" si="61"/>
        <v>29.871105</v>
      </c>
      <c r="H1292" s="11">
        <f t="shared" si="62"/>
        <v>421.42108384888104</v>
      </c>
      <c r="J1292" s="26"/>
    </row>
    <row r="1293" spans="1:10" outlineLevel="1">
      <c r="A1293" s="7"/>
      <c r="B1293" s="23">
        <v>42578</v>
      </c>
      <c r="C1293" s="22">
        <v>0.66666666666666663</v>
      </c>
      <c r="D1293" s="25">
        <v>2.5949299999999997</v>
      </c>
      <c r="E1293" s="19">
        <f t="shared" si="60"/>
        <v>2.5941515209999997</v>
      </c>
      <c r="F1293" s="24">
        <v>31</v>
      </c>
      <c r="G1293" s="19">
        <f t="shared" si="61"/>
        <v>31.294500000000003</v>
      </c>
      <c r="H1293" s="11">
        <f t="shared" si="62"/>
        <v>401.32950813206543</v>
      </c>
      <c r="J1293" s="26"/>
    </row>
    <row r="1294" spans="1:10" outlineLevel="1">
      <c r="A1294" s="7"/>
      <c r="B1294" s="23">
        <v>42578</v>
      </c>
      <c r="C1294" s="22">
        <v>0.6875</v>
      </c>
      <c r="D1294" s="25">
        <v>1.3919730000000001</v>
      </c>
      <c r="E1294" s="19">
        <f t="shared" ref="E1294:E1359" si="63">IF($B$11="Electricity",$D1294*$B$7,$D1294*$B$8)</f>
        <v>1.3915554081000001</v>
      </c>
      <c r="F1294" s="24">
        <v>31.72</v>
      </c>
      <c r="G1294" s="19">
        <f t="shared" si="61"/>
        <v>32.021340000000002</v>
      </c>
      <c r="H1294" s="11">
        <f t="shared" si="62"/>
        <v>214.26983705499114</v>
      </c>
      <c r="J1294" s="26"/>
    </row>
    <row r="1295" spans="1:10" outlineLevel="1">
      <c r="A1295" s="7"/>
      <c r="B1295" s="23">
        <v>42578</v>
      </c>
      <c r="C1295" s="22">
        <v>0.70833333333333337</v>
      </c>
      <c r="D1295" s="25">
        <v>0.252799</v>
      </c>
      <c r="E1295" s="19">
        <f t="shared" si="63"/>
        <v>0.25272316030000003</v>
      </c>
      <c r="F1295" s="24">
        <v>33.67</v>
      </c>
      <c r="G1295" s="19">
        <f t="shared" ref="G1295:G1358" si="64">$F1295*$B$8</f>
        <v>33.989865000000002</v>
      </c>
      <c r="H1295" s="11">
        <f t="shared" si="62"/>
        <v>38.416481714829644</v>
      </c>
      <c r="J1295" s="26"/>
    </row>
    <row r="1296" spans="1:10" outlineLevel="1">
      <c r="A1296" s="7"/>
      <c r="B1296" s="23">
        <v>42578</v>
      </c>
      <c r="C1296" s="22">
        <v>0.72916666666666663</v>
      </c>
      <c r="D1296" s="25">
        <v>1.4858000000000001E-2</v>
      </c>
      <c r="E1296" s="19">
        <f t="shared" si="63"/>
        <v>1.4853542600000002E-2</v>
      </c>
      <c r="F1296" s="24">
        <v>54.01</v>
      </c>
      <c r="G1296" s="19">
        <f t="shared" si="64"/>
        <v>54.523095000000005</v>
      </c>
      <c r="H1296" s="11">
        <f t="shared" si="62"/>
        <v>1.9528978093336531</v>
      </c>
      <c r="J1296" s="26"/>
    </row>
    <row r="1297" spans="1:10" outlineLevel="1">
      <c r="A1297" s="7"/>
      <c r="B1297" s="23">
        <v>42578</v>
      </c>
      <c r="C1297" s="22">
        <v>0.75</v>
      </c>
      <c r="D1297" s="25">
        <v>0</v>
      </c>
      <c r="E1297" s="19">
        <f t="shared" si="63"/>
        <v>0</v>
      </c>
      <c r="F1297" s="24">
        <v>75.239999999999995</v>
      </c>
      <c r="G1297" s="19">
        <f t="shared" si="64"/>
        <v>75.95478</v>
      </c>
      <c r="H1297" s="11">
        <f t="shared" si="62"/>
        <v>0</v>
      </c>
      <c r="J1297" s="26"/>
    </row>
    <row r="1298" spans="1:10" outlineLevel="1">
      <c r="A1298" s="7"/>
      <c r="B1298" s="23">
        <v>42578</v>
      </c>
      <c r="C1298" s="22">
        <v>0.77083333333333337</v>
      </c>
      <c r="D1298" s="25">
        <v>0</v>
      </c>
      <c r="E1298" s="19">
        <f t="shared" si="63"/>
        <v>0</v>
      </c>
      <c r="F1298" s="24">
        <v>84.64</v>
      </c>
      <c r="G1298" s="19">
        <f t="shared" si="64"/>
        <v>85.44408</v>
      </c>
      <c r="H1298" s="11">
        <f t="shared" si="62"/>
        <v>0</v>
      </c>
      <c r="J1298" s="26"/>
    </row>
    <row r="1299" spans="1:10" outlineLevel="1">
      <c r="A1299" s="7"/>
      <c r="B1299" s="23">
        <v>42578</v>
      </c>
      <c r="C1299" s="22">
        <v>0.79166666666666663</v>
      </c>
      <c r="D1299" s="25">
        <v>0</v>
      </c>
      <c r="E1299" s="19">
        <f t="shared" si="63"/>
        <v>0</v>
      </c>
      <c r="F1299" s="24">
        <v>74.59</v>
      </c>
      <c r="G1299" s="19">
        <f t="shared" si="64"/>
        <v>75.298605000000009</v>
      </c>
      <c r="H1299" s="11">
        <f t="shared" si="62"/>
        <v>0</v>
      </c>
      <c r="J1299" s="26"/>
    </row>
    <row r="1300" spans="1:10" outlineLevel="1">
      <c r="A1300" s="7"/>
      <c r="B1300" s="23">
        <v>42578</v>
      </c>
      <c r="C1300" s="22">
        <v>0.8125</v>
      </c>
      <c r="D1300" s="25">
        <v>0</v>
      </c>
      <c r="E1300" s="19">
        <f t="shared" si="63"/>
        <v>0</v>
      </c>
      <c r="F1300" s="24">
        <v>69.94</v>
      </c>
      <c r="G1300" s="19">
        <f t="shared" si="64"/>
        <v>70.604430000000008</v>
      </c>
      <c r="H1300" s="11">
        <f t="shared" si="62"/>
        <v>0</v>
      </c>
      <c r="J1300" s="26"/>
    </row>
    <row r="1301" spans="1:10" outlineLevel="1">
      <c r="A1301" s="7"/>
      <c r="B1301" s="23">
        <v>42578</v>
      </c>
      <c r="C1301" s="22">
        <v>0.83333333333333337</v>
      </c>
      <c r="D1301" s="25">
        <v>0</v>
      </c>
      <c r="E1301" s="19">
        <f t="shared" si="63"/>
        <v>0</v>
      </c>
      <c r="F1301" s="24">
        <v>59.04</v>
      </c>
      <c r="G1301" s="19">
        <f t="shared" si="64"/>
        <v>59.600880000000004</v>
      </c>
      <c r="H1301" s="11">
        <f t="shared" si="62"/>
        <v>0</v>
      </c>
      <c r="J1301" s="26"/>
    </row>
    <row r="1302" spans="1:10" outlineLevel="1">
      <c r="A1302" s="7"/>
      <c r="B1302" s="23">
        <v>42578</v>
      </c>
      <c r="C1302" s="22">
        <v>0.85416666666666663</v>
      </c>
      <c r="D1302" s="25">
        <v>0</v>
      </c>
      <c r="E1302" s="19">
        <f t="shared" si="63"/>
        <v>0</v>
      </c>
      <c r="F1302" s="24">
        <v>49.25</v>
      </c>
      <c r="G1302" s="19">
        <f t="shared" si="64"/>
        <v>49.717875000000006</v>
      </c>
      <c r="H1302" s="11">
        <f t="shared" si="62"/>
        <v>0</v>
      </c>
      <c r="J1302" s="26"/>
    </row>
    <row r="1303" spans="1:10" outlineLevel="1">
      <c r="A1303" s="7"/>
      <c r="B1303" s="23">
        <v>42578</v>
      </c>
      <c r="C1303" s="22">
        <v>0.875</v>
      </c>
      <c r="D1303" s="25">
        <v>0</v>
      </c>
      <c r="E1303" s="19">
        <f t="shared" si="63"/>
        <v>0</v>
      </c>
      <c r="F1303" s="24">
        <v>41.7</v>
      </c>
      <c r="G1303" s="19">
        <f t="shared" si="64"/>
        <v>42.096150000000009</v>
      </c>
      <c r="H1303" s="11">
        <f t="shared" si="62"/>
        <v>0</v>
      </c>
      <c r="J1303" s="26"/>
    </row>
    <row r="1304" spans="1:10" outlineLevel="1">
      <c r="A1304" s="7"/>
      <c r="B1304" s="23">
        <v>42578</v>
      </c>
      <c r="C1304" s="22">
        <v>0.89583333333333337</v>
      </c>
      <c r="D1304" s="25">
        <v>0</v>
      </c>
      <c r="E1304" s="19">
        <f t="shared" si="63"/>
        <v>0</v>
      </c>
      <c r="F1304" s="24">
        <v>36.270000000000003</v>
      </c>
      <c r="G1304" s="19">
        <f t="shared" si="64"/>
        <v>36.614565000000006</v>
      </c>
      <c r="H1304" s="11">
        <f t="shared" si="62"/>
        <v>0</v>
      </c>
      <c r="J1304" s="26"/>
    </row>
    <row r="1305" spans="1:10" outlineLevel="1">
      <c r="A1305" s="7"/>
      <c r="B1305" s="23">
        <v>42578</v>
      </c>
      <c r="C1305" s="22">
        <v>0.91666666666666663</v>
      </c>
      <c r="D1305" s="25">
        <v>0</v>
      </c>
      <c r="E1305" s="19">
        <f t="shared" si="63"/>
        <v>0</v>
      </c>
      <c r="F1305" s="24">
        <v>34.520000000000003</v>
      </c>
      <c r="G1305" s="19">
        <f t="shared" si="64"/>
        <v>34.847940000000008</v>
      </c>
      <c r="H1305" s="11">
        <f t="shared" si="62"/>
        <v>0</v>
      </c>
      <c r="J1305" s="26"/>
    </row>
    <row r="1306" spans="1:10" outlineLevel="1">
      <c r="A1306" s="7"/>
      <c r="B1306" s="23">
        <v>42578</v>
      </c>
      <c r="C1306" s="22">
        <v>0.9375</v>
      </c>
      <c r="D1306" s="25">
        <v>0</v>
      </c>
      <c r="E1306" s="19">
        <f t="shared" si="63"/>
        <v>0</v>
      </c>
      <c r="F1306" s="24">
        <v>43.78</v>
      </c>
      <c r="G1306" s="19">
        <f t="shared" si="64"/>
        <v>44.195910000000005</v>
      </c>
      <c r="H1306" s="11">
        <f t="shared" si="62"/>
        <v>0</v>
      </c>
      <c r="J1306" s="26"/>
    </row>
    <row r="1307" spans="1:10" outlineLevel="1">
      <c r="A1307" s="7"/>
      <c r="B1307" s="23">
        <v>42578</v>
      </c>
      <c r="C1307" s="22">
        <v>0.95833333333333337</v>
      </c>
      <c r="D1307" s="25">
        <v>0</v>
      </c>
      <c r="E1307" s="19">
        <f t="shared" si="63"/>
        <v>0</v>
      </c>
      <c r="F1307" s="24">
        <v>32.43</v>
      </c>
      <c r="G1307" s="19">
        <f t="shared" si="64"/>
        <v>32.738085000000005</v>
      </c>
      <c r="H1307" s="11">
        <f t="shared" si="62"/>
        <v>0</v>
      </c>
      <c r="J1307" s="26"/>
    </row>
    <row r="1308" spans="1:10" outlineLevel="1">
      <c r="A1308" s="7"/>
      <c r="B1308" s="23">
        <v>42578</v>
      </c>
      <c r="C1308" s="22">
        <v>0.97916666666666663</v>
      </c>
      <c r="D1308" s="25">
        <v>0</v>
      </c>
      <c r="E1308" s="19">
        <f t="shared" si="63"/>
        <v>0</v>
      </c>
      <c r="F1308" s="24">
        <v>29.96</v>
      </c>
      <c r="G1308" s="19">
        <f t="shared" si="64"/>
        <v>30.244620000000001</v>
      </c>
      <c r="H1308" s="11">
        <f t="shared" si="62"/>
        <v>0</v>
      </c>
      <c r="J1308" s="26"/>
    </row>
    <row r="1309" spans="1:10" outlineLevel="1">
      <c r="A1309" s="7"/>
      <c r="B1309" s="23">
        <v>42578</v>
      </c>
      <c r="C1309" s="22">
        <v>0.99998842592592585</v>
      </c>
      <c r="D1309" s="25">
        <v>0</v>
      </c>
      <c r="E1309" s="19">
        <f t="shared" si="63"/>
        <v>0</v>
      </c>
      <c r="F1309" s="24">
        <v>29.49</v>
      </c>
      <c r="G1309" s="19">
        <f t="shared" si="64"/>
        <v>29.770154999999999</v>
      </c>
      <c r="H1309" s="11">
        <f t="shared" si="62"/>
        <v>0</v>
      </c>
      <c r="J1309" s="26"/>
    </row>
    <row r="1310" spans="1:10" outlineLevel="1">
      <c r="A1310" s="7"/>
      <c r="B1310" s="23">
        <v>42579</v>
      </c>
      <c r="C1310" s="22">
        <v>2.0833333333333332E-2</v>
      </c>
      <c r="D1310" s="25">
        <v>0</v>
      </c>
      <c r="E1310" s="19">
        <f t="shared" si="63"/>
        <v>0</v>
      </c>
      <c r="F1310" s="24">
        <v>29.55</v>
      </c>
      <c r="G1310" s="19">
        <f t="shared" si="64"/>
        <v>29.830725000000001</v>
      </c>
      <c r="H1310" s="11">
        <f t="shared" si="62"/>
        <v>0</v>
      </c>
      <c r="J1310" s="26"/>
    </row>
    <row r="1311" spans="1:10" outlineLevel="1">
      <c r="A1311" s="7"/>
      <c r="B1311" s="23">
        <v>42579</v>
      </c>
      <c r="C1311" s="22">
        <v>4.1666666666666664E-2</v>
      </c>
      <c r="D1311" s="25">
        <v>0</v>
      </c>
      <c r="E1311" s="19">
        <f t="shared" si="63"/>
        <v>0</v>
      </c>
      <c r="F1311" s="24">
        <v>29.12</v>
      </c>
      <c r="G1311" s="19">
        <f t="shared" si="64"/>
        <v>29.396640000000001</v>
      </c>
      <c r="H1311" s="11">
        <f t="shared" si="62"/>
        <v>0</v>
      </c>
      <c r="J1311" s="26"/>
    </row>
    <row r="1312" spans="1:10" outlineLevel="1">
      <c r="A1312" s="7"/>
      <c r="B1312" s="23">
        <v>42579</v>
      </c>
      <c r="C1312" s="22">
        <v>6.25E-2</v>
      </c>
      <c r="D1312" s="25">
        <v>0</v>
      </c>
      <c r="E1312" s="19">
        <f t="shared" si="63"/>
        <v>0</v>
      </c>
      <c r="F1312" s="24">
        <v>27.19</v>
      </c>
      <c r="G1312" s="19">
        <f t="shared" si="64"/>
        <v>27.448305000000001</v>
      </c>
      <c r="H1312" s="11">
        <f t="shared" si="62"/>
        <v>0</v>
      </c>
      <c r="J1312" s="26"/>
    </row>
    <row r="1313" spans="1:10" outlineLevel="1">
      <c r="A1313" s="7"/>
      <c r="B1313" s="23">
        <v>42579</v>
      </c>
      <c r="C1313" s="22">
        <v>8.3333333333333329E-2</v>
      </c>
      <c r="D1313" s="25">
        <v>0</v>
      </c>
      <c r="E1313" s="19">
        <f t="shared" si="63"/>
        <v>0</v>
      </c>
      <c r="F1313" s="24">
        <v>26.78</v>
      </c>
      <c r="G1313" s="19">
        <f t="shared" si="64"/>
        <v>27.034410000000001</v>
      </c>
      <c r="H1313" s="11">
        <f t="shared" si="62"/>
        <v>0</v>
      </c>
      <c r="J1313" s="26"/>
    </row>
    <row r="1314" spans="1:10" outlineLevel="1">
      <c r="A1314" s="7"/>
      <c r="B1314" s="23">
        <v>42579</v>
      </c>
      <c r="C1314" s="22">
        <v>0.10416666666666667</v>
      </c>
      <c r="D1314" s="25">
        <v>0</v>
      </c>
      <c r="E1314" s="19">
        <f t="shared" si="63"/>
        <v>0</v>
      </c>
      <c r="F1314" s="24">
        <v>26.41</v>
      </c>
      <c r="G1314" s="19">
        <f t="shared" si="64"/>
        <v>26.660895000000004</v>
      </c>
      <c r="H1314" s="11">
        <f t="shared" si="62"/>
        <v>0</v>
      </c>
      <c r="J1314" s="26"/>
    </row>
    <row r="1315" spans="1:10" outlineLevel="1">
      <c r="A1315" s="7"/>
      <c r="B1315" s="23">
        <v>42579</v>
      </c>
      <c r="C1315" s="22">
        <v>0.125</v>
      </c>
      <c r="D1315" s="25">
        <v>0</v>
      </c>
      <c r="E1315" s="19">
        <f t="shared" si="63"/>
        <v>0</v>
      </c>
      <c r="F1315" s="24">
        <v>26.21</v>
      </c>
      <c r="G1315" s="19">
        <f t="shared" si="64"/>
        <v>26.458995000000002</v>
      </c>
      <c r="H1315" s="11">
        <f t="shared" si="62"/>
        <v>0</v>
      </c>
      <c r="J1315" s="26"/>
    </row>
    <row r="1316" spans="1:10" outlineLevel="1">
      <c r="A1316" s="7"/>
      <c r="B1316" s="23">
        <v>42579</v>
      </c>
      <c r="C1316" s="22">
        <v>0.14583333333333334</v>
      </c>
      <c r="D1316" s="25">
        <v>0</v>
      </c>
      <c r="E1316" s="19">
        <f t="shared" si="63"/>
        <v>0</v>
      </c>
      <c r="F1316" s="24">
        <v>25.89</v>
      </c>
      <c r="G1316" s="19">
        <f t="shared" si="64"/>
        <v>26.135955000000003</v>
      </c>
      <c r="H1316" s="11">
        <f t="shared" si="62"/>
        <v>0</v>
      </c>
      <c r="J1316" s="26"/>
    </row>
    <row r="1317" spans="1:10" outlineLevel="1">
      <c r="A1317" s="7"/>
      <c r="B1317" s="23">
        <v>42579</v>
      </c>
      <c r="C1317" s="22">
        <v>0.16666666666666666</v>
      </c>
      <c r="D1317" s="25">
        <v>0</v>
      </c>
      <c r="E1317" s="19">
        <f t="shared" si="63"/>
        <v>0</v>
      </c>
      <c r="F1317" s="24">
        <v>25.96</v>
      </c>
      <c r="G1317" s="19">
        <f t="shared" si="64"/>
        <v>26.206620000000001</v>
      </c>
      <c r="H1317" s="11">
        <f t="shared" si="62"/>
        <v>0</v>
      </c>
      <c r="J1317" s="26"/>
    </row>
    <row r="1318" spans="1:10" outlineLevel="1">
      <c r="A1318" s="7"/>
      <c r="B1318" s="23">
        <v>42579</v>
      </c>
      <c r="C1318" s="22">
        <v>0.1875</v>
      </c>
      <c r="D1318" s="25">
        <v>0</v>
      </c>
      <c r="E1318" s="19">
        <f t="shared" si="63"/>
        <v>0</v>
      </c>
      <c r="F1318" s="24">
        <v>22.79</v>
      </c>
      <c r="G1318" s="19">
        <f t="shared" si="64"/>
        <v>23.006505000000001</v>
      </c>
      <c r="H1318" s="11">
        <f t="shared" si="62"/>
        <v>0</v>
      </c>
      <c r="J1318" s="26"/>
    </row>
    <row r="1319" spans="1:10" outlineLevel="1">
      <c r="A1319" s="7"/>
      <c r="B1319" s="23">
        <v>42579</v>
      </c>
      <c r="C1319" s="22">
        <v>0.20833333333333334</v>
      </c>
      <c r="D1319" s="25">
        <v>0</v>
      </c>
      <c r="E1319" s="19">
        <f t="shared" si="63"/>
        <v>0</v>
      </c>
      <c r="F1319" s="24">
        <v>21.62</v>
      </c>
      <c r="G1319" s="19">
        <f t="shared" si="64"/>
        <v>21.825390000000002</v>
      </c>
      <c r="H1319" s="11">
        <f t="shared" si="62"/>
        <v>0</v>
      </c>
      <c r="J1319" s="26"/>
    </row>
    <row r="1320" spans="1:10" outlineLevel="1">
      <c r="A1320" s="7"/>
      <c r="B1320" s="23">
        <v>42579</v>
      </c>
      <c r="C1320" s="22">
        <v>0.22916666666666666</v>
      </c>
      <c r="D1320" s="25">
        <v>0</v>
      </c>
      <c r="E1320" s="19">
        <f t="shared" si="63"/>
        <v>0</v>
      </c>
      <c r="F1320" s="24">
        <v>25.96</v>
      </c>
      <c r="G1320" s="19">
        <f t="shared" si="64"/>
        <v>26.206620000000001</v>
      </c>
      <c r="H1320" s="11">
        <f t="shared" si="62"/>
        <v>0</v>
      </c>
      <c r="J1320" s="26"/>
    </row>
    <row r="1321" spans="1:10" outlineLevel="1">
      <c r="A1321" s="7"/>
      <c r="B1321" s="23">
        <v>42579</v>
      </c>
      <c r="C1321" s="22">
        <v>0.25</v>
      </c>
      <c r="D1321" s="25">
        <v>0</v>
      </c>
      <c r="E1321" s="19">
        <f t="shared" si="63"/>
        <v>0</v>
      </c>
      <c r="F1321" s="24">
        <v>21.87</v>
      </c>
      <c r="G1321" s="19">
        <f t="shared" si="64"/>
        <v>22.077765000000003</v>
      </c>
      <c r="H1321" s="11">
        <f t="shared" si="62"/>
        <v>0</v>
      </c>
      <c r="J1321" s="26"/>
    </row>
    <row r="1322" spans="1:10" outlineLevel="1">
      <c r="A1322" s="7"/>
      <c r="B1322" s="23">
        <v>42579</v>
      </c>
      <c r="C1322" s="22">
        <v>0.27083333333333331</v>
      </c>
      <c r="D1322" s="25">
        <v>0</v>
      </c>
      <c r="E1322" s="19">
        <f t="shared" si="63"/>
        <v>0</v>
      </c>
      <c r="F1322" s="24">
        <v>36.36</v>
      </c>
      <c r="G1322" s="19">
        <f t="shared" si="64"/>
        <v>36.705420000000004</v>
      </c>
      <c r="H1322" s="11">
        <f t="shared" si="62"/>
        <v>0</v>
      </c>
      <c r="J1322" s="26"/>
    </row>
    <row r="1323" spans="1:10" outlineLevel="1">
      <c r="A1323" s="7"/>
      <c r="B1323" s="23">
        <v>42579</v>
      </c>
      <c r="C1323" s="22">
        <v>0.29166666666666669</v>
      </c>
      <c r="D1323" s="25">
        <v>0</v>
      </c>
      <c r="E1323" s="19">
        <f t="shared" si="63"/>
        <v>0</v>
      </c>
      <c r="F1323" s="24">
        <v>56.36</v>
      </c>
      <c r="G1323" s="19">
        <f t="shared" si="64"/>
        <v>56.895420000000001</v>
      </c>
      <c r="H1323" s="11">
        <f t="shared" si="62"/>
        <v>0</v>
      </c>
      <c r="J1323" s="26"/>
    </row>
    <row r="1324" spans="1:10" outlineLevel="1">
      <c r="A1324" s="7"/>
      <c r="B1324" s="23">
        <v>42579</v>
      </c>
      <c r="C1324" s="22">
        <v>0.3125</v>
      </c>
      <c r="D1324" s="25">
        <v>0.33632099999999998</v>
      </c>
      <c r="E1324" s="19">
        <f t="shared" si="63"/>
        <v>0.33622010369999999</v>
      </c>
      <c r="F1324" s="24">
        <v>56.28</v>
      </c>
      <c r="G1324" s="19">
        <f t="shared" si="64"/>
        <v>56.814660000000003</v>
      </c>
      <c r="H1324" s="11">
        <f t="shared" si="62"/>
        <v>43.434708411319754</v>
      </c>
      <c r="J1324" s="26"/>
    </row>
    <row r="1325" spans="1:10" outlineLevel="1">
      <c r="A1325" s="7"/>
      <c r="B1325" s="23">
        <v>42579</v>
      </c>
      <c r="C1325" s="22">
        <v>0.33333333333333331</v>
      </c>
      <c r="D1325" s="25">
        <v>1.501215</v>
      </c>
      <c r="E1325" s="19">
        <f t="shared" si="63"/>
        <v>1.5007646354999999</v>
      </c>
      <c r="F1325" s="24">
        <v>76.290000000000006</v>
      </c>
      <c r="G1325" s="19">
        <f t="shared" si="64"/>
        <v>77.014755000000008</v>
      </c>
      <c r="H1325" s="11">
        <f t="shared" si="62"/>
        <v>163.56120148730318</v>
      </c>
      <c r="J1325" s="26"/>
    </row>
    <row r="1326" spans="1:10" outlineLevel="1">
      <c r="A1326" s="7"/>
      <c r="B1326" s="23">
        <v>42579</v>
      </c>
      <c r="C1326" s="22">
        <v>0.35416666666666669</v>
      </c>
      <c r="D1326" s="25">
        <v>3.2448009999999998</v>
      </c>
      <c r="E1326" s="19">
        <f t="shared" si="63"/>
        <v>3.2438275597000001</v>
      </c>
      <c r="F1326" s="24">
        <v>48.32</v>
      </c>
      <c r="G1326" s="19">
        <f t="shared" si="64"/>
        <v>48.779040000000002</v>
      </c>
      <c r="H1326" s="11">
        <f t="shared" si="62"/>
        <v>445.1211318164913</v>
      </c>
      <c r="J1326" s="26"/>
    </row>
    <row r="1327" spans="1:10" outlineLevel="1">
      <c r="A1327" s="7"/>
      <c r="B1327" s="23">
        <v>42579</v>
      </c>
      <c r="C1327" s="22">
        <v>0.375</v>
      </c>
      <c r="D1327" s="25">
        <v>5.1715389999999992</v>
      </c>
      <c r="E1327" s="19">
        <f t="shared" si="63"/>
        <v>5.1699875382999991</v>
      </c>
      <c r="F1327" s="24">
        <v>38.369999999999997</v>
      </c>
      <c r="G1327" s="19">
        <f t="shared" si="64"/>
        <v>38.734515000000002</v>
      </c>
      <c r="H1327" s="11">
        <f t="shared" si="62"/>
        <v>761.36072227170553</v>
      </c>
      <c r="J1327" s="26"/>
    </row>
    <row r="1328" spans="1:10" outlineLevel="1">
      <c r="A1328" s="7"/>
      <c r="B1328" s="23">
        <v>42579</v>
      </c>
      <c r="C1328" s="22">
        <v>0.39583333333333331</v>
      </c>
      <c r="D1328" s="25">
        <v>6.4881860000000007</v>
      </c>
      <c r="E1328" s="19">
        <f t="shared" si="63"/>
        <v>6.4862395442000009</v>
      </c>
      <c r="F1328" s="24">
        <v>37.39</v>
      </c>
      <c r="G1328" s="19">
        <f t="shared" si="64"/>
        <v>37.745205000000006</v>
      </c>
      <c r="H1328" s="11">
        <f t="shared" si="62"/>
        <v>961.61611394626459</v>
      </c>
      <c r="J1328" s="26"/>
    </row>
    <row r="1329" spans="1:10" outlineLevel="1">
      <c r="A1329" s="7"/>
      <c r="B1329" s="23">
        <v>42579</v>
      </c>
      <c r="C1329" s="22">
        <v>0.41666666666666669</v>
      </c>
      <c r="D1329" s="25">
        <v>7.6417460000000004</v>
      </c>
      <c r="E1329" s="19">
        <f t="shared" si="63"/>
        <v>7.6394534762000008</v>
      </c>
      <c r="F1329" s="24">
        <v>28.97</v>
      </c>
      <c r="G1329" s="19">
        <f t="shared" si="64"/>
        <v>29.245215000000002</v>
      </c>
      <c r="H1329" s="11">
        <f t="shared" si="62"/>
        <v>1197.5208871792338</v>
      </c>
      <c r="J1329" s="26"/>
    </row>
    <row r="1330" spans="1:10" outlineLevel="1">
      <c r="A1330" s="7"/>
      <c r="B1330" s="23">
        <v>42579</v>
      </c>
      <c r="C1330" s="22">
        <v>0.4375</v>
      </c>
      <c r="D1330" s="25">
        <v>8.4219539999999995</v>
      </c>
      <c r="E1330" s="19">
        <f t="shared" si="63"/>
        <v>8.4194274137999994</v>
      </c>
      <c r="F1330" s="24">
        <v>30.53</v>
      </c>
      <c r="G1330" s="19">
        <f t="shared" si="64"/>
        <v>30.820035000000004</v>
      </c>
      <c r="H1330" s="11">
        <f t="shared" si="62"/>
        <v>1306.5264513935242</v>
      </c>
      <c r="J1330" s="26"/>
    </row>
    <row r="1331" spans="1:10" outlineLevel="1">
      <c r="A1331" s="7"/>
      <c r="B1331" s="23">
        <v>42579</v>
      </c>
      <c r="C1331" s="22">
        <v>0.45833333333333331</v>
      </c>
      <c r="D1331" s="25">
        <v>8.9541139999999988</v>
      </c>
      <c r="E1331" s="19">
        <f t="shared" si="63"/>
        <v>8.9514277657999983</v>
      </c>
      <c r="F1331" s="24">
        <v>29.46</v>
      </c>
      <c r="G1331" s="19">
        <f t="shared" si="64"/>
        <v>29.739870000000003</v>
      </c>
      <c r="H1331" s="11">
        <f t="shared" si="62"/>
        <v>1398.7512663695172</v>
      </c>
      <c r="J1331" s="26"/>
    </row>
    <row r="1332" spans="1:10" outlineLevel="1">
      <c r="A1332" s="7"/>
      <c r="B1332" s="23">
        <v>42579</v>
      </c>
      <c r="C1332" s="22">
        <v>0.47916666666666669</v>
      </c>
      <c r="D1332" s="25">
        <v>9.2418580000000006</v>
      </c>
      <c r="E1332" s="19">
        <f t="shared" si="63"/>
        <v>9.2390854426000004</v>
      </c>
      <c r="F1332" s="24">
        <v>28.74</v>
      </c>
      <c r="G1332" s="19">
        <f t="shared" si="64"/>
        <v>29.013030000000001</v>
      </c>
      <c r="H1332" s="11">
        <f t="shared" si="62"/>
        <v>1450.4160292048828</v>
      </c>
      <c r="J1332" s="26"/>
    </row>
    <row r="1333" spans="1:10" outlineLevel="1">
      <c r="A1333" s="7"/>
      <c r="B1333" s="23">
        <v>42579</v>
      </c>
      <c r="C1333" s="22">
        <v>0.5</v>
      </c>
      <c r="D1333" s="25">
        <v>9.4034610000000001</v>
      </c>
      <c r="E1333" s="19">
        <f t="shared" si="63"/>
        <v>9.4006399616999996</v>
      </c>
      <c r="F1333" s="24">
        <v>26.46</v>
      </c>
      <c r="G1333" s="19">
        <f t="shared" si="64"/>
        <v>26.711370000000002</v>
      </c>
      <c r="H1333" s="11">
        <f t="shared" si="62"/>
        <v>1497.4150606224455</v>
      </c>
      <c r="J1333" s="26"/>
    </row>
    <row r="1334" spans="1:10" outlineLevel="1">
      <c r="A1334" s="7"/>
      <c r="B1334" s="23">
        <v>42579</v>
      </c>
      <c r="C1334" s="22">
        <v>0.52083333333333337</v>
      </c>
      <c r="D1334" s="25">
        <v>9.356603999999999</v>
      </c>
      <c r="E1334" s="19">
        <f t="shared" si="63"/>
        <v>9.3537970187999999</v>
      </c>
      <c r="F1334" s="24">
        <v>26.95</v>
      </c>
      <c r="G1334" s="19">
        <f t="shared" si="64"/>
        <v>27.206025</v>
      </c>
      <c r="H1334" s="11">
        <f t="shared" si="62"/>
        <v>1485.3266099584016</v>
      </c>
      <c r="J1334" s="26"/>
    </row>
    <row r="1335" spans="1:10" outlineLevel="1">
      <c r="A1335" s="7"/>
      <c r="B1335" s="23">
        <v>42579</v>
      </c>
      <c r="C1335" s="22">
        <v>0.54166666666666663</v>
      </c>
      <c r="D1335" s="25">
        <v>9.2433429999999994</v>
      </c>
      <c r="E1335" s="19">
        <f t="shared" si="63"/>
        <v>9.2405699970999997</v>
      </c>
      <c r="F1335" s="24">
        <v>26.65</v>
      </c>
      <c r="G1335" s="19">
        <f t="shared" si="64"/>
        <v>26.903175000000001</v>
      </c>
      <c r="H1335" s="11">
        <f t="shared" si="62"/>
        <v>1470.1453477288692</v>
      </c>
      <c r="J1335" s="26"/>
    </row>
    <row r="1336" spans="1:10" outlineLevel="1">
      <c r="A1336" s="7"/>
      <c r="B1336" s="23">
        <v>42579</v>
      </c>
      <c r="C1336" s="22">
        <v>0.5625</v>
      </c>
      <c r="D1336" s="25">
        <v>8.9019449999999996</v>
      </c>
      <c r="E1336" s="19">
        <f t="shared" si="63"/>
        <v>8.8992744164999991</v>
      </c>
      <c r="F1336" s="24">
        <v>26.22</v>
      </c>
      <c r="G1336" s="19">
        <f t="shared" si="64"/>
        <v>26.469090000000001</v>
      </c>
      <c r="H1336" s="11">
        <f t="shared" si="62"/>
        <v>1419.7093460039639</v>
      </c>
      <c r="J1336" s="26"/>
    </row>
    <row r="1337" spans="1:10" outlineLevel="1">
      <c r="A1337" s="7"/>
      <c r="B1337" s="23">
        <v>42579</v>
      </c>
      <c r="C1337" s="22">
        <v>0.58333333333333337</v>
      </c>
      <c r="D1337" s="25">
        <v>8.327335999999999</v>
      </c>
      <c r="E1337" s="19">
        <f t="shared" si="63"/>
        <v>8.3248377991999991</v>
      </c>
      <c r="F1337" s="24">
        <v>26.12</v>
      </c>
      <c r="G1337" s="19">
        <f t="shared" si="64"/>
        <v>26.368140000000004</v>
      </c>
      <c r="H1337" s="11">
        <f t="shared" si="62"/>
        <v>1328.9093420846023</v>
      </c>
      <c r="J1337" s="26"/>
    </row>
    <row r="1338" spans="1:10" outlineLevel="1">
      <c r="A1338" s="7"/>
      <c r="B1338" s="23">
        <v>42579</v>
      </c>
      <c r="C1338" s="22">
        <v>0.60416666666666663</v>
      </c>
      <c r="D1338" s="25">
        <v>7.5822229999999999</v>
      </c>
      <c r="E1338" s="19">
        <f t="shared" si="63"/>
        <v>7.5799483330999999</v>
      </c>
      <c r="F1338" s="24">
        <v>27.3</v>
      </c>
      <c r="G1338" s="19">
        <f t="shared" si="64"/>
        <v>27.559350000000002</v>
      </c>
      <c r="H1338" s="11">
        <f t="shared" si="62"/>
        <v>1200.9719408627805</v>
      </c>
      <c r="J1338" s="26"/>
    </row>
    <row r="1339" spans="1:10" outlineLevel="1">
      <c r="A1339" s="7"/>
      <c r="B1339" s="23">
        <v>42579</v>
      </c>
      <c r="C1339" s="22">
        <v>0.625</v>
      </c>
      <c r="D1339" s="25">
        <v>6.4144269999999999</v>
      </c>
      <c r="E1339" s="19">
        <f t="shared" si="63"/>
        <v>6.4125026719000005</v>
      </c>
      <c r="F1339" s="24">
        <v>26.52</v>
      </c>
      <c r="G1339" s="19">
        <f t="shared" si="64"/>
        <v>26.771940000000001</v>
      </c>
      <c r="H1339" s="11">
        <f t="shared" si="62"/>
        <v>1021.0503601914536</v>
      </c>
      <c r="J1339" s="26"/>
    </row>
    <row r="1340" spans="1:10" outlineLevel="1">
      <c r="A1340" s="7"/>
      <c r="B1340" s="23">
        <v>42579</v>
      </c>
      <c r="C1340" s="22">
        <v>0.64583333333333337</v>
      </c>
      <c r="D1340" s="25">
        <v>4.4571970000000007</v>
      </c>
      <c r="E1340" s="19">
        <f t="shared" si="63"/>
        <v>4.4558598409000005</v>
      </c>
      <c r="F1340" s="24">
        <v>27.13</v>
      </c>
      <c r="G1340" s="19">
        <f t="shared" si="64"/>
        <v>27.387734999999999</v>
      </c>
      <c r="H1340" s="11">
        <f t="shared" si="62"/>
        <v>706.75402188768874</v>
      </c>
      <c r="J1340" s="26"/>
    </row>
    <row r="1341" spans="1:10" outlineLevel="1">
      <c r="A1341" s="7"/>
      <c r="B1341" s="23">
        <v>42579</v>
      </c>
      <c r="C1341" s="22">
        <v>0.66666666666666663</v>
      </c>
      <c r="D1341" s="25">
        <v>2.8036669999999999</v>
      </c>
      <c r="E1341" s="19">
        <f t="shared" si="63"/>
        <v>2.8028258999000002</v>
      </c>
      <c r="F1341" s="24">
        <v>28.26</v>
      </c>
      <c r="G1341" s="19">
        <f t="shared" si="64"/>
        <v>28.528470000000002</v>
      </c>
      <c r="H1341" s="11">
        <f t="shared" si="62"/>
        <v>441.36528278087991</v>
      </c>
      <c r="J1341" s="26"/>
    </row>
    <row r="1342" spans="1:10" outlineLevel="1">
      <c r="A1342" s="7"/>
      <c r="B1342" s="23">
        <v>42579</v>
      </c>
      <c r="C1342" s="22">
        <v>0.6875</v>
      </c>
      <c r="D1342" s="25">
        <v>1.6364300000000003</v>
      </c>
      <c r="E1342" s="19">
        <f t="shared" si="63"/>
        <v>1.6359390710000004</v>
      </c>
      <c r="F1342" s="24">
        <v>28.92</v>
      </c>
      <c r="G1342" s="19">
        <f t="shared" si="64"/>
        <v>29.194740000000003</v>
      </c>
      <c r="H1342" s="11">
        <f t="shared" ref="H1342:H1356" si="65">E1342*($B$6-G1342)</f>
        <v>256.52385137231352</v>
      </c>
      <c r="J1342" s="26"/>
    </row>
    <row r="1343" spans="1:10" outlineLevel="1">
      <c r="A1343" s="7"/>
      <c r="B1343" s="23">
        <v>42579</v>
      </c>
      <c r="C1343" s="22">
        <v>0.70833333333333337</v>
      </c>
      <c r="D1343" s="25">
        <v>0.230908</v>
      </c>
      <c r="E1343" s="19">
        <f t="shared" si="63"/>
        <v>0.23083872760000002</v>
      </c>
      <c r="F1343" s="24">
        <v>32.979999999999997</v>
      </c>
      <c r="G1343" s="19">
        <f t="shared" si="64"/>
        <v>33.293309999999998</v>
      </c>
      <c r="H1343" s="11">
        <f t="shared" si="65"/>
        <v>35.25061801560765</v>
      </c>
      <c r="J1343" s="26"/>
    </row>
    <row r="1344" spans="1:10" outlineLevel="1">
      <c r="A1344" s="7"/>
      <c r="B1344" s="23">
        <v>42579</v>
      </c>
      <c r="C1344" s="22">
        <v>0.72916666666666663</v>
      </c>
      <c r="D1344" s="25">
        <v>1.2536E-2</v>
      </c>
      <c r="E1344" s="19">
        <f t="shared" si="63"/>
        <v>1.2532239200000002E-2</v>
      </c>
      <c r="F1344" s="24">
        <v>41.95</v>
      </c>
      <c r="G1344" s="19">
        <f t="shared" si="64"/>
        <v>42.348525000000002</v>
      </c>
      <c r="H1344" s="11">
        <f t="shared" si="65"/>
        <v>1.8002746461328203</v>
      </c>
      <c r="J1344" s="26"/>
    </row>
    <row r="1345" spans="1:10" outlineLevel="1">
      <c r="A1345" s="7"/>
      <c r="B1345" s="23">
        <v>42579</v>
      </c>
      <c r="C1345" s="22">
        <v>0.75</v>
      </c>
      <c r="D1345" s="25">
        <v>0</v>
      </c>
      <c r="E1345" s="19">
        <f t="shared" si="63"/>
        <v>0</v>
      </c>
      <c r="F1345" s="24">
        <v>70.87</v>
      </c>
      <c r="G1345" s="19">
        <f t="shared" si="64"/>
        <v>71.543265000000005</v>
      </c>
      <c r="H1345" s="11">
        <f t="shared" si="65"/>
        <v>0</v>
      </c>
      <c r="J1345" s="26"/>
    </row>
    <row r="1346" spans="1:10" outlineLevel="1">
      <c r="A1346" s="7"/>
      <c r="B1346" s="23">
        <v>42579</v>
      </c>
      <c r="C1346" s="22">
        <v>0.77083333333333337</v>
      </c>
      <c r="D1346" s="25">
        <v>0</v>
      </c>
      <c r="E1346" s="19">
        <f t="shared" si="63"/>
        <v>0</v>
      </c>
      <c r="F1346" s="24">
        <v>72.09</v>
      </c>
      <c r="G1346" s="19">
        <f t="shared" si="64"/>
        <v>72.774855000000002</v>
      </c>
      <c r="H1346" s="11">
        <f t="shared" si="65"/>
        <v>0</v>
      </c>
      <c r="J1346" s="26"/>
    </row>
    <row r="1347" spans="1:10" outlineLevel="1">
      <c r="A1347" s="7"/>
      <c r="B1347" s="23">
        <v>42579</v>
      </c>
      <c r="C1347" s="22">
        <v>0.79166666666666663</v>
      </c>
      <c r="D1347" s="25">
        <v>0</v>
      </c>
      <c r="E1347" s="19">
        <f t="shared" si="63"/>
        <v>0</v>
      </c>
      <c r="F1347" s="24">
        <v>87.51</v>
      </c>
      <c r="G1347" s="19">
        <f t="shared" si="64"/>
        <v>88.341345000000004</v>
      </c>
      <c r="H1347" s="11">
        <f t="shared" si="65"/>
        <v>0</v>
      </c>
      <c r="J1347" s="26"/>
    </row>
    <row r="1348" spans="1:10" outlineLevel="1">
      <c r="A1348" s="7"/>
      <c r="B1348" s="23">
        <v>42579</v>
      </c>
      <c r="C1348" s="22">
        <v>0.8125</v>
      </c>
      <c r="D1348" s="25">
        <v>0</v>
      </c>
      <c r="E1348" s="19">
        <f t="shared" si="63"/>
        <v>0</v>
      </c>
      <c r="F1348" s="24">
        <v>64.75</v>
      </c>
      <c r="G1348" s="19">
        <f t="shared" si="64"/>
        <v>65.365125000000006</v>
      </c>
      <c r="H1348" s="11">
        <f t="shared" si="65"/>
        <v>0</v>
      </c>
      <c r="J1348" s="26"/>
    </row>
    <row r="1349" spans="1:10" outlineLevel="1">
      <c r="A1349" s="7"/>
      <c r="B1349" s="23">
        <v>42579</v>
      </c>
      <c r="C1349" s="22">
        <v>0.83333333333333337</v>
      </c>
      <c r="D1349" s="25">
        <v>0</v>
      </c>
      <c r="E1349" s="19">
        <f t="shared" si="63"/>
        <v>0</v>
      </c>
      <c r="F1349" s="24">
        <v>47.44</v>
      </c>
      <c r="G1349" s="19">
        <f t="shared" si="64"/>
        <v>47.890680000000003</v>
      </c>
      <c r="H1349" s="11">
        <f t="shared" si="65"/>
        <v>0</v>
      </c>
      <c r="J1349" s="26"/>
    </row>
    <row r="1350" spans="1:10" outlineLevel="1">
      <c r="A1350" s="7"/>
      <c r="B1350" s="23">
        <v>42579</v>
      </c>
      <c r="C1350" s="22">
        <v>0.85416666666666663</v>
      </c>
      <c r="D1350" s="25">
        <v>0</v>
      </c>
      <c r="E1350" s="19">
        <f t="shared" si="63"/>
        <v>0</v>
      </c>
      <c r="F1350" s="24">
        <v>45.87</v>
      </c>
      <c r="G1350" s="19">
        <f t="shared" si="64"/>
        <v>46.305765000000001</v>
      </c>
      <c r="H1350" s="11">
        <f t="shared" si="65"/>
        <v>0</v>
      </c>
      <c r="J1350" s="26"/>
    </row>
    <row r="1351" spans="1:10" outlineLevel="1">
      <c r="A1351" s="7"/>
      <c r="B1351" s="23">
        <v>42579</v>
      </c>
      <c r="C1351" s="22">
        <v>0.875</v>
      </c>
      <c r="D1351" s="25">
        <v>0</v>
      </c>
      <c r="E1351" s="19">
        <f t="shared" si="63"/>
        <v>0</v>
      </c>
      <c r="F1351" s="24">
        <v>43.43</v>
      </c>
      <c r="G1351" s="19">
        <f t="shared" si="64"/>
        <v>43.842585</v>
      </c>
      <c r="H1351" s="11">
        <f t="shared" si="65"/>
        <v>0</v>
      </c>
      <c r="J1351" s="26"/>
    </row>
    <row r="1352" spans="1:10" outlineLevel="1">
      <c r="A1352" s="7"/>
      <c r="B1352" s="23">
        <v>42579</v>
      </c>
      <c r="C1352" s="22">
        <v>0.89583333333333337</v>
      </c>
      <c r="D1352" s="25">
        <v>0</v>
      </c>
      <c r="E1352" s="19">
        <f t="shared" si="63"/>
        <v>0</v>
      </c>
      <c r="F1352" s="24">
        <v>37.06</v>
      </c>
      <c r="G1352" s="19">
        <f t="shared" si="64"/>
        <v>37.412070000000007</v>
      </c>
      <c r="H1352" s="11">
        <f t="shared" si="65"/>
        <v>0</v>
      </c>
      <c r="J1352" s="26"/>
    </row>
    <row r="1353" spans="1:10" outlineLevel="1">
      <c r="A1353" s="7"/>
      <c r="B1353" s="23">
        <v>42579</v>
      </c>
      <c r="C1353" s="22">
        <v>0.91666666666666663</v>
      </c>
      <c r="D1353" s="25">
        <v>0</v>
      </c>
      <c r="E1353" s="19">
        <f t="shared" si="63"/>
        <v>0</v>
      </c>
      <c r="F1353" s="24">
        <v>32.840000000000003</v>
      </c>
      <c r="G1353" s="19">
        <f t="shared" si="64"/>
        <v>33.151980000000009</v>
      </c>
      <c r="H1353" s="11">
        <f t="shared" si="65"/>
        <v>0</v>
      </c>
      <c r="J1353" s="26"/>
    </row>
    <row r="1354" spans="1:10" outlineLevel="1">
      <c r="A1354" s="7"/>
      <c r="B1354" s="23">
        <v>42579</v>
      </c>
      <c r="C1354" s="22">
        <v>0.9375</v>
      </c>
      <c r="D1354" s="25">
        <v>0</v>
      </c>
      <c r="E1354" s="19">
        <f t="shared" si="63"/>
        <v>0</v>
      </c>
      <c r="F1354" s="24">
        <v>40.53</v>
      </c>
      <c r="G1354" s="19">
        <f t="shared" si="64"/>
        <v>40.915035000000003</v>
      </c>
      <c r="H1354" s="11">
        <f t="shared" si="65"/>
        <v>0</v>
      </c>
      <c r="J1354" s="26"/>
    </row>
    <row r="1355" spans="1:10" outlineLevel="1">
      <c r="A1355" s="7"/>
      <c r="B1355" s="23">
        <v>42579</v>
      </c>
      <c r="C1355" s="22">
        <v>0.95833333333333337</v>
      </c>
      <c r="D1355" s="25">
        <v>0</v>
      </c>
      <c r="E1355" s="19">
        <f t="shared" si="63"/>
        <v>0</v>
      </c>
      <c r="F1355" s="24">
        <v>32.58</v>
      </c>
      <c r="G1355" s="19">
        <f t="shared" si="64"/>
        <v>32.889510000000001</v>
      </c>
      <c r="H1355" s="11">
        <f t="shared" si="65"/>
        <v>0</v>
      </c>
      <c r="J1355" s="26"/>
    </row>
    <row r="1356" spans="1:10" outlineLevel="1">
      <c r="A1356" s="7"/>
      <c r="B1356" s="23">
        <v>42579</v>
      </c>
      <c r="C1356" s="22">
        <v>0.97916666666666663</v>
      </c>
      <c r="D1356" s="25">
        <v>0</v>
      </c>
      <c r="E1356" s="19">
        <f t="shared" si="63"/>
        <v>0</v>
      </c>
      <c r="F1356" s="24">
        <v>30.48</v>
      </c>
      <c r="G1356" s="19">
        <f t="shared" si="64"/>
        <v>30.769560000000002</v>
      </c>
      <c r="H1356" s="11">
        <f t="shared" si="65"/>
        <v>0</v>
      </c>
      <c r="J1356" s="26"/>
    </row>
    <row r="1357" spans="1:10" outlineLevel="1">
      <c r="A1357" s="7"/>
      <c r="B1357" s="23">
        <v>42579</v>
      </c>
      <c r="C1357" s="22">
        <v>0.99998842592592585</v>
      </c>
      <c r="D1357" s="25">
        <v>0</v>
      </c>
      <c r="E1357" s="19">
        <f t="shared" si="63"/>
        <v>0</v>
      </c>
      <c r="F1357" s="24">
        <v>27.63</v>
      </c>
      <c r="G1357" s="19">
        <f t="shared" si="64"/>
        <v>27.892485000000001</v>
      </c>
      <c r="H1357" s="11">
        <f>E1357*($B$6-G1357)</f>
        <v>0</v>
      </c>
      <c r="J1357" s="26"/>
    </row>
    <row r="1358" spans="1:10">
      <c r="A1358" s="7"/>
      <c r="B1358" s="23">
        <v>42580</v>
      </c>
      <c r="C1358" s="22">
        <v>2.0833333333333332E-2</v>
      </c>
      <c r="D1358" s="25">
        <v>0</v>
      </c>
      <c r="E1358" s="19">
        <f t="shared" si="63"/>
        <v>0</v>
      </c>
      <c r="F1358" s="24">
        <v>26.89</v>
      </c>
      <c r="G1358" s="19">
        <f t="shared" si="64"/>
        <v>27.145455000000002</v>
      </c>
      <c r="H1358" s="11">
        <f>E1358*($B$6-G1358)</f>
        <v>0</v>
      </c>
      <c r="I1358" s="19"/>
    </row>
    <row r="1359" spans="1:10">
      <c r="A1359" s="7"/>
      <c r="B1359" s="23">
        <v>42580</v>
      </c>
      <c r="C1359" s="22">
        <v>4.1666666666666664E-2</v>
      </c>
      <c r="D1359" s="25">
        <v>0</v>
      </c>
      <c r="E1359" s="19">
        <f t="shared" si="63"/>
        <v>0</v>
      </c>
      <c r="F1359" s="24">
        <v>26.68</v>
      </c>
      <c r="G1359" s="19">
        <f t="shared" ref="G1359:G1422" si="66">$F1359*$B$8</f>
        <v>26.93346</v>
      </c>
      <c r="H1359" s="11">
        <f t="shared" ref="H1359:H1422" si="67">E1359*($B$6-G1359)</f>
        <v>0</v>
      </c>
    </row>
    <row r="1360" spans="1:10">
      <c r="A1360" s="7"/>
      <c r="B1360" s="23">
        <v>42580</v>
      </c>
      <c r="C1360" s="22">
        <v>6.25E-2</v>
      </c>
      <c r="D1360" s="25">
        <v>0</v>
      </c>
      <c r="E1360" s="19">
        <f t="shared" ref="E1360:E1423" si="68">IF($B$11="Electricity",$D1360*$B$7,$D1360*$B$8)</f>
        <v>0</v>
      </c>
      <c r="F1360" s="24">
        <v>25.42</v>
      </c>
      <c r="G1360" s="19">
        <f t="shared" si="66"/>
        <v>25.661490000000004</v>
      </c>
      <c r="H1360" s="11">
        <f t="shared" si="67"/>
        <v>0</v>
      </c>
    </row>
    <row r="1361" spans="1:8">
      <c r="A1361" s="7"/>
      <c r="B1361" s="23">
        <v>42580</v>
      </c>
      <c r="C1361" s="22">
        <v>8.3333333333333329E-2</v>
      </c>
      <c r="D1361" s="25">
        <v>0</v>
      </c>
      <c r="E1361" s="19">
        <f t="shared" si="68"/>
        <v>0</v>
      </c>
      <c r="F1361" s="24">
        <v>24.72</v>
      </c>
      <c r="G1361" s="19">
        <f t="shared" si="66"/>
        <v>24.954840000000001</v>
      </c>
      <c r="H1361" s="11">
        <f t="shared" si="67"/>
        <v>0</v>
      </c>
    </row>
    <row r="1362" spans="1:8">
      <c r="A1362" s="7"/>
      <c r="B1362" s="23">
        <v>42580</v>
      </c>
      <c r="C1362" s="22">
        <v>0.10416666666666667</v>
      </c>
      <c r="D1362" s="25">
        <v>0</v>
      </c>
      <c r="E1362" s="19">
        <f t="shared" si="68"/>
        <v>0</v>
      </c>
      <c r="F1362" s="24">
        <v>24.95</v>
      </c>
      <c r="G1362" s="19">
        <f t="shared" si="66"/>
        <v>25.187025000000002</v>
      </c>
      <c r="H1362" s="11">
        <f t="shared" si="67"/>
        <v>0</v>
      </c>
    </row>
    <row r="1363" spans="1:8">
      <c r="A1363" s="7"/>
      <c r="B1363" s="23">
        <v>42580</v>
      </c>
      <c r="C1363" s="22">
        <v>0.125</v>
      </c>
      <c r="D1363" s="25">
        <v>0</v>
      </c>
      <c r="E1363" s="19">
        <f t="shared" si="68"/>
        <v>0</v>
      </c>
      <c r="F1363" s="24">
        <v>22.76</v>
      </c>
      <c r="G1363" s="19">
        <f t="shared" si="66"/>
        <v>22.976220000000001</v>
      </c>
      <c r="H1363" s="11">
        <f t="shared" si="67"/>
        <v>0</v>
      </c>
    </row>
    <row r="1364" spans="1:8">
      <c r="A1364" s="7"/>
      <c r="B1364" s="23">
        <v>42580</v>
      </c>
      <c r="C1364" s="22">
        <v>0.14583333333333334</v>
      </c>
      <c r="D1364" s="25">
        <v>0</v>
      </c>
      <c r="E1364" s="19">
        <f t="shared" si="68"/>
        <v>0</v>
      </c>
      <c r="F1364" s="24">
        <v>19.64</v>
      </c>
      <c r="G1364" s="19">
        <f t="shared" si="66"/>
        <v>19.826580000000003</v>
      </c>
      <c r="H1364" s="11">
        <f t="shared" si="67"/>
        <v>0</v>
      </c>
    </row>
    <row r="1365" spans="1:8">
      <c r="A1365" s="7"/>
      <c r="B1365" s="23">
        <v>42580</v>
      </c>
      <c r="C1365" s="22">
        <v>0.16666666666666666</v>
      </c>
      <c r="D1365" s="25">
        <v>0</v>
      </c>
      <c r="E1365" s="19">
        <f t="shared" si="68"/>
        <v>0</v>
      </c>
      <c r="F1365" s="24">
        <v>18.39</v>
      </c>
      <c r="G1365" s="19">
        <f t="shared" si="66"/>
        <v>18.564705</v>
      </c>
      <c r="H1365" s="11">
        <f t="shared" si="67"/>
        <v>0</v>
      </c>
    </row>
    <row r="1366" spans="1:8">
      <c r="A1366" s="7"/>
      <c r="B1366" s="23">
        <v>42580</v>
      </c>
      <c r="C1366" s="22">
        <v>0.1875</v>
      </c>
      <c r="D1366" s="25">
        <v>0</v>
      </c>
      <c r="E1366" s="19">
        <f t="shared" si="68"/>
        <v>0</v>
      </c>
      <c r="F1366" s="24">
        <v>19.46</v>
      </c>
      <c r="G1366" s="19">
        <f t="shared" si="66"/>
        <v>19.644870000000001</v>
      </c>
      <c r="H1366" s="11">
        <f t="shared" si="67"/>
        <v>0</v>
      </c>
    </row>
    <row r="1367" spans="1:8">
      <c r="A1367" s="7"/>
      <c r="B1367" s="23">
        <v>42580</v>
      </c>
      <c r="C1367" s="22">
        <v>0.20833333333333334</v>
      </c>
      <c r="D1367" s="25">
        <v>0</v>
      </c>
      <c r="E1367" s="19">
        <f t="shared" si="68"/>
        <v>0</v>
      </c>
      <c r="F1367" s="24">
        <v>21.27</v>
      </c>
      <c r="G1367" s="19">
        <f t="shared" si="66"/>
        <v>21.472065000000001</v>
      </c>
      <c r="H1367" s="11">
        <f t="shared" si="67"/>
        <v>0</v>
      </c>
    </row>
    <row r="1368" spans="1:8">
      <c r="A1368" s="7"/>
      <c r="B1368" s="23">
        <v>42580</v>
      </c>
      <c r="C1368" s="22">
        <v>0.22916666666666666</v>
      </c>
      <c r="D1368" s="25">
        <v>0</v>
      </c>
      <c r="E1368" s="19">
        <f t="shared" si="68"/>
        <v>0</v>
      </c>
      <c r="F1368" s="24">
        <v>26</v>
      </c>
      <c r="G1368" s="19">
        <f t="shared" si="66"/>
        <v>26.247</v>
      </c>
      <c r="H1368" s="11">
        <f t="shared" si="67"/>
        <v>0</v>
      </c>
    </row>
    <row r="1369" spans="1:8">
      <c r="A1369" s="7"/>
      <c r="B1369" s="23">
        <v>42580</v>
      </c>
      <c r="C1369" s="22">
        <v>0.25</v>
      </c>
      <c r="D1369" s="25">
        <v>0</v>
      </c>
      <c r="E1369" s="19">
        <f t="shared" si="68"/>
        <v>0</v>
      </c>
      <c r="F1369" s="24">
        <v>26.18</v>
      </c>
      <c r="G1369" s="19">
        <f t="shared" si="66"/>
        <v>26.428710000000002</v>
      </c>
      <c r="H1369" s="11">
        <f t="shared" si="67"/>
        <v>0</v>
      </c>
    </row>
    <row r="1370" spans="1:8">
      <c r="A1370" s="7"/>
      <c r="B1370" s="23">
        <v>42580</v>
      </c>
      <c r="C1370" s="22">
        <v>0.27083333333333331</v>
      </c>
      <c r="D1370" s="25">
        <v>0</v>
      </c>
      <c r="E1370" s="19">
        <f t="shared" si="68"/>
        <v>0</v>
      </c>
      <c r="F1370" s="24">
        <v>38.380000000000003</v>
      </c>
      <c r="G1370" s="19">
        <f t="shared" si="66"/>
        <v>38.744610000000002</v>
      </c>
      <c r="H1370" s="11">
        <f t="shared" si="67"/>
        <v>0</v>
      </c>
    </row>
    <row r="1371" spans="1:8">
      <c r="A1371" s="7"/>
      <c r="B1371" s="23">
        <v>42580</v>
      </c>
      <c r="C1371" s="22">
        <v>0.29166666666666669</v>
      </c>
      <c r="D1371" s="25">
        <v>0</v>
      </c>
      <c r="E1371" s="19">
        <f t="shared" si="68"/>
        <v>0</v>
      </c>
      <c r="F1371" s="24">
        <v>59.81</v>
      </c>
      <c r="G1371" s="19">
        <f t="shared" si="66"/>
        <v>60.378195000000005</v>
      </c>
      <c r="H1371" s="11">
        <f t="shared" si="67"/>
        <v>0</v>
      </c>
    </row>
    <row r="1372" spans="1:8">
      <c r="A1372" s="7"/>
      <c r="B1372" s="23">
        <v>42580</v>
      </c>
      <c r="C1372" s="22">
        <v>0.3125</v>
      </c>
      <c r="D1372" s="25">
        <v>0.23314499999999999</v>
      </c>
      <c r="E1372" s="19">
        <f t="shared" si="68"/>
        <v>0.23307505649999999</v>
      </c>
      <c r="F1372" s="24">
        <v>53.85</v>
      </c>
      <c r="G1372" s="19">
        <f t="shared" si="66"/>
        <v>54.361575000000002</v>
      </c>
      <c r="H1372" s="11">
        <f t="shared" si="67"/>
        <v>30.681633344446006</v>
      </c>
    </row>
    <row r="1373" spans="1:8">
      <c r="A1373" s="7"/>
      <c r="B1373" s="23">
        <v>42580</v>
      </c>
      <c r="C1373" s="22">
        <v>0.33333333333333331</v>
      </c>
      <c r="D1373" s="25">
        <v>0.98685899999999993</v>
      </c>
      <c r="E1373" s="19">
        <f t="shared" si="68"/>
        <v>0.98656294229999997</v>
      </c>
      <c r="F1373" s="24">
        <v>82.44</v>
      </c>
      <c r="G1373" s="19">
        <f t="shared" si="66"/>
        <v>83.223179999999999</v>
      </c>
      <c r="H1373" s="11">
        <f t="shared" si="67"/>
        <v>101.39580193943749</v>
      </c>
    </row>
    <row r="1374" spans="1:8">
      <c r="A1374" s="7"/>
      <c r="B1374" s="23">
        <v>42580</v>
      </c>
      <c r="C1374" s="22">
        <v>0.35416666666666669</v>
      </c>
      <c r="D1374" s="25">
        <v>1.794743</v>
      </c>
      <c r="E1374" s="19">
        <f t="shared" si="68"/>
        <v>1.7942045771000001</v>
      </c>
      <c r="F1374" s="24">
        <v>47.94</v>
      </c>
      <c r="G1374" s="19">
        <f t="shared" si="66"/>
        <v>48.395429999999998</v>
      </c>
      <c r="H1374" s="11">
        <f t="shared" si="67"/>
        <v>246.89074932387734</v>
      </c>
    </row>
    <row r="1375" spans="1:8">
      <c r="A1375" s="7"/>
      <c r="B1375" s="23">
        <v>42580</v>
      </c>
      <c r="C1375" s="22">
        <v>0.375</v>
      </c>
      <c r="D1375" s="25">
        <v>3.195427</v>
      </c>
      <c r="E1375" s="19">
        <f t="shared" si="68"/>
        <v>3.1944683719000002</v>
      </c>
      <c r="F1375" s="24">
        <v>36.74</v>
      </c>
      <c r="G1375" s="19">
        <f t="shared" si="66"/>
        <v>37.089030000000001</v>
      </c>
      <c r="H1375" s="11">
        <f t="shared" si="67"/>
        <v>475.69138389394976</v>
      </c>
    </row>
    <row r="1376" spans="1:8">
      <c r="A1376" s="7"/>
      <c r="B1376" s="23">
        <v>42580</v>
      </c>
      <c r="C1376" s="22">
        <v>0.39583333333333331</v>
      </c>
      <c r="D1376" s="25">
        <v>6.4790890000000001</v>
      </c>
      <c r="E1376" s="19">
        <f t="shared" si="68"/>
        <v>6.4771452733000006</v>
      </c>
      <c r="F1376" s="24">
        <v>36.369999999999997</v>
      </c>
      <c r="G1376" s="19">
        <f t="shared" si="66"/>
        <v>36.715514999999996</v>
      </c>
      <c r="H1376" s="11">
        <f t="shared" si="67"/>
        <v>966.93729639477499</v>
      </c>
    </row>
    <row r="1377" spans="1:8">
      <c r="A1377" s="7"/>
      <c r="B1377" s="23">
        <v>42580</v>
      </c>
      <c r="C1377" s="22">
        <v>0.41666666666666669</v>
      </c>
      <c r="D1377" s="25">
        <v>7.8794509999999995</v>
      </c>
      <c r="E1377" s="19">
        <f t="shared" si="68"/>
        <v>7.8770871646999998</v>
      </c>
      <c r="F1377" s="24">
        <v>31.94</v>
      </c>
      <c r="G1377" s="19">
        <f t="shared" si="66"/>
        <v>32.243430000000004</v>
      </c>
      <c r="H1377" s="11">
        <f t="shared" si="67"/>
        <v>1211.153904035297</v>
      </c>
    </row>
    <row r="1378" spans="1:8">
      <c r="A1378" s="7"/>
      <c r="B1378" s="23">
        <v>42580</v>
      </c>
      <c r="C1378" s="22">
        <v>0.4375</v>
      </c>
      <c r="D1378" s="25">
        <v>8.2727170000000001</v>
      </c>
      <c r="E1378" s="19">
        <f t="shared" si="68"/>
        <v>8.2702351849000006</v>
      </c>
      <c r="F1378" s="24">
        <v>33.18</v>
      </c>
      <c r="G1378" s="19">
        <f t="shared" si="66"/>
        <v>33.49521</v>
      </c>
      <c r="H1378" s="11">
        <f t="shared" si="67"/>
        <v>1261.2504801237858</v>
      </c>
    </row>
    <row r="1379" spans="1:8">
      <c r="A1379" s="7"/>
      <c r="B1379" s="23">
        <v>42580</v>
      </c>
      <c r="C1379" s="22">
        <v>0.45833333333333331</v>
      </c>
      <c r="D1379" s="25">
        <v>8.2913169999999994</v>
      </c>
      <c r="E1379" s="19">
        <f t="shared" si="68"/>
        <v>8.2888296049000001</v>
      </c>
      <c r="F1379" s="24">
        <v>30.48</v>
      </c>
      <c r="G1379" s="19">
        <f t="shared" si="66"/>
        <v>30.769560000000002</v>
      </c>
      <c r="H1379" s="11">
        <f t="shared" si="67"/>
        <v>1286.678666653653</v>
      </c>
    </row>
    <row r="1380" spans="1:8">
      <c r="A1380" s="7"/>
      <c r="B1380" s="23">
        <v>42580</v>
      </c>
      <c r="C1380" s="22">
        <v>0.47916666666666669</v>
      </c>
      <c r="D1380" s="25">
        <v>7.5256449999999999</v>
      </c>
      <c r="E1380" s="19">
        <f t="shared" si="68"/>
        <v>7.5233873065000001</v>
      </c>
      <c r="F1380" s="24">
        <v>28.27</v>
      </c>
      <c r="G1380" s="19">
        <f t="shared" si="66"/>
        <v>28.538565000000002</v>
      </c>
      <c r="H1380" s="11">
        <f t="shared" si="67"/>
        <v>1184.6433613422748</v>
      </c>
    </row>
    <row r="1381" spans="1:8">
      <c r="A1381" s="7"/>
      <c r="B1381" s="23">
        <v>42580</v>
      </c>
      <c r="C1381" s="22">
        <v>0.5</v>
      </c>
      <c r="D1381" s="25">
        <v>9.0044330000000024</v>
      </c>
      <c r="E1381" s="19">
        <f t="shared" si="68"/>
        <v>9.0017316701000034</v>
      </c>
      <c r="F1381" s="24">
        <v>27.75</v>
      </c>
      <c r="G1381" s="19">
        <f t="shared" si="66"/>
        <v>28.013625000000001</v>
      </c>
      <c r="H1381" s="11">
        <f t="shared" si="67"/>
        <v>1422.1509552817954</v>
      </c>
    </row>
    <row r="1382" spans="1:8">
      <c r="A1382" s="7"/>
      <c r="B1382" s="23">
        <v>42580</v>
      </c>
      <c r="C1382" s="22">
        <v>0.52083333333333337</v>
      </c>
      <c r="D1382" s="25">
        <v>9.1027069999999988</v>
      </c>
      <c r="E1382" s="19">
        <f t="shared" si="68"/>
        <v>9.0999761878999994</v>
      </c>
      <c r="F1382" s="24">
        <v>27.62</v>
      </c>
      <c r="G1382" s="19">
        <f t="shared" si="66"/>
        <v>27.882390000000004</v>
      </c>
      <c r="H1382" s="11">
        <f t="shared" si="67"/>
        <v>1438.8664858876587</v>
      </c>
    </row>
    <row r="1383" spans="1:8">
      <c r="A1383" s="7"/>
      <c r="B1383" s="23">
        <v>42580</v>
      </c>
      <c r="C1383" s="22">
        <v>0.54166666666666663</v>
      </c>
      <c r="D1383" s="25">
        <v>9.1135240000000017</v>
      </c>
      <c r="E1383" s="19">
        <f t="shared" si="68"/>
        <v>9.1107899428000021</v>
      </c>
      <c r="F1383" s="24">
        <v>26.76</v>
      </c>
      <c r="G1383" s="19">
        <f t="shared" si="66"/>
        <v>27.014220000000002</v>
      </c>
      <c r="H1383" s="11">
        <f t="shared" si="67"/>
        <v>1448.4860454722138</v>
      </c>
    </row>
    <row r="1384" spans="1:8">
      <c r="A1384" s="7"/>
      <c r="B1384" s="23">
        <v>42580</v>
      </c>
      <c r="C1384" s="22">
        <v>0.5625</v>
      </c>
      <c r="D1384" s="25">
        <v>9.0086480000000009</v>
      </c>
      <c r="E1384" s="19">
        <f t="shared" si="68"/>
        <v>9.0059454056000003</v>
      </c>
      <c r="F1384" s="24">
        <v>26.34</v>
      </c>
      <c r="G1384" s="19">
        <f t="shared" si="66"/>
        <v>26.590230000000002</v>
      </c>
      <c r="H1384" s="11">
        <f t="shared" si="67"/>
        <v>1435.6356857392529</v>
      </c>
    </row>
    <row r="1385" spans="1:8">
      <c r="A1385" s="7"/>
      <c r="B1385" s="23">
        <v>42580</v>
      </c>
      <c r="C1385" s="22">
        <v>0.58333333333333337</v>
      </c>
      <c r="D1385" s="25">
        <v>8.2622649999999993</v>
      </c>
      <c r="E1385" s="19">
        <f t="shared" si="68"/>
        <v>8.2597863204999999</v>
      </c>
      <c r="F1385" s="24">
        <v>26.4</v>
      </c>
      <c r="G1385" s="19">
        <f t="shared" si="66"/>
        <v>26.6508</v>
      </c>
      <c r="H1385" s="11">
        <f t="shared" si="67"/>
        <v>1316.1903423426186</v>
      </c>
    </row>
    <row r="1386" spans="1:8">
      <c r="A1386" s="7"/>
      <c r="B1386" s="23">
        <v>42580</v>
      </c>
      <c r="C1386" s="22">
        <v>0.60416666666666663</v>
      </c>
      <c r="D1386" s="25">
        <v>7.4233949999999993</v>
      </c>
      <c r="E1386" s="19">
        <f t="shared" si="68"/>
        <v>7.4211679814999991</v>
      </c>
      <c r="F1386" s="24">
        <v>26.53</v>
      </c>
      <c r="G1386" s="19">
        <f t="shared" si="66"/>
        <v>26.782035000000004</v>
      </c>
      <c r="H1386" s="11">
        <f t="shared" si="67"/>
        <v>1181.5832639375874</v>
      </c>
    </row>
    <row r="1387" spans="1:8">
      <c r="A1387" s="7"/>
      <c r="B1387" s="23">
        <v>42580</v>
      </c>
      <c r="C1387" s="22">
        <v>0.625</v>
      </c>
      <c r="D1387" s="25">
        <v>2.4509819999999998</v>
      </c>
      <c r="E1387" s="19">
        <f t="shared" si="68"/>
        <v>2.4502467053999997</v>
      </c>
      <c r="F1387" s="24">
        <v>26.43</v>
      </c>
      <c r="G1387" s="19">
        <f t="shared" si="66"/>
        <v>26.681085000000003</v>
      </c>
      <c r="H1387" s="11">
        <f t="shared" si="67"/>
        <v>390.37064658665258</v>
      </c>
    </row>
    <row r="1388" spans="1:8">
      <c r="A1388" s="7"/>
      <c r="B1388" s="23">
        <v>42580</v>
      </c>
      <c r="C1388" s="22">
        <v>0.64583333333333337</v>
      </c>
      <c r="D1388" s="25">
        <v>1.686277</v>
      </c>
      <c r="E1388" s="19">
        <f t="shared" si="68"/>
        <v>1.6857711169</v>
      </c>
      <c r="F1388" s="24">
        <v>26.77</v>
      </c>
      <c r="G1388" s="19">
        <f t="shared" si="66"/>
        <v>27.024315000000001</v>
      </c>
      <c r="H1388" s="11">
        <f t="shared" si="67"/>
        <v>267.9966180623926</v>
      </c>
    </row>
    <row r="1389" spans="1:8">
      <c r="A1389" s="7"/>
      <c r="B1389" s="23">
        <v>42580</v>
      </c>
      <c r="C1389" s="22">
        <v>0.66666666666666663</v>
      </c>
      <c r="D1389" s="25">
        <v>1.0832410000000001</v>
      </c>
      <c r="E1389" s="19">
        <f t="shared" si="68"/>
        <v>1.0829160277000001</v>
      </c>
      <c r="F1389" s="24">
        <v>28.6</v>
      </c>
      <c r="G1389" s="19">
        <f t="shared" si="66"/>
        <v>28.871700000000004</v>
      </c>
      <c r="H1389" s="11">
        <f t="shared" si="67"/>
        <v>170.1567544752539</v>
      </c>
    </row>
    <row r="1390" spans="1:8">
      <c r="A1390" s="7"/>
      <c r="B1390" s="23">
        <v>42580</v>
      </c>
      <c r="C1390" s="22">
        <v>0.6875</v>
      </c>
      <c r="D1390" s="25">
        <v>1.071199</v>
      </c>
      <c r="E1390" s="19">
        <f t="shared" si="68"/>
        <v>1.0708776403</v>
      </c>
      <c r="F1390" s="24">
        <v>31.46</v>
      </c>
      <c r="G1390" s="19">
        <f t="shared" si="66"/>
        <v>31.758870000000002</v>
      </c>
      <c r="H1390" s="11">
        <f t="shared" si="67"/>
        <v>165.17337733160554</v>
      </c>
    </row>
    <row r="1391" spans="1:8">
      <c r="A1391" s="7"/>
      <c r="B1391" s="23">
        <v>42580</v>
      </c>
      <c r="C1391" s="22">
        <v>0.70833333333333337</v>
      </c>
      <c r="D1391" s="25">
        <v>0.33434200000000003</v>
      </c>
      <c r="E1391" s="19">
        <f t="shared" si="68"/>
        <v>0.33424169740000004</v>
      </c>
      <c r="F1391" s="24">
        <v>32.479999999999997</v>
      </c>
      <c r="G1391" s="19">
        <f t="shared" si="66"/>
        <v>32.788559999999997</v>
      </c>
      <c r="H1391" s="11">
        <f t="shared" si="67"/>
        <v>51.209651766698265</v>
      </c>
    </row>
    <row r="1392" spans="1:8">
      <c r="A1392" s="7"/>
      <c r="B1392" s="23">
        <v>42580</v>
      </c>
      <c r="C1392" s="22">
        <v>0.72916666666666663</v>
      </c>
      <c r="D1392" s="25">
        <v>2.4427999999999998E-2</v>
      </c>
      <c r="E1392" s="19">
        <f t="shared" si="68"/>
        <v>2.4420671599999999E-2</v>
      </c>
      <c r="F1392" s="24">
        <v>44.22</v>
      </c>
      <c r="G1392" s="19">
        <f t="shared" si="66"/>
        <v>44.640090000000001</v>
      </c>
      <c r="H1392" s="11">
        <f t="shared" si="67"/>
        <v>3.4521039395155562</v>
      </c>
    </row>
    <row r="1393" spans="1:8">
      <c r="A1393" s="7"/>
      <c r="B1393" s="23">
        <v>42580</v>
      </c>
      <c r="C1393" s="22">
        <v>0.75</v>
      </c>
      <c r="D1393" s="25">
        <v>0</v>
      </c>
      <c r="E1393" s="19">
        <f t="shared" si="68"/>
        <v>0</v>
      </c>
      <c r="F1393" s="24">
        <v>83.59</v>
      </c>
      <c r="G1393" s="19">
        <f t="shared" si="66"/>
        <v>84.384105000000005</v>
      </c>
      <c r="H1393" s="11">
        <f t="shared" si="67"/>
        <v>0</v>
      </c>
    </row>
    <row r="1394" spans="1:8">
      <c r="A1394" s="7"/>
      <c r="B1394" s="23">
        <v>42580</v>
      </c>
      <c r="C1394" s="22">
        <v>0.77083333333333337</v>
      </c>
      <c r="D1394" s="25">
        <v>0</v>
      </c>
      <c r="E1394" s="19">
        <f t="shared" si="68"/>
        <v>0</v>
      </c>
      <c r="F1394" s="24">
        <v>65.28</v>
      </c>
      <c r="G1394" s="19">
        <f t="shared" si="66"/>
        <v>65.90016</v>
      </c>
      <c r="H1394" s="11">
        <f t="shared" si="67"/>
        <v>0</v>
      </c>
    </row>
    <row r="1395" spans="1:8">
      <c r="A1395" s="7"/>
      <c r="B1395" s="23">
        <v>42580</v>
      </c>
      <c r="C1395" s="22">
        <v>0.79166666666666663</v>
      </c>
      <c r="D1395" s="25">
        <v>0</v>
      </c>
      <c r="E1395" s="19">
        <f t="shared" si="68"/>
        <v>0</v>
      </c>
      <c r="F1395" s="24">
        <v>69.13</v>
      </c>
      <c r="G1395" s="19">
        <f t="shared" si="66"/>
        <v>69.786734999999993</v>
      </c>
      <c r="H1395" s="11">
        <f t="shared" si="67"/>
        <v>0</v>
      </c>
    </row>
    <row r="1396" spans="1:8">
      <c r="A1396" s="7"/>
      <c r="B1396" s="23">
        <v>42580</v>
      </c>
      <c r="C1396" s="22">
        <v>0.8125</v>
      </c>
      <c r="D1396" s="25">
        <v>0</v>
      </c>
      <c r="E1396" s="19">
        <f t="shared" si="68"/>
        <v>0</v>
      </c>
      <c r="F1396" s="24">
        <v>56.49</v>
      </c>
      <c r="G1396" s="19">
        <f t="shared" si="66"/>
        <v>57.026655000000005</v>
      </c>
      <c r="H1396" s="11">
        <f t="shared" si="67"/>
        <v>0</v>
      </c>
    </row>
    <row r="1397" spans="1:8">
      <c r="A1397" s="7"/>
      <c r="B1397" s="23">
        <v>42580</v>
      </c>
      <c r="C1397" s="22">
        <v>0.83333333333333337</v>
      </c>
      <c r="D1397" s="25">
        <v>0</v>
      </c>
      <c r="E1397" s="19">
        <f t="shared" si="68"/>
        <v>0</v>
      </c>
      <c r="F1397" s="24">
        <v>51.16</v>
      </c>
      <c r="G1397" s="19">
        <f t="shared" si="66"/>
        <v>51.64602</v>
      </c>
      <c r="H1397" s="11">
        <f t="shared" si="67"/>
        <v>0</v>
      </c>
    </row>
    <row r="1398" spans="1:8">
      <c r="A1398" s="7"/>
      <c r="B1398" s="23">
        <v>42580</v>
      </c>
      <c r="C1398" s="22">
        <v>0.85416666666666663</v>
      </c>
      <c r="D1398" s="25">
        <v>0</v>
      </c>
      <c r="E1398" s="19">
        <f t="shared" si="68"/>
        <v>0</v>
      </c>
      <c r="F1398" s="24">
        <v>44.22</v>
      </c>
      <c r="G1398" s="19">
        <f t="shared" si="66"/>
        <v>44.640090000000001</v>
      </c>
      <c r="H1398" s="11">
        <f t="shared" si="67"/>
        <v>0</v>
      </c>
    </row>
    <row r="1399" spans="1:8">
      <c r="A1399" s="7"/>
      <c r="B1399" s="23">
        <v>42580</v>
      </c>
      <c r="C1399" s="22">
        <v>0.875</v>
      </c>
      <c r="D1399" s="25">
        <v>0</v>
      </c>
      <c r="E1399" s="19">
        <f t="shared" si="68"/>
        <v>0</v>
      </c>
      <c r="F1399" s="24">
        <v>40.159999999999997</v>
      </c>
      <c r="G1399" s="19">
        <f t="shared" si="66"/>
        <v>40.541519999999998</v>
      </c>
      <c r="H1399" s="11">
        <f t="shared" si="67"/>
        <v>0</v>
      </c>
    </row>
    <row r="1400" spans="1:8">
      <c r="A1400" s="7"/>
      <c r="B1400" s="23">
        <v>42580</v>
      </c>
      <c r="C1400" s="22">
        <v>0.89583333333333337</v>
      </c>
      <c r="D1400" s="25">
        <v>0</v>
      </c>
      <c r="E1400" s="19">
        <f t="shared" si="68"/>
        <v>0</v>
      </c>
      <c r="F1400" s="24">
        <v>37.32</v>
      </c>
      <c r="G1400" s="19">
        <f t="shared" si="66"/>
        <v>37.67454</v>
      </c>
      <c r="H1400" s="11">
        <f t="shared" si="67"/>
        <v>0</v>
      </c>
    </row>
    <row r="1401" spans="1:8">
      <c r="A1401" s="7"/>
      <c r="B1401" s="23">
        <v>42580</v>
      </c>
      <c r="C1401" s="22">
        <v>0.91666666666666663</v>
      </c>
      <c r="D1401" s="25">
        <v>0</v>
      </c>
      <c r="E1401" s="19">
        <f t="shared" si="68"/>
        <v>0</v>
      </c>
      <c r="F1401" s="24">
        <v>35.72</v>
      </c>
      <c r="G1401" s="19">
        <f t="shared" si="66"/>
        <v>36.059339999999999</v>
      </c>
      <c r="H1401" s="11">
        <f t="shared" si="67"/>
        <v>0</v>
      </c>
    </row>
    <row r="1402" spans="1:8">
      <c r="A1402" s="7"/>
      <c r="B1402" s="23">
        <v>42580</v>
      </c>
      <c r="C1402" s="22">
        <v>0.9375</v>
      </c>
      <c r="D1402" s="25">
        <v>0</v>
      </c>
      <c r="E1402" s="19">
        <f t="shared" si="68"/>
        <v>0</v>
      </c>
      <c r="F1402" s="24">
        <v>54.06</v>
      </c>
      <c r="G1402" s="19">
        <f t="shared" si="66"/>
        <v>54.573570000000004</v>
      </c>
      <c r="H1402" s="11">
        <f t="shared" si="67"/>
        <v>0</v>
      </c>
    </row>
    <row r="1403" spans="1:8">
      <c r="A1403" s="7"/>
      <c r="B1403" s="23">
        <v>42580</v>
      </c>
      <c r="C1403" s="22">
        <v>0.95833333333333337</v>
      </c>
      <c r="D1403" s="25">
        <v>0</v>
      </c>
      <c r="E1403" s="19">
        <f t="shared" si="68"/>
        <v>0</v>
      </c>
      <c r="F1403" s="24">
        <v>37.72</v>
      </c>
      <c r="G1403" s="19">
        <f t="shared" si="66"/>
        <v>38.078340000000004</v>
      </c>
      <c r="H1403" s="11">
        <f t="shared" si="67"/>
        <v>0</v>
      </c>
    </row>
    <row r="1404" spans="1:8">
      <c r="A1404" s="7"/>
      <c r="B1404" s="23">
        <v>42580</v>
      </c>
      <c r="C1404" s="22">
        <v>0.97916666666666663</v>
      </c>
      <c r="D1404" s="25">
        <v>0</v>
      </c>
      <c r="E1404" s="19">
        <f t="shared" si="68"/>
        <v>0</v>
      </c>
      <c r="F1404" s="24">
        <v>36.1</v>
      </c>
      <c r="G1404" s="19">
        <f t="shared" si="66"/>
        <v>36.442950000000003</v>
      </c>
      <c r="H1404" s="11">
        <f t="shared" si="67"/>
        <v>0</v>
      </c>
    </row>
    <row r="1405" spans="1:8">
      <c r="A1405" s="7"/>
      <c r="B1405" s="23">
        <v>42580</v>
      </c>
      <c r="C1405" s="22">
        <v>0.99998842592592585</v>
      </c>
      <c r="D1405" s="25">
        <v>0</v>
      </c>
      <c r="E1405" s="19">
        <f t="shared" si="68"/>
        <v>0</v>
      </c>
      <c r="F1405" s="24">
        <v>41.23</v>
      </c>
      <c r="G1405" s="19">
        <f t="shared" si="66"/>
        <v>41.621684999999999</v>
      </c>
      <c r="H1405" s="11">
        <f t="shared" si="67"/>
        <v>0</v>
      </c>
    </row>
    <row r="1406" spans="1:8">
      <c r="A1406" s="7"/>
      <c r="B1406" s="23">
        <v>42581</v>
      </c>
      <c r="C1406" s="22">
        <v>2.0833333333333332E-2</v>
      </c>
      <c r="D1406" s="25">
        <v>0</v>
      </c>
      <c r="E1406" s="19">
        <f t="shared" si="68"/>
        <v>0</v>
      </c>
      <c r="F1406" s="24">
        <v>31.84</v>
      </c>
      <c r="G1406" s="19">
        <f t="shared" si="66"/>
        <v>32.142479999999999</v>
      </c>
      <c r="H1406" s="11">
        <f t="shared" si="67"/>
        <v>0</v>
      </c>
    </row>
    <row r="1407" spans="1:8">
      <c r="A1407" s="7"/>
      <c r="B1407" s="23">
        <v>42581</v>
      </c>
      <c r="C1407" s="22">
        <v>4.1666666666666664E-2</v>
      </c>
      <c r="D1407" s="25">
        <v>0</v>
      </c>
      <c r="E1407" s="19">
        <f t="shared" si="68"/>
        <v>0</v>
      </c>
      <c r="F1407" s="24">
        <v>31.76</v>
      </c>
      <c r="G1407" s="19">
        <f t="shared" si="66"/>
        <v>32.061720000000001</v>
      </c>
      <c r="H1407" s="11">
        <f t="shared" si="67"/>
        <v>0</v>
      </c>
    </row>
    <row r="1408" spans="1:8">
      <c r="A1408" s="7"/>
      <c r="B1408" s="23">
        <v>42581</v>
      </c>
      <c r="C1408" s="22">
        <v>6.25E-2</v>
      </c>
      <c r="D1408" s="25">
        <v>0</v>
      </c>
      <c r="E1408" s="19">
        <f t="shared" si="68"/>
        <v>0</v>
      </c>
      <c r="F1408" s="24">
        <v>32.43</v>
      </c>
      <c r="G1408" s="19">
        <f t="shared" si="66"/>
        <v>32.738085000000005</v>
      </c>
      <c r="H1408" s="11">
        <f t="shared" si="67"/>
        <v>0</v>
      </c>
    </row>
    <row r="1409" spans="1:8">
      <c r="A1409" s="7"/>
      <c r="B1409" s="23">
        <v>42581</v>
      </c>
      <c r="C1409" s="22">
        <v>8.3333333333333329E-2</v>
      </c>
      <c r="D1409" s="25">
        <v>0</v>
      </c>
      <c r="E1409" s="19">
        <f t="shared" si="68"/>
        <v>0</v>
      </c>
      <c r="F1409" s="24">
        <v>30.45</v>
      </c>
      <c r="G1409" s="19">
        <f t="shared" si="66"/>
        <v>30.739275000000003</v>
      </c>
      <c r="H1409" s="11">
        <f t="shared" si="67"/>
        <v>0</v>
      </c>
    </row>
    <row r="1410" spans="1:8">
      <c r="A1410" s="7"/>
      <c r="B1410" s="23">
        <v>42581</v>
      </c>
      <c r="C1410" s="22">
        <v>0.10416666666666667</v>
      </c>
      <c r="D1410" s="25">
        <v>0</v>
      </c>
      <c r="E1410" s="19">
        <f t="shared" si="68"/>
        <v>0</v>
      </c>
      <c r="F1410" s="24">
        <v>28.43</v>
      </c>
      <c r="G1410" s="19">
        <f t="shared" si="66"/>
        <v>28.700085000000001</v>
      </c>
      <c r="H1410" s="11">
        <f t="shared" si="67"/>
        <v>0</v>
      </c>
    </row>
    <row r="1411" spans="1:8">
      <c r="A1411" s="7"/>
      <c r="B1411" s="23">
        <v>42581</v>
      </c>
      <c r="C1411" s="22">
        <v>0.125</v>
      </c>
      <c r="D1411" s="25">
        <v>0</v>
      </c>
      <c r="E1411" s="19">
        <f t="shared" si="68"/>
        <v>0</v>
      </c>
      <c r="F1411" s="24">
        <v>26.95</v>
      </c>
      <c r="G1411" s="19">
        <f t="shared" si="66"/>
        <v>27.206025</v>
      </c>
      <c r="H1411" s="11">
        <f t="shared" si="67"/>
        <v>0</v>
      </c>
    </row>
    <row r="1412" spans="1:8">
      <c r="A1412" s="7"/>
      <c r="B1412" s="23">
        <v>42581</v>
      </c>
      <c r="C1412" s="22">
        <v>0.14583333333333334</v>
      </c>
      <c r="D1412" s="25">
        <v>0</v>
      </c>
      <c r="E1412" s="19">
        <f t="shared" si="68"/>
        <v>0</v>
      </c>
      <c r="F1412" s="24">
        <v>25.96</v>
      </c>
      <c r="G1412" s="19">
        <f t="shared" si="66"/>
        <v>26.206620000000001</v>
      </c>
      <c r="H1412" s="11">
        <f t="shared" si="67"/>
        <v>0</v>
      </c>
    </row>
    <row r="1413" spans="1:8">
      <c r="A1413" s="7"/>
      <c r="B1413" s="23">
        <v>42581</v>
      </c>
      <c r="C1413" s="22">
        <v>0.16666666666666666</v>
      </c>
      <c r="D1413" s="25">
        <v>0</v>
      </c>
      <c r="E1413" s="19">
        <f t="shared" si="68"/>
        <v>0</v>
      </c>
      <c r="F1413" s="24">
        <v>25.87</v>
      </c>
      <c r="G1413" s="19">
        <f t="shared" si="66"/>
        <v>26.115765000000003</v>
      </c>
      <c r="H1413" s="11">
        <f t="shared" si="67"/>
        <v>0</v>
      </c>
    </row>
    <row r="1414" spans="1:8">
      <c r="A1414" s="7"/>
      <c r="B1414" s="23">
        <v>42581</v>
      </c>
      <c r="C1414" s="22">
        <v>0.1875</v>
      </c>
      <c r="D1414" s="25">
        <v>0</v>
      </c>
      <c r="E1414" s="19">
        <f t="shared" si="68"/>
        <v>0</v>
      </c>
      <c r="F1414" s="24">
        <v>26.84</v>
      </c>
      <c r="G1414" s="19">
        <f t="shared" si="66"/>
        <v>27.094980000000003</v>
      </c>
      <c r="H1414" s="11">
        <f t="shared" si="67"/>
        <v>0</v>
      </c>
    </row>
    <row r="1415" spans="1:8">
      <c r="A1415" s="7"/>
      <c r="B1415" s="23">
        <v>42581</v>
      </c>
      <c r="C1415" s="22">
        <v>0.20833333333333334</v>
      </c>
      <c r="D1415" s="25">
        <v>0</v>
      </c>
      <c r="E1415" s="19">
        <f t="shared" si="68"/>
        <v>0</v>
      </c>
      <c r="F1415" s="24">
        <v>26</v>
      </c>
      <c r="G1415" s="19">
        <f t="shared" si="66"/>
        <v>26.247</v>
      </c>
      <c r="H1415" s="11">
        <f t="shared" si="67"/>
        <v>0</v>
      </c>
    </row>
    <row r="1416" spans="1:8">
      <c r="A1416" s="7"/>
      <c r="B1416" s="23">
        <v>42581</v>
      </c>
      <c r="C1416" s="22">
        <v>0.22916666666666666</v>
      </c>
      <c r="D1416" s="25">
        <v>0</v>
      </c>
      <c r="E1416" s="19">
        <f t="shared" si="68"/>
        <v>0</v>
      </c>
      <c r="F1416" s="24">
        <v>28.67</v>
      </c>
      <c r="G1416" s="19">
        <f t="shared" si="66"/>
        <v>28.942365000000002</v>
      </c>
      <c r="H1416" s="11">
        <f t="shared" si="67"/>
        <v>0</v>
      </c>
    </row>
    <row r="1417" spans="1:8">
      <c r="A1417" s="7"/>
      <c r="B1417" s="23">
        <v>42581</v>
      </c>
      <c r="C1417" s="22">
        <v>0.25</v>
      </c>
      <c r="D1417" s="25">
        <v>0</v>
      </c>
      <c r="E1417" s="19">
        <f t="shared" si="68"/>
        <v>0</v>
      </c>
      <c r="F1417" s="24">
        <v>28.08</v>
      </c>
      <c r="G1417" s="19">
        <f t="shared" si="66"/>
        <v>28.34676</v>
      </c>
      <c r="H1417" s="11">
        <f t="shared" si="67"/>
        <v>0</v>
      </c>
    </row>
    <row r="1418" spans="1:8">
      <c r="A1418" s="7"/>
      <c r="B1418" s="23">
        <v>42581</v>
      </c>
      <c r="C1418" s="22">
        <v>0.27083333333333331</v>
      </c>
      <c r="D1418" s="25">
        <v>0</v>
      </c>
      <c r="E1418" s="19">
        <f t="shared" si="68"/>
        <v>0</v>
      </c>
      <c r="F1418" s="24">
        <v>30.65</v>
      </c>
      <c r="G1418" s="19">
        <f t="shared" si="66"/>
        <v>30.941175000000001</v>
      </c>
      <c r="H1418" s="11">
        <f t="shared" si="67"/>
        <v>0</v>
      </c>
    </row>
    <row r="1419" spans="1:8">
      <c r="A1419" s="7"/>
      <c r="B1419" s="23">
        <v>42581</v>
      </c>
      <c r="C1419" s="22">
        <v>0.29166666666666669</v>
      </c>
      <c r="D1419" s="25">
        <v>0</v>
      </c>
      <c r="E1419" s="19">
        <f t="shared" si="68"/>
        <v>0</v>
      </c>
      <c r="F1419" s="24">
        <v>35.9</v>
      </c>
      <c r="G1419" s="19">
        <f t="shared" si="66"/>
        <v>36.241050000000001</v>
      </c>
      <c r="H1419" s="11">
        <f t="shared" si="67"/>
        <v>0</v>
      </c>
    </row>
    <row r="1420" spans="1:8">
      <c r="A1420" s="7"/>
      <c r="B1420" s="23">
        <v>42581</v>
      </c>
      <c r="C1420" s="22">
        <v>0.3125</v>
      </c>
      <c r="D1420" s="25">
        <v>3.9628999999999998E-2</v>
      </c>
      <c r="E1420" s="19">
        <f t="shared" si="68"/>
        <v>3.9617111300000001E-2</v>
      </c>
      <c r="F1420" s="24">
        <v>37.36</v>
      </c>
      <c r="G1420" s="19">
        <f t="shared" si="66"/>
        <v>37.714919999999999</v>
      </c>
      <c r="H1420" s="11">
        <f t="shared" si="67"/>
        <v>5.8746265184894035</v>
      </c>
    </row>
    <row r="1421" spans="1:8">
      <c r="A1421" s="7"/>
      <c r="B1421" s="23">
        <v>42581</v>
      </c>
      <c r="C1421" s="22">
        <v>0.33333333333333331</v>
      </c>
      <c r="D1421" s="25">
        <v>0.46532399999999996</v>
      </c>
      <c r="E1421" s="19">
        <f t="shared" si="68"/>
        <v>0.46518440279999995</v>
      </c>
      <c r="F1421" s="24">
        <v>41.15</v>
      </c>
      <c r="G1421" s="19">
        <f t="shared" si="66"/>
        <v>41.540925000000001</v>
      </c>
      <c r="H1421" s="11">
        <f t="shared" si="67"/>
        <v>67.200108532915394</v>
      </c>
    </row>
    <row r="1422" spans="1:8">
      <c r="A1422" s="7"/>
      <c r="B1422" s="23">
        <v>42581</v>
      </c>
      <c r="C1422" s="22">
        <v>0.35416666666666669</v>
      </c>
      <c r="D1422" s="25">
        <v>1.1262490000000001</v>
      </c>
      <c r="E1422" s="19">
        <f t="shared" si="68"/>
        <v>1.1259111253</v>
      </c>
      <c r="F1422" s="24">
        <v>50.44</v>
      </c>
      <c r="G1422" s="19">
        <f t="shared" si="66"/>
        <v>50.919180000000004</v>
      </c>
      <c r="H1422" s="11">
        <f t="shared" si="67"/>
        <v>152.08899805264673</v>
      </c>
    </row>
    <row r="1423" spans="1:8">
      <c r="A1423" s="7"/>
      <c r="B1423" s="23">
        <v>42581</v>
      </c>
      <c r="C1423" s="22">
        <v>0.375</v>
      </c>
      <c r="D1423" s="25">
        <v>1.758724</v>
      </c>
      <c r="E1423" s="19">
        <f t="shared" si="68"/>
        <v>1.7581963828</v>
      </c>
      <c r="F1423" s="24">
        <v>43.14</v>
      </c>
      <c r="G1423" s="19">
        <f t="shared" ref="G1423:G1486" si="69">$F1423*$B$8</f>
        <v>43.54983</v>
      </c>
      <c r="H1423" s="11">
        <f t="shared" ref="H1423:H1486" si="70">E1423*($B$6-G1423)</f>
        <v>250.45537362324509</v>
      </c>
    </row>
    <row r="1424" spans="1:8">
      <c r="A1424" s="7"/>
      <c r="B1424" s="23">
        <v>42581</v>
      </c>
      <c r="C1424" s="22">
        <v>0.39583333333333331</v>
      </c>
      <c r="D1424" s="25">
        <v>2.6861489999999999</v>
      </c>
      <c r="E1424" s="19">
        <f t="shared" ref="E1424:E1487" si="71">IF($B$11="Electricity",$D1424*$B$7,$D1424*$B$8)</f>
        <v>2.6853431553</v>
      </c>
      <c r="F1424" s="24">
        <v>40.49</v>
      </c>
      <c r="G1424" s="19">
        <f t="shared" si="69"/>
        <v>40.874655000000004</v>
      </c>
      <c r="H1424" s="11">
        <f t="shared" si="70"/>
        <v>389.71135185630101</v>
      </c>
    </row>
    <row r="1425" spans="1:8">
      <c r="A1425" s="7"/>
      <c r="B1425" s="23">
        <v>42581</v>
      </c>
      <c r="C1425" s="22">
        <v>0.41666666666666669</v>
      </c>
      <c r="D1425" s="25">
        <v>4.0068159999999997</v>
      </c>
      <c r="E1425" s="19">
        <f t="shared" si="71"/>
        <v>4.0056139551999994</v>
      </c>
      <c r="F1425" s="24">
        <v>33.75</v>
      </c>
      <c r="G1425" s="19">
        <f t="shared" si="69"/>
        <v>34.070625</v>
      </c>
      <c r="H1425" s="11">
        <f t="shared" si="70"/>
        <v>608.57042470481383</v>
      </c>
    </row>
    <row r="1426" spans="1:8">
      <c r="A1426" s="7"/>
      <c r="B1426" s="23">
        <v>42581</v>
      </c>
      <c r="C1426" s="22">
        <v>0.4375</v>
      </c>
      <c r="D1426" s="25">
        <v>5.8400340000000002</v>
      </c>
      <c r="E1426" s="19">
        <f t="shared" si="71"/>
        <v>5.8382819898000005</v>
      </c>
      <c r="F1426" s="24">
        <v>36.6</v>
      </c>
      <c r="G1426" s="19">
        <f t="shared" si="69"/>
        <v>36.947700000000005</v>
      </c>
      <c r="H1426" s="11">
        <f t="shared" si="70"/>
        <v>870.20935862826661</v>
      </c>
    </row>
    <row r="1427" spans="1:8">
      <c r="A1427" s="7"/>
      <c r="B1427" s="23">
        <v>42581</v>
      </c>
      <c r="C1427" s="22">
        <v>0.45833333333333331</v>
      </c>
      <c r="D1427" s="25">
        <v>5.854978</v>
      </c>
      <c r="E1427" s="19">
        <f t="shared" si="71"/>
        <v>5.8532215066000006</v>
      </c>
      <c r="F1427" s="24">
        <v>31.64</v>
      </c>
      <c r="G1427" s="19">
        <f t="shared" si="69"/>
        <v>31.940580000000004</v>
      </c>
      <c r="H1427" s="11">
        <f t="shared" si="70"/>
        <v>901.74391043832225</v>
      </c>
    </row>
    <row r="1428" spans="1:8">
      <c r="A1428" s="7"/>
      <c r="B1428" s="23">
        <v>42581</v>
      </c>
      <c r="C1428" s="22">
        <v>0.47916666666666669</v>
      </c>
      <c r="D1428" s="25">
        <v>5.4499949999999995</v>
      </c>
      <c r="E1428" s="19">
        <f t="shared" si="71"/>
        <v>5.4483600014999993</v>
      </c>
      <c r="F1428" s="24">
        <v>27.63</v>
      </c>
      <c r="G1428" s="19">
        <f t="shared" si="69"/>
        <v>27.892485000000001</v>
      </c>
      <c r="H1428" s="11">
        <f t="shared" si="70"/>
        <v>861.42666066256118</v>
      </c>
    </row>
    <row r="1429" spans="1:8">
      <c r="A1429" s="7"/>
      <c r="B1429" s="23">
        <v>42581</v>
      </c>
      <c r="C1429" s="22">
        <v>0.5</v>
      </c>
      <c r="D1429" s="25">
        <v>8.4147290000000012</v>
      </c>
      <c r="E1429" s="19">
        <f t="shared" si="71"/>
        <v>8.412204581300001</v>
      </c>
      <c r="F1429" s="24">
        <v>30.03</v>
      </c>
      <c r="G1429" s="19">
        <f t="shared" si="69"/>
        <v>30.315285000000003</v>
      </c>
      <c r="H1429" s="11">
        <f t="shared" si="70"/>
        <v>1309.6516727613848</v>
      </c>
    </row>
    <row r="1430" spans="1:8">
      <c r="A1430" s="7"/>
      <c r="B1430" s="23">
        <v>42581</v>
      </c>
      <c r="C1430" s="22">
        <v>0.52083333333333337</v>
      </c>
      <c r="D1430" s="25">
        <v>9.6847549999999991</v>
      </c>
      <c r="E1430" s="19">
        <f t="shared" si="71"/>
        <v>9.6818495734999992</v>
      </c>
      <c r="F1430" s="24">
        <v>31.3</v>
      </c>
      <c r="G1430" s="19">
        <f t="shared" si="69"/>
        <v>31.597350000000002</v>
      </c>
      <c r="H1430" s="11">
        <f t="shared" si="70"/>
        <v>1494.9032310497696</v>
      </c>
    </row>
    <row r="1431" spans="1:8">
      <c r="A1431" s="7"/>
      <c r="B1431" s="23">
        <v>42581</v>
      </c>
      <c r="C1431" s="22">
        <v>0.54166666666666663</v>
      </c>
      <c r="D1431" s="25">
        <v>9.2422889999999995</v>
      </c>
      <c r="E1431" s="19">
        <f t="shared" si="71"/>
        <v>9.2395163132999993</v>
      </c>
      <c r="F1431" s="24">
        <v>31.32</v>
      </c>
      <c r="G1431" s="19">
        <f t="shared" si="69"/>
        <v>31.617540000000002</v>
      </c>
      <c r="H1431" s="11">
        <f t="shared" si="70"/>
        <v>1426.4192576573846</v>
      </c>
    </row>
    <row r="1432" spans="1:8">
      <c r="A1432" s="7"/>
      <c r="B1432" s="23">
        <v>42581</v>
      </c>
      <c r="C1432" s="22">
        <v>0.5625</v>
      </c>
      <c r="D1432" s="25">
        <v>9.2181820000000005</v>
      </c>
      <c r="E1432" s="19">
        <f t="shared" si="71"/>
        <v>9.2154165454000001</v>
      </c>
      <c r="F1432" s="24">
        <v>30.26</v>
      </c>
      <c r="G1432" s="19">
        <f t="shared" si="69"/>
        <v>30.547470000000004</v>
      </c>
      <c r="H1432" s="11">
        <f t="shared" si="70"/>
        <v>1432.5598169862899</v>
      </c>
    </row>
    <row r="1433" spans="1:8">
      <c r="A1433" s="7"/>
      <c r="B1433" s="23">
        <v>42581</v>
      </c>
      <c r="C1433" s="22">
        <v>0.58333333333333337</v>
      </c>
      <c r="D1433" s="25">
        <v>8.5545059999999999</v>
      </c>
      <c r="E1433" s="19">
        <f t="shared" si="71"/>
        <v>8.5519396481999994</v>
      </c>
      <c r="F1433" s="24">
        <v>30.22</v>
      </c>
      <c r="G1433" s="19">
        <f t="shared" si="69"/>
        <v>30.507090000000002</v>
      </c>
      <c r="H1433" s="11">
        <f t="shared" si="70"/>
        <v>1329.7659820429942</v>
      </c>
    </row>
    <row r="1434" spans="1:8">
      <c r="A1434" s="7"/>
      <c r="B1434" s="23">
        <v>42581</v>
      </c>
      <c r="C1434" s="22">
        <v>0.60416666666666663</v>
      </c>
      <c r="D1434" s="25">
        <v>7.6780240000000006</v>
      </c>
      <c r="E1434" s="19">
        <f t="shared" si="71"/>
        <v>7.6757205928000012</v>
      </c>
      <c r="F1434" s="24">
        <v>30.18</v>
      </c>
      <c r="G1434" s="19">
        <f t="shared" si="69"/>
        <v>30.466710000000003</v>
      </c>
      <c r="H1434" s="11">
        <f t="shared" si="70"/>
        <v>1193.8300769189345</v>
      </c>
    </row>
    <row r="1435" spans="1:8">
      <c r="A1435" s="7"/>
      <c r="B1435" s="23">
        <v>42581</v>
      </c>
      <c r="C1435" s="22">
        <v>0.625</v>
      </c>
      <c r="D1435" s="25">
        <v>6.4569839999999994</v>
      </c>
      <c r="E1435" s="19">
        <f t="shared" si="71"/>
        <v>6.4550469047999997</v>
      </c>
      <c r="F1435" s="24">
        <v>32.299999999999997</v>
      </c>
      <c r="G1435" s="19">
        <f t="shared" si="69"/>
        <v>32.606850000000001</v>
      </c>
      <c r="H1435" s="11">
        <f t="shared" si="70"/>
        <v>990.15997812502201</v>
      </c>
    </row>
    <row r="1436" spans="1:8">
      <c r="A1436" s="7"/>
      <c r="B1436" s="23">
        <v>42581</v>
      </c>
      <c r="C1436" s="22">
        <v>0.64583333333333337</v>
      </c>
      <c r="D1436" s="25">
        <v>4.5216440000000002</v>
      </c>
      <c r="E1436" s="19">
        <f t="shared" si="71"/>
        <v>4.5202875068000008</v>
      </c>
      <c r="F1436" s="24">
        <v>32.369999999999997</v>
      </c>
      <c r="G1436" s="19">
        <f t="shared" si="69"/>
        <v>32.677515</v>
      </c>
      <c r="H1436" s="11">
        <f t="shared" si="70"/>
        <v>693.06171345703058</v>
      </c>
    </row>
    <row r="1437" spans="1:8">
      <c r="A1437" s="7"/>
      <c r="B1437" s="23">
        <v>42581</v>
      </c>
      <c r="C1437" s="22">
        <v>0.66666666666666663</v>
      </c>
      <c r="D1437" s="25">
        <v>2.7592189999999999</v>
      </c>
      <c r="E1437" s="19">
        <f t="shared" si="71"/>
        <v>2.7583912342999999</v>
      </c>
      <c r="F1437" s="24">
        <v>34.979999999999997</v>
      </c>
      <c r="G1437" s="19">
        <f t="shared" si="69"/>
        <v>35.312309999999997</v>
      </c>
      <c r="H1437" s="11">
        <f t="shared" si="70"/>
        <v>415.65560321291576</v>
      </c>
    </row>
    <row r="1438" spans="1:8">
      <c r="A1438" s="7"/>
      <c r="B1438" s="23">
        <v>42581</v>
      </c>
      <c r="C1438" s="22">
        <v>0.6875</v>
      </c>
      <c r="D1438" s="25">
        <v>1.4969989999999997</v>
      </c>
      <c r="E1438" s="19">
        <f t="shared" si="71"/>
        <v>1.4965499002999998</v>
      </c>
      <c r="F1438" s="24">
        <v>37.53</v>
      </c>
      <c r="G1438" s="19">
        <f t="shared" si="69"/>
        <v>37.886535000000002</v>
      </c>
      <c r="H1438" s="11">
        <f t="shared" si="70"/>
        <v>221.65919127883748</v>
      </c>
    </row>
    <row r="1439" spans="1:8">
      <c r="A1439" s="7"/>
      <c r="B1439" s="23">
        <v>42581</v>
      </c>
      <c r="C1439" s="22">
        <v>0.70833333333333337</v>
      </c>
      <c r="D1439" s="25">
        <v>0.28873199999999999</v>
      </c>
      <c r="E1439" s="19">
        <f t="shared" si="71"/>
        <v>0.28864538039999998</v>
      </c>
      <c r="F1439" s="24">
        <v>33.75</v>
      </c>
      <c r="G1439" s="19">
        <f t="shared" si="69"/>
        <v>34.070625</v>
      </c>
      <c r="H1439" s="11">
        <f t="shared" si="70"/>
        <v>43.853712240809244</v>
      </c>
    </row>
    <row r="1440" spans="1:8">
      <c r="A1440" s="7"/>
      <c r="B1440" s="23">
        <v>42581</v>
      </c>
      <c r="C1440" s="22">
        <v>0.72916666666666663</v>
      </c>
      <c r="D1440" s="25">
        <v>1.6879999999999999E-2</v>
      </c>
      <c r="E1440" s="19">
        <f t="shared" si="71"/>
        <v>1.6874936E-2</v>
      </c>
      <c r="F1440" s="24">
        <v>39.43</v>
      </c>
      <c r="G1440" s="19">
        <f t="shared" si="69"/>
        <v>39.804585000000003</v>
      </c>
      <c r="H1440" s="11">
        <f t="shared" si="70"/>
        <v>2.4670382716184398</v>
      </c>
    </row>
    <row r="1441" spans="1:8">
      <c r="A1441" s="7"/>
      <c r="B1441" s="23">
        <v>42581</v>
      </c>
      <c r="C1441" s="22">
        <v>0.75</v>
      </c>
      <c r="D1441" s="25">
        <v>0</v>
      </c>
      <c r="E1441" s="19">
        <f t="shared" si="71"/>
        <v>0</v>
      </c>
      <c r="F1441" s="24">
        <v>62.14</v>
      </c>
      <c r="G1441" s="19">
        <f t="shared" si="69"/>
        <v>62.730330000000002</v>
      </c>
      <c r="H1441" s="11">
        <f t="shared" si="70"/>
        <v>0</v>
      </c>
    </row>
    <row r="1442" spans="1:8">
      <c r="A1442" s="7"/>
      <c r="B1442" s="23">
        <v>42581</v>
      </c>
      <c r="C1442" s="22">
        <v>0.77083333333333337</v>
      </c>
      <c r="D1442" s="25">
        <v>0</v>
      </c>
      <c r="E1442" s="19">
        <f t="shared" si="71"/>
        <v>0</v>
      </c>
      <c r="F1442" s="24">
        <v>58.51</v>
      </c>
      <c r="G1442" s="19">
        <f t="shared" si="69"/>
        <v>59.065845000000003</v>
      </c>
      <c r="H1442" s="11">
        <f t="shared" si="70"/>
        <v>0</v>
      </c>
    </row>
    <row r="1443" spans="1:8">
      <c r="A1443" s="7"/>
      <c r="B1443" s="23">
        <v>42581</v>
      </c>
      <c r="C1443" s="22">
        <v>0.79166666666666663</v>
      </c>
      <c r="D1443" s="25">
        <v>0</v>
      </c>
      <c r="E1443" s="19">
        <f t="shared" si="71"/>
        <v>0</v>
      </c>
      <c r="F1443" s="24">
        <v>55.2</v>
      </c>
      <c r="G1443" s="19">
        <f t="shared" si="69"/>
        <v>55.72440000000001</v>
      </c>
      <c r="H1443" s="11">
        <f t="shared" si="70"/>
        <v>0</v>
      </c>
    </row>
    <row r="1444" spans="1:8">
      <c r="A1444" s="7"/>
      <c r="B1444" s="23">
        <v>42581</v>
      </c>
      <c r="C1444" s="22">
        <v>0.8125</v>
      </c>
      <c r="D1444" s="25">
        <v>0</v>
      </c>
      <c r="E1444" s="19">
        <f t="shared" si="71"/>
        <v>0</v>
      </c>
      <c r="F1444" s="24">
        <v>47.86</v>
      </c>
      <c r="G1444" s="19">
        <f t="shared" si="69"/>
        <v>48.31467</v>
      </c>
      <c r="H1444" s="11">
        <f t="shared" si="70"/>
        <v>0</v>
      </c>
    </row>
    <row r="1445" spans="1:8">
      <c r="A1445" s="7"/>
      <c r="B1445" s="23">
        <v>42581</v>
      </c>
      <c r="C1445" s="22">
        <v>0.83333333333333337</v>
      </c>
      <c r="D1445" s="25">
        <v>0</v>
      </c>
      <c r="E1445" s="19">
        <f t="shared" si="71"/>
        <v>0</v>
      </c>
      <c r="F1445" s="24">
        <v>50.31</v>
      </c>
      <c r="G1445" s="19">
        <f t="shared" si="69"/>
        <v>50.787945000000008</v>
      </c>
      <c r="H1445" s="11">
        <f t="shared" si="70"/>
        <v>0</v>
      </c>
    </row>
    <row r="1446" spans="1:8">
      <c r="A1446" s="7"/>
      <c r="B1446" s="23">
        <v>42581</v>
      </c>
      <c r="C1446" s="22">
        <v>0.85416666666666663</v>
      </c>
      <c r="D1446" s="25">
        <v>0</v>
      </c>
      <c r="E1446" s="19">
        <f t="shared" si="71"/>
        <v>0</v>
      </c>
      <c r="F1446" s="24">
        <v>46.76</v>
      </c>
      <c r="G1446" s="19">
        <f t="shared" si="69"/>
        <v>47.204219999999999</v>
      </c>
      <c r="H1446" s="11">
        <f t="shared" si="70"/>
        <v>0</v>
      </c>
    </row>
    <row r="1447" spans="1:8">
      <c r="A1447" s="7"/>
      <c r="B1447" s="23">
        <v>42581</v>
      </c>
      <c r="C1447" s="22">
        <v>0.875</v>
      </c>
      <c r="D1447" s="25">
        <v>0</v>
      </c>
      <c r="E1447" s="19">
        <f t="shared" si="71"/>
        <v>0</v>
      </c>
      <c r="F1447" s="24">
        <v>40.380000000000003</v>
      </c>
      <c r="G1447" s="19">
        <f t="shared" si="69"/>
        <v>40.763610000000007</v>
      </c>
      <c r="H1447" s="11">
        <f t="shared" si="70"/>
        <v>0</v>
      </c>
    </row>
    <row r="1448" spans="1:8">
      <c r="A1448" s="7"/>
      <c r="B1448" s="23">
        <v>42581</v>
      </c>
      <c r="C1448" s="22">
        <v>0.89583333333333337</v>
      </c>
      <c r="D1448" s="25">
        <v>0</v>
      </c>
      <c r="E1448" s="19">
        <f t="shared" si="71"/>
        <v>0</v>
      </c>
      <c r="F1448" s="24">
        <v>36.840000000000003</v>
      </c>
      <c r="G1448" s="19">
        <f t="shared" si="69"/>
        <v>37.189980000000006</v>
      </c>
      <c r="H1448" s="11">
        <f t="shared" si="70"/>
        <v>0</v>
      </c>
    </row>
    <row r="1449" spans="1:8">
      <c r="A1449" s="7"/>
      <c r="B1449" s="23">
        <v>42581</v>
      </c>
      <c r="C1449" s="22">
        <v>0.91666666666666663</v>
      </c>
      <c r="D1449" s="25">
        <v>0</v>
      </c>
      <c r="E1449" s="19">
        <f t="shared" si="71"/>
        <v>0</v>
      </c>
      <c r="F1449" s="24">
        <v>35.68</v>
      </c>
      <c r="G1449" s="19">
        <f t="shared" si="69"/>
        <v>36.01896</v>
      </c>
      <c r="H1449" s="11">
        <f t="shared" si="70"/>
        <v>0</v>
      </c>
    </row>
    <row r="1450" spans="1:8">
      <c r="A1450" s="7"/>
      <c r="B1450" s="23">
        <v>42581</v>
      </c>
      <c r="C1450" s="22">
        <v>0.9375</v>
      </c>
      <c r="D1450" s="25">
        <v>0</v>
      </c>
      <c r="E1450" s="19">
        <f t="shared" si="71"/>
        <v>0</v>
      </c>
      <c r="F1450" s="24">
        <v>34.33</v>
      </c>
      <c r="G1450" s="19">
        <f t="shared" si="69"/>
        <v>34.656134999999999</v>
      </c>
      <c r="H1450" s="11">
        <f t="shared" si="70"/>
        <v>0</v>
      </c>
    </row>
    <row r="1451" spans="1:8">
      <c r="A1451" s="7"/>
      <c r="B1451" s="23">
        <v>42581</v>
      </c>
      <c r="C1451" s="22">
        <v>0.95833333333333337</v>
      </c>
      <c r="D1451" s="25">
        <v>0</v>
      </c>
      <c r="E1451" s="19">
        <f t="shared" si="71"/>
        <v>0</v>
      </c>
      <c r="F1451" s="24">
        <v>31.19</v>
      </c>
      <c r="G1451" s="19">
        <f t="shared" si="69"/>
        <v>31.486305000000002</v>
      </c>
      <c r="H1451" s="11">
        <f t="shared" si="70"/>
        <v>0</v>
      </c>
    </row>
    <row r="1452" spans="1:8">
      <c r="A1452" s="7"/>
      <c r="B1452" s="23">
        <v>42581</v>
      </c>
      <c r="C1452" s="22">
        <v>0.97916666666666663</v>
      </c>
      <c r="D1452" s="25">
        <v>0</v>
      </c>
      <c r="E1452" s="19">
        <f t="shared" si="71"/>
        <v>0</v>
      </c>
      <c r="F1452" s="24">
        <v>30.14</v>
      </c>
      <c r="G1452" s="19">
        <f t="shared" si="69"/>
        <v>30.426330000000004</v>
      </c>
      <c r="H1452" s="11">
        <f t="shared" si="70"/>
        <v>0</v>
      </c>
    </row>
    <row r="1453" spans="1:8">
      <c r="A1453" s="7"/>
      <c r="B1453" s="23">
        <v>42581</v>
      </c>
      <c r="C1453" s="22">
        <v>0.99998842592592585</v>
      </c>
      <c r="D1453" s="21">
        <v>0</v>
      </c>
      <c r="E1453" s="19">
        <f t="shared" si="71"/>
        <v>0</v>
      </c>
      <c r="F1453" s="20">
        <v>27.65</v>
      </c>
      <c r="G1453" s="19">
        <f t="shared" si="69"/>
        <v>27.912675</v>
      </c>
      <c r="H1453" s="18">
        <f t="shared" si="70"/>
        <v>0</v>
      </c>
    </row>
    <row r="1454" spans="1:8">
      <c r="A1454" s="7"/>
      <c r="B1454" s="23">
        <v>42582</v>
      </c>
      <c r="C1454" s="22">
        <v>2.0833333333333332E-2</v>
      </c>
      <c r="D1454" s="21">
        <v>0</v>
      </c>
      <c r="E1454" s="19">
        <f t="shared" si="71"/>
        <v>0</v>
      </c>
      <c r="F1454" s="20">
        <v>28.34</v>
      </c>
      <c r="G1454" s="19">
        <f t="shared" si="69"/>
        <v>28.60923</v>
      </c>
      <c r="H1454" s="18">
        <f t="shared" si="70"/>
        <v>0</v>
      </c>
    </row>
    <row r="1455" spans="1:8">
      <c r="A1455" s="7"/>
      <c r="B1455" s="23">
        <v>42582</v>
      </c>
      <c r="C1455" s="22">
        <v>4.1666666666666664E-2</v>
      </c>
      <c r="D1455" s="21">
        <v>0</v>
      </c>
      <c r="E1455" s="19">
        <f t="shared" si="71"/>
        <v>0</v>
      </c>
      <c r="F1455" s="20">
        <v>28.12</v>
      </c>
      <c r="G1455" s="19">
        <f t="shared" si="69"/>
        <v>28.387140000000002</v>
      </c>
      <c r="H1455" s="18">
        <f t="shared" si="70"/>
        <v>0</v>
      </c>
    </row>
    <row r="1456" spans="1:8">
      <c r="A1456" s="7"/>
      <c r="B1456" s="23">
        <v>42582</v>
      </c>
      <c r="C1456" s="22">
        <v>6.25E-2</v>
      </c>
      <c r="D1456" s="21">
        <v>0</v>
      </c>
      <c r="E1456" s="19">
        <f t="shared" si="71"/>
        <v>0</v>
      </c>
      <c r="F1456" s="20">
        <v>27.33</v>
      </c>
      <c r="G1456" s="19">
        <f t="shared" si="69"/>
        <v>27.589635000000001</v>
      </c>
      <c r="H1456" s="18">
        <f t="shared" si="70"/>
        <v>0</v>
      </c>
    </row>
    <row r="1457" spans="1:8">
      <c r="A1457" s="7"/>
      <c r="B1457" s="23">
        <v>42582</v>
      </c>
      <c r="C1457" s="22">
        <v>8.3333333333333329E-2</v>
      </c>
      <c r="D1457" s="21">
        <v>0</v>
      </c>
      <c r="E1457" s="19">
        <f t="shared" si="71"/>
        <v>0</v>
      </c>
      <c r="F1457" s="20">
        <v>28.38</v>
      </c>
      <c r="G1457" s="19">
        <f t="shared" si="69"/>
        <v>28.649609999999999</v>
      </c>
      <c r="H1457" s="18">
        <f t="shared" si="70"/>
        <v>0</v>
      </c>
    </row>
    <row r="1458" spans="1:8">
      <c r="A1458" s="7"/>
      <c r="B1458" s="23">
        <v>42582</v>
      </c>
      <c r="C1458" s="22">
        <v>0.10416666666666667</v>
      </c>
      <c r="D1458" s="21">
        <v>0</v>
      </c>
      <c r="E1458" s="19">
        <f t="shared" si="71"/>
        <v>0</v>
      </c>
      <c r="F1458" s="20">
        <v>26.19</v>
      </c>
      <c r="G1458" s="19">
        <f t="shared" si="69"/>
        <v>26.438805000000002</v>
      </c>
      <c r="H1458" s="18">
        <f t="shared" si="70"/>
        <v>0</v>
      </c>
    </row>
    <row r="1459" spans="1:8">
      <c r="A1459" s="7"/>
      <c r="B1459" s="23">
        <v>42582</v>
      </c>
      <c r="C1459" s="22">
        <v>0.125</v>
      </c>
      <c r="D1459" s="21">
        <v>0</v>
      </c>
      <c r="E1459" s="19">
        <f t="shared" si="71"/>
        <v>0</v>
      </c>
      <c r="F1459" s="20">
        <v>24.41</v>
      </c>
      <c r="G1459" s="19">
        <f t="shared" si="69"/>
        <v>24.641895000000002</v>
      </c>
      <c r="H1459" s="18">
        <f t="shared" si="70"/>
        <v>0</v>
      </c>
    </row>
    <row r="1460" spans="1:8">
      <c r="A1460" s="7"/>
      <c r="B1460" s="23">
        <v>42582</v>
      </c>
      <c r="C1460" s="22">
        <v>0.14583333333333334</v>
      </c>
      <c r="D1460" s="21">
        <v>0</v>
      </c>
      <c r="E1460" s="19">
        <f t="shared" si="71"/>
        <v>0</v>
      </c>
      <c r="F1460" s="20">
        <v>25.91</v>
      </c>
      <c r="G1460" s="19">
        <f t="shared" si="69"/>
        <v>26.156145000000002</v>
      </c>
      <c r="H1460" s="18">
        <f t="shared" si="70"/>
        <v>0</v>
      </c>
    </row>
    <row r="1461" spans="1:8">
      <c r="A1461" s="7"/>
      <c r="B1461" s="23">
        <v>42582</v>
      </c>
      <c r="C1461" s="22">
        <v>0.16666666666666666</v>
      </c>
      <c r="D1461" s="21">
        <v>0</v>
      </c>
      <c r="E1461" s="19">
        <f t="shared" si="71"/>
        <v>0</v>
      </c>
      <c r="F1461" s="20">
        <v>23.52</v>
      </c>
      <c r="G1461" s="19">
        <f t="shared" si="69"/>
        <v>23.74344</v>
      </c>
      <c r="H1461" s="18">
        <f t="shared" si="70"/>
        <v>0</v>
      </c>
    </row>
    <row r="1462" spans="1:8">
      <c r="A1462" s="7"/>
      <c r="B1462" s="23">
        <v>42582</v>
      </c>
      <c r="C1462" s="22">
        <v>0.1875</v>
      </c>
      <c r="D1462" s="21">
        <v>0</v>
      </c>
      <c r="E1462" s="19">
        <f t="shared" si="71"/>
        <v>0</v>
      </c>
      <c r="F1462" s="20">
        <v>23.65</v>
      </c>
      <c r="G1462" s="19">
        <f t="shared" si="69"/>
        <v>23.874675</v>
      </c>
      <c r="H1462" s="18">
        <f t="shared" si="70"/>
        <v>0</v>
      </c>
    </row>
    <row r="1463" spans="1:8">
      <c r="A1463" s="7"/>
      <c r="B1463" s="23">
        <v>42582</v>
      </c>
      <c r="C1463" s="22">
        <v>0.20833333333333334</v>
      </c>
      <c r="D1463" s="21">
        <v>0</v>
      </c>
      <c r="E1463" s="19">
        <f t="shared" si="71"/>
        <v>0</v>
      </c>
      <c r="F1463" s="20">
        <v>24.04</v>
      </c>
      <c r="G1463" s="19">
        <f t="shared" si="69"/>
        <v>24.268380000000001</v>
      </c>
      <c r="H1463" s="18">
        <f t="shared" si="70"/>
        <v>0</v>
      </c>
    </row>
    <row r="1464" spans="1:8">
      <c r="A1464" s="7"/>
      <c r="B1464" s="23">
        <v>42582</v>
      </c>
      <c r="C1464" s="22">
        <v>0.22916666666666666</v>
      </c>
      <c r="D1464" s="21">
        <v>0</v>
      </c>
      <c r="E1464" s="19">
        <f t="shared" si="71"/>
        <v>0</v>
      </c>
      <c r="F1464" s="20">
        <v>26.1</v>
      </c>
      <c r="G1464" s="19">
        <f t="shared" si="69"/>
        <v>26.347950000000004</v>
      </c>
      <c r="H1464" s="18">
        <f t="shared" si="70"/>
        <v>0</v>
      </c>
    </row>
    <row r="1465" spans="1:8">
      <c r="A1465" s="7"/>
      <c r="B1465" s="23">
        <v>42582</v>
      </c>
      <c r="C1465" s="22">
        <v>0.25</v>
      </c>
      <c r="D1465" s="21">
        <v>0</v>
      </c>
      <c r="E1465" s="19">
        <f t="shared" si="71"/>
        <v>0</v>
      </c>
      <c r="F1465" s="20">
        <v>26.28</v>
      </c>
      <c r="G1465" s="19">
        <f t="shared" si="69"/>
        <v>26.529660000000003</v>
      </c>
      <c r="H1465" s="18">
        <f t="shared" si="70"/>
        <v>0</v>
      </c>
    </row>
    <row r="1466" spans="1:8">
      <c r="A1466" s="7"/>
      <c r="B1466" s="23">
        <v>42582</v>
      </c>
      <c r="C1466" s="22">
        <v>0.27083333333333331</v>
      </c>
      <c r="D1466" s="21">
        <v>0</v>
      </c>
      <c r="E1466" s="19">
        <f t="shared" si="71"/>
        <v>0</v>
      </c>
      <c r="F1466" s="20">
        <v>28.76</v>
      </c>
      <c r="G1466" s="19">
        <f t="shared" si="69"/>
        <v>29.033220000000004</v>
      </c>
      <c r="H1466" s="18">
        <f t="shared" si="70"/>
        <v>0</v>
      </c>
    </row>
    <row r="1467" spans="1:8">
      <c r="A1467" s="7"/>
      <c r="B1467" s="23">
        <v>42582</v>
      </c>
      <c r="C1467" s="22">
        <v>0.29166666666666669</v>
      </c>
      <c r="D1467" s="21">
        <v>0</v>
      </c>
      <c r="E1467" s="19">
        <f t="shared" si="71"/>
        <v>0</v>
      </c>
      <c r="F1467" s="20">
        <v>27.31</v>
      </c>
      <c r="G1467" s="19">
        <f t="shared" si="69"/>
        <v>27.569445000000002</v>
      </c>
      <c r="H1467" s="18">
        <f t="shared" si="70"/>
        <v>0</v>
      </c>
    </row>
    <row r="1468" spans="1:8">
      <c r="A1468" s="7"/>
      <c r="B1468" s="23">
        <v>42582</v>
      </c>
      <c r="C1468" s="22">
        <v>0.3125</v>
      </c>
      <c r="D1468" s="21">
        <v>0.228908</v>
      </c>
      <c r="E1468" s="19">
        <f t="shared" si="71"/>
        <v>0.2288393276</v>
      </c>
      <c r="F1468" s="20">
        <v>31.12</v>
      </c>
      <c r="G1468" s="19">
        <f t="shared" si="69"/>
        <v>31.415640000000003</v>
      </c>
      <c r="H1468" s="18">
        <f t="shared" si="70"/>
        <v>35.374980999876335</v>
      </c>
    </row>
    <row r="1469" spans="1:8">
      <c r="A1469" s="7"/>
      <c r="B1469" s="23">
        <v>42582</v>
      </c>
      <c r="C1469" s="22">
        <v>0.33333333333333331</v>
      </c>
      <c r="D1469" s="21">
        <v>1.6562580000000002</v>
      </c>
      <c r="E1469" s="19">
        <f t="shared" si="71"/>
        <v>1.6557611226000002</v>
      </c>
      <c r="F1469" s="20">
        <v>33.67</v>
      </c>
      <c r="G1469" s="19">
        <f t="shared" si="69"/>
        <v>33.989865000000002</v>
      </c>
      <c r="H1469" s="18">
        <f t="shared" si="70"/>
        <v>251.69247177417756</v>
      </c>
    </row>
    <row r="1470" spans="1:8">
      <c r="A1470" s="7"/>
      <c r="B1470" s="23">
        <v>42582</v>
      </c>
      <c r="C1470" s="22">
        <v>0.35416666666666669</v>
      </c>
      <c r="D1470" s="21">
        <v>3.5716619999999999</v>
      </c>
      <c r="E1470" s="19">
        <f t="shared" si="71"/>
        <v>3.5705905013999999</v>
      </c>
      <c r="F1470" s="20">
        <v>44.69</v>
      </c>
      <c r="G1470" s="19">
        <f t="shared" si="69"/>
        <v>45.114555000000003</v>
      </c>
      <c r="H1470" s="18">
        <f t="shared" si="70"/>
        <v>503.04423170251215</v>
      </c>
    </row>
    <row r="1471" spans="1:8">
      <c r="A1471" s="7"/>
      <c r="B1471" s="23">
        <v>42582</v>
      </c>
      <c r="C1471" s="22">
        <v>0.375</v>
      </c>
      <c r="D1471" s="21">
        <v>5.3899979999999994</v>
      </c>
      <c r="E1471" s="19">
        <f t="shared" si="71"/>
        <v>5.3883810005999999</v>
      </c>
      <c r="F1471" s="20">
        <v>52.57</v>
      </c>
      <c r="G1471" s="19">
        <f t="shared" si="69"/>
        <v>53.069415000000006</v>
      </c>
      <c r="H1471" s="18">
        <f t="shared" si="70"/>
        <v>716.28063861264343</v>
      </c>
    </row>
    <row r="1472" spans="1:8">
      <c r="A1472" s="7"/>
      <c r="B1472" s="23">
        <v>42582</v>
      </c>
      <c r="C1472" s="22">
        <v>0.39583333333333331</v>
      </c>
      <c r="D1472" s="21">
        <v>6.7492219999999996</v>
      </c>
      <c r="E1472" s="19">
        <f t="shared" si="71"/>
        <v>6.7471972333999997</v>
      </c>
      <c r="F1472" s="20">
        <v>51.7</v>
      </c>
      <c r="G1472" s="19">
        <f t="shared" si="69"/>
        <v>52.191150000000007</v>
      </c>
      <c r="H1472" s="18">
        <f t="shared" si="70"/>
        <v>902.83470252443556</v>
      </c>
    </row>
    <row r="1473" spans="1:8">
      <c r="A1473" s="7"/>
      <c r="B1473" s="23">
        <v>42582</v>
      </c>
      <c r="C1473" s="22">
        <v>0.41666666666666669</v>
      </c>
      <c r="D1473" s="21">
        <v>8.4682519999999997</v>
      </c>
      <c r="E1473" s="19">
        <f t="shared" si="71"/>
        <v>8.4657115243999996</v>
      </c>
      <c r="F1473" s="20">
        <v>40.020000000000003</v>
      </c>
      <c r="G1473" s="19">
        <f t="shared" si="69"/>
        <v>40.400190000000009</v>
      </c>
      <c r="H1473" s="18">
        <f t="shared" si="70"/>
        <v>1232.6059894674502</v>
      </c>
    </row>
    <row r="1474" spans="1:8">
      <c r="A1474" s="7"/>
      <c r="B1474" s="23">
        <v>42582</v>
      </c>
      <c r="C1474" s="22">
        <v>0.4375</v>
      </c>
      <c r="D1474" s="21">
        <v>8.1219300000000008</v>
      </c>
      <c r="E1474" s="19">
        <f t="shared" si="71"/>
        <v>8.1194934210000014</v>
      </c>
      <c r="F1474" s="20">
        <v>39.19</v>
      </c>
      <c r="G1474" s="19">
        <f t="shared" si="69"/>
        <v>39.562305000000002</v>
      </c>
      <c r="H1474" s="18">
        <f t="shared" si="70"/>
        <v>1188.9999011389048</v>
      </c>
    </row>
    <row r="1475" spans="1:8">
      <c r="A1475" s="7"/>
      <c r="B1475" s="23">
        <v>42582</v>
      </c>
      <c r="C1475" s="22">
        <v>0.45833333333333331</v>
      </c>
      <c r="D1475" s="21">
        <v>5.3681920000000005</v>
      </c>
      <c r="E1475" s="19">
        <f t="shared" si="71"/>
        <v>5.3665815424000005</v>
      </c>
      <c r="F1475" s="20">
        <v>36.840000000000003</v>
      </c>
      <c r="G1475" s="19">
        <f t="shared" si="69"/>
        <v>37.189980000000006</v>
      </c>
      <c r="H1475" s="18">
        <f t="shared" si="70"/>
        <v>798.60110665617492</v>
      </c>
    </row>
    <row r="1476" spans="1:8">
      <c r="A1476" s="7"/>
      <c r="B1476" s="23">
        <v>42582</v>
      </c>
      <c r="C1476" s="22">
        <v>0.47916666666666669</v>
      </c>
      <c r="D1476" s="21">
        <v>3.3241079999999998</v>
      </c>
      <c r="E1476" s="19">
        <f t="shared" si="71"/>
        <v>3.3231107675999998</v>
      </c>
      <c r="F1476" s="20">
        <v>30.08</v>
      </c>
      <c r="G1476" s="19">
        <f t="shared" si="69"/>
        <v>30.365760000000002</v>
      </c>
      <c r="H1476" s="18">
        <f t="shared" si="70"/>
        <v>517.18981875124257</v>
      </c>
    </row>
    <row r="1477" spans="1:8">
      <c r="A1477" s="7"/>
      <c r="B1477" s="23">
        <v>42582</v>
      </c>
      <c r="C1477" s="22">
        <v>0.5</v>
      </c>
      <c r="D1477" s="21">
        <v>5.0870920000000002</v>
      </c>
      <c r="E1477" s="19">
        <f t="shared" si="71"/>
        <v>5.0855658724000001</v>
      </c>
      <c r="F1477" s="20">
        <v>26.41</v>
      </c>
      <c r="G1477" s="19">
        <f t="shared" si="69"/>
        <v>26.660895000000004</v>
      </c>
      <c r="H1477" s="18">
        <f t="shared" si="70"/>
        <v>810.32951452676014</v>
      </c>
    </row>
    <row r="1478" spans="1:8">
      <c r="A1478" s="7"/>
      <c r="B1478" s="23">
        <v>42582</v>
      </c>
      <c r="C1478" s="22">
        <v>0.52083333333333337</v>
      </c>
      <c r="D1478" s="21">
        <v>5.8455589999999997</v>
      </c>
      <c r="E1478" s="19">
        <f t="shared" si="71"/>
        <v>5.8438053322999997</v>
      </c>
      <c r="F1478" s="20">
        <v>26.18</v>
      </c>
      <c r="G1478" s="19">
        <f t="shared" si="69"/>
        <v>26.428710000000002</v>
      </c>
      <c r="H1478" s="18">
        <f t="shared" si="70"/>
        <v>932.50355538398969</v>
      </c>
    </row>
    <row r="1479" spans="1:8">
      <c r="A1479" s="7"/>
      <c r="B1479" s="23">
        <v>42582</v>
      </c>
      <c r="C1479" s="22">
        <v>0.54166666666666663</v>
      </c>
      <c r="D1479" s="21">
        <v>5.8642260000000004</v>
      </c>
      <c r="E1479" s="19">
        <f t="shared" si="71"/>
        <v>5.8624667322000006</v>
      </c>
      <c r="F1479" s="20">
        <v>26.14</v>
      </c>
      <c r="G1479" s="19">
        <f t="shared" si="69"/>
        <v>26.388330000000003</v>
      </c>
      <c r="H1479" s="18">
        <f t="shared" si="70"/>
        <v>935.71810544588493</v>
      </c>
    </row>
    <row r="1480" spans="1:8">
      <c r="A1480" s="7"/>
      <c r="B1480" s="23">
        <v>42582</v>
      </c>
      <c r="C1480" s="22">
        <v>0.5625</v>
      </c>
      <c r="D1480" s="21">
        <v>6.5482879999999994</v>
      </c>
      <c r="E1480" s="19">
        <f t="shared" si="71"/>
        <v>6.5463235136</v>
      </c>
      <c r="F1480" s="20">
        <v>24.96</v>
      </c>
      <c r="G1480" s="19">
        <f t="shared" si="69"/>
        <v>25.197120000000002</v>
      </c>
      <c r="H1480" s="18">
        <f t="shared" si="70"/>
        <v>1052.667674398599</v>
      </c>
    </row>
    <row r="1481" spans="1:8">
      <c r="A1481" s="7"/>
      <c r="B1481" s="23">
        <v>42582</v>
      </c>
      <c r="C1481" s="22">
        <v>0.58333333333333337</v>
      </c>
      <c r="D1481" s="21">
        <v>5.4252649999999996</v>
      </c>
      <c r="E1481" s="19">
        <f t="shared" si="71"/>
        <v>5.4236374204999995</v>
      </c>
      <c r="F1481" s="20">
        <v>23.78</v>
      </c>
      <c r="G1481" s="19">
        <f t="shared" si="69"/>
        <v>24.005910000000004</v>
      </c>
      <c r="H1481" s="18">
        <f t="shared" si="70"/>
        <v>878.59720842384479</v>
      </c>
    </row>
    <row r="1482" spans="1:8">
      <c r="A1482" s="7"/>
      <c r="B1482" s="23">
        <v>42582</v>
      </c>
      <c r="C1482" s="22">
        <v>0.60416666666666663</v>
      </c>
      <c r="D1482" s="21">
        <v>4.0060219999999997</v>
      </c>
      <c r="E1482" s="19">
        <f t="shared" si="71"/>
        <v>4.0048201933999996</v>
      </c>
      <c r="F1482" s="20">
        <v>25.45</v>
      </c>
      <c r="G1482" s="19">
        <f t="shared" si="69"/>
        <v>25.691775</v>
      </c>
      <c r="H1482" s="18">
        <f t="shared" si="70"/>
        <v>642.00561664811062</v>
      </c>
    </row>
    <row r="1483" spans="1:8">
      <c r="A1483" s="7"/>
      <c r="B1483" s="23">
        <v>42582</v>
      </c>
      <c r="C1483" s="22">
        <v>0.625</v>
      </c>
      <c r="D1483" s="21">
        <v>1.7461010000000001</v>
      </c>
      <c r="E1483" s="19">
        <f t="shared" si="71"/>
        <v>1.7455771697000002</v>
      </c>
      <c r="F1483" s="20">
        <v>27.08</v>
      </c>
      <c r="G1483" s="19">
        <f t="shared" si="69"/>
        <v>27.337260000000001</v>
      </c>
      <c r="H1483" s="18">
        <f t="shared" si="70"/>
        <v>276.95805662604698</v>
      </c>
    </row>
    <row r="1484" spans="1:8">
      <c r="A1484" s="7"/>
      <c r="B1484" s="23">
        <v>42582</v>
      </c>
      <c r="C1484" s="22">
        <v>0.64583333333333337</v>
      </c>
      <c r="D1484" s="21">
        <v>1.913638</v>
      </c>
      <c r="E1484" s="19">
        <f t="shared" si="71"/>
        <v>1.9130639086000001</v>
      </c>
      <c r="F1484" s="20">
        <v>26.26</v>
      </c>
      <c r="G1484" s="19">
        <f t="shared" si="69"/>
        <v>26.509470000000004</v>
      </c>
      <c r="H1484" s="18">
        <f t="shared" si="70"/>
        <v>305.11557670648557</v>
      </c>
    </row>
    <row r="1485" spans="1:8">
      <c r="A1485" s="7"/>
      <c r="B1485" s="23">
        <v>42582</v>
      </c>
      <c r="C1485" s="22">
        <v>0.66666666666666663</v>
      </c>
      <c r="D1485" s="21">
        <v>2.4448530000000002</v>
      </c>
      <c r="E1485" s="19">
        <f t="shared" si="71"/>
        <v>2.4441195441000003</v>
      </c>
      <c r="F1485" s="20">
        <v>31.13</v>
      </c>
      <c r="G1485" s="19">
        <f t="shared" si="69"/>
        <v>31.425735</v>
      </c>
      <c r="H1485" s="18">
        <f t="shared" si="70"/>
        <v>377.79798210139262</v>
      </c>
    </row>
    <row r="1486" spans="1:8">
      <c r="A1486" s="7"/>
      <c r="B1486" s="23">
        <v>42582</v>
      </c>
      <c r="C1486" s="22">
        <v>0.6875</v>
      </c>
      <c r="D1486" s="21">
        <v>1.6121099999999999</v>
      </c>
      <c r="E1486" s="19">
        <f t="shared" si="71"/>
        <v>1.6116263669999999</v>
      </c>
      <c r="F1486" s="20">
        <v>35.89</v>
      </c>
      <c r="G1486" s="19">
        <f t="shared" si="69"/>
        <v>36.230955000000002</v>
      </c>
      <c r="H1486" s="18">
        <f t="shared" si="70"/>
        <v>241.37174188240951</v>
      </c>
    </row>
    <row r="1487" spans="1:8">
      <c r="A1487" s="7"/>
      <c r="B1487" s="23">
        <v>42582</v>
      </c>
      <c r="C1487" s="22">
        <v>0.70833333333333337</v>
      </c>
      <c r="D1487" s="21">
        <v>0.34337299999999998</v>
      </c>
      <c r="E1487" s="19">
        <f t="shared" si="71"/>
        <v>0.34326998809999998</v>
      </c>
      <c r="F1487" s="20">
        <v>48.34</v>
      </c>
      <c r="G1487" s="19">
        <f t="shared" ref="G1487:G1501" si="72">$F1487*$B$8</f>
        <v>48.799230000000009</v>
      </c>
      <c r="H1487" s="18">
        <f t="shared" ref="H1487:H1501" si="73">E1487*($B$6-G1487)</f>
        <v>47.096906685210826</v>
      </c>
    </row>
    <row r="1488" spans="1:8">
      <c r="A1488" s="7"/>
      <c r="B1488" s="23">
        <v>42582</v>
      </c>
      <c r="C1488" s="22">
        <v>0.72916666666666663</v>
      </c>
      <c r="D1488" s="21">
        <v>2.1094000000000002E-2</v>
      </c>
      <c r="E1488" s="19">
        <f t="shared" ref="E1488:E1501" si="74">IF($B$11="Electricity",$D1488*$B$7,$D1488*$B$8)</f>
        <v>2.1087671800000003E-2</v>
      </c>
      <c r="F1488" s="20">
        <v>54.62</v>
      </c>
      <c r="G1488" s="19">
        <f t="shared" si="72"/>
        <v>55.138890000000004</v>
      </c>
      <c r="H1488" s="18">
        <f t="shared" si="73"/>
        <v>2.7595561390636982</v>
      </c>
    </row>
    <row r="1489" spans="1:8">
      <c r="A1489" s="7"/>
      <c r="B1489" s="23">
        <v>42582</v>
      </c>
      <c r="C1489" s="22">
        <v>0.75</v>
      </c>
      <c r="D1489" s="21">
        <v>0</v>
      </c>
      <c r="E1489" s="19">
        <f t="shared" si="74"/>
        <v>0</v>
      </c>
      <c r="F1489" s="20">
        <v>100.26</v>
      </c>
      <c r="G1489" s="19">
        <f t="shared" si="72"/>
        <v>101.21247000000001</v>
      </c>
      <c r="H1489" s="18">
        <f t="shared" si="73"/>
        <v>0</v>
      </c>
    </row>
    <row r="1490" spans="1:8">
      <c r="A1490" s="7"/>
      <c r="B1490" s="23">
        <v>42582</v>
      </c>
      <c r="C1490" s="22">
        <v>0.77083333333333337</v>
      </c>
      <c r="D1490" s="21">
        <v>0</v>
      </c>
      <c r="E1490" s="19">
        <f t="shared" si="74"/>
        <v>0</v>
      </c>
      <c r="F1490" s="20">
        <v>150.21</v>
      </c>
      <c r="G1490" s="19">
        <f t="shared" si="72"/>
        <v>151.63699500000001</v>
      </c>
      <c r="H1490" s="18">
        <f t="shared" si="73"/>
        <v>0</v>
      </c>
    </row>
    <row r="1491" spans="1:8">
      <c r="A1491" s="7"/>
      <c r="B1491" s="23">
        <v>42582</v>
      </c>
      <c r="C1491" s="22">
        <v>0.79166666666666663</v>
      </c>
      <c r="D1491" s="21">
        <v>0</v>
      </c>
      <c r="E1491" s="19">
        <f t="shared" si="74"/>
        <v>0</v>
      </c>
      <c r="F1491" s="20">
        <v>94.65</v>
      </c>
      <c r="G1491" s="19">
        <f t="shared" si="72"/>
        <v>95.549175000000005</v>
      </c>
      <c r="H1491" s="18">
        <f t="shared" si="73"/>
        <v>0</v>
      </c>
    </row>
    <row r="1492" spans="1:8">
      <c r="A1492" s="7"/>
      <c r="B1492" s="23">
        <v>42582</v>
      </c>
      <c r="C1492" s="22">
        <v>0.8125</v>
      </c>
      <c r="D1492" s="21">
        <v>0</v>
      </c>
      <c r="E1492" s="19">
        <f t="shared" si="74"/>
        <v>0</v>
      </c>
      <c r="F1492" s="20">
        <v>74.75</v>
      </c>
      <c r="G1492" s="19">
        <f t="shared" si="72"/>
        <v>75.460125000000005</v>
      </c>
      <c r="H1492" s="18">
        <f t="shared" si="73"/>
        <v>0</v>
      </c>
    </row>
    <row r="1493" spans="1:8">
      <c r="A1493" s="7"/>
      <c r="B1493" s="23">
        <v>42582</v>
      </c>
      <c r="C1493" s="22">
        <v>0.83333333333333337</v>
      </c>
      <c r="D1493" s="21">
        <v>0</v>
      </c>
      <c r="E1493" s="19">
        <f t="shared" si="74"/>
        <v>0</v>
      </c>
      <c r="F1493" s="20">
        <v>52.8</v>
      </c>
      <c r="G1493" s="19">
        <f t="shared" si="72"/>
        <v>53.301600000000001</v>
      </c>
      <c r="H1493" s="18">
        <f t="shared" si="73"/>
        <v>0</v>
      </c>
    </row>
    <row r="1494" spans="1:8">
      <c r="A1494" s="7"/>
      <c r="B1494" s="23">
        <v>42582</v>
      </c>
      <c r="C1494" s="22">
        <v>0.85416666666666663</v>
      </c>
      <c r="D1494" s="21">
        <v>0</v>
      </c>
      <c r="E1494" s="19">
        <f t="shared" si="74"/>
        <v>0</v>
      </c>
      <c r="F1494" s="20">
        <v>43.11</v>
      </c>
      <c r="G1494" s="19">
        <f t="shared" si="72"/>
        <v>43.519545000000001</v>
      </c>
      <c r="H1494" s="18">
        <f t="shared" si="73"/>
        <v>0</v>
      </c>
    </row>
    <row r="1495" spans="1:8">
      <c r="A1495" s="7"/>
      <c r="B1495" s="23">
        <v>42582</v>
      </c>
      <c r="C1495" s="22">
        <v>0.875</v>
      </c>
      <c r="D1495" s="21">
        <v>0</v>
      </c>
      <c r="E1495" s="19">
        <f t="shared" si="74"/>
        <v>0</v>
      </c>
      <c r="F1495" s="20">
        <v>37.49</v>
      </c>
      <c r="G1495" s="19">
        <f t="shared" si="72"/>
        <v>37.846155000000003</v>
      </c>
      <c r="H1495" s="18">
        <f t="shared" si="73"/>
        <v>0</v>
      </c>
    </row>
    <row r="1496" spans="1:8">
      <c r="A1496" s="7"/>
      <c r="B1496" s="23">
        <v>42582</v>
      </c>
      <c r="C1496" s="22">
        <v>0.89583333333333337</v>
      </c>
      <c r="D1496" s="21">
        <v>0</v>
      </c>
      <c r="E1496" s="19">
        <f t="shared" si="74"/>
        <v>0</v>
      </c>
      <c r="F1496" s="20">
        <v>35.81</v>
      </c>
      <c r="G1496" s="19">
        <f t="shared" si="72"/>
        <v>36.150195000000004</v>
      </c>
      <c r="H1496" s="18">
        <f t="shared" si="73"/>
        <v>0</v>
      </c>
    </row>
    <row r="1497" spans="1:8">
      <c r="A1497" s="7"/>
      <c r="B1497" s="23">
        <v>42582</v>
      </c>
      <c r="C1497" s="22">
        <v>0.91666666666666663</v>
      </c>
      <c r="D1497" s="21">
        <v>0</v>
      </c>
      <c r="E1497" s="19">
        <f t="shared" si="74"/>
        <v>0</v>
      </c>
      <c r="F1497" s="20">
        <v>33.89</v>
      </c>
      <c r="G1497" s="19">
        <f t="shared" si="72"/>
        <v>34.211955000000003</v>
      </c>
      <c r="H1497" s="18">
        <f t="shared" si="73"/>
        <v>0</v>
      </c>
    </row>
    <row r="1498" spans="1:8">
      <c r="A1498" s="7"/>
      <c r="B1498" s="23">
        <v>42582</v>
      </c>
      <c r="C1498" s="22">
        <v>0.9375</v>
      </c>
      <c r="D1498" s="21">
        <v>0</v>
      </c>
      <c r="E1498" s="19">
        <f t="shared" si="74"/>
        <v>0</v>
      </c>
      <c r="F1498" s="20">
        <v>31.74</v>
      </c>
      <c r="G1498" s="19">
        <f t="shared" si="72"/>
        <v>32.041530000000002</v>
      </c>
      <c r="H1498" s="18">
        <f t="shared" si="73"/>
        <v>0</v>
      </c>
    </row>
    <row r="1499" spans="1:8">
      <c r="A1499" s="7"/>
      <c r="B1499" s="23">
        <v>42582</v>
      </c>
      <c r="C1499" s="22">
        <v>0.95833333333333337</v>
      </c>
      <c r="D1499" s="21">
        <v>0</v>
      </c>
      <c r="E1499" s="19">
        <f t="shared" si="74"/>
        <v>0</v>
      </c>
      <c r="F1499" s="20">
        <v>30.38</v>
      </c>
      <c r="G1499" s="19">
        <f t="shared" si="72"/>
        <v>30.668610000000001</v>
      </c>
      <c r="H1499" s="18">
        <f t="shared" si="73"/>
        <v>0</v>
      </c>
    </row>
    <row r="1500" spans="1:8">
      <c r="A1500" s="7"/>
      <c r="B1500" s="23">
        <v>42582</v>
      </c>
      <c r="C1500" s="22">
        <v>0.97916666666666663</v>
      </c>
      <c r="D1500" s="21">
        <v>0</v>
      </c>
      <c r="E1500" s="19">
        <f t="shared" si="74"/>
        <v>0</v>
      </c>
      <c r="F1500" s="20">
        <v>28.25</v>
      </c>
      <c r="G1500" s="19">
        <f t="shared" si="72"/>
        <v>28.518375000000002</v>
      </c>
      <c r="H1500" s="18">
        <f t="shared" si="73"/>
        <v>0</v>
      </c>
    </row>
    <row r="1501" spans="1:8">
      <c r="A1501" s="7"/>
      <c r="B1501" s="23">
        <v>42582</v>
      </c>
      <c r="C1501" s="22">
        <v>0.99998842592592585</v>
      </c>
      <c r="D1501" s="21">
        <v>0</v>
      </c>
      <c r="E1501" s="19">
        <f t="shared" si="74"/>
        <v>0</v>
      </c>
      <c r="F1501" s="20">
        <v>27.39</v>
      </c>
      <c r="G1501" s="19">
        <f t="shared" si="72"/>
        <v>27.650205000000003</v>
      </c>
      <c r="H1501" s="18">
        <f t="shared" si="73"/>
        <v>0</v>
      </c>
    </row>
    <row r="1502" spans="1:8" ht="15.75" thickBot="1">
      <c r="A1502" s="15"/>
      <c r="B1502" s="16"/>
      <c r="D1502" s="17">
        <f>SUM(D14:D1501)</f>
        <v>2192.2528449999995</v>
      </c>
      <c r="E1502" s="17">
        <f>SUM(E14:E1501)</f>
        <v>2191.5951691465025</v>
      </c>
      <c r="F1502" s="36">
        <f>SUM(F14:F1501)</f>
        <v>98321.18</v>
      </c>
      <c r="G1502" s="17">
        <f>SUM(G14:G1501)</f>
        <v>99255.231209999984</v>
      </c>
      <c r="H1502" s="17">
        <f>SUM(H14:H1501)</f>
        <v>270049.04491897812</v>
      </c>
    </row>
    <row r="1503" spans="1:8" ht="15.75" thickTop="1">
      <c r="A1503" s="15"/>
      <c r="B1503" s="16"/>
    </row>
    <row r="1504" spans="1:8">
      <c r="A1504" s="15"/>
      <c r="B1504" s="16"/>
    </row>
    <row r="1505" spans="1:2">
      <c r="A1505" s="15"/>
      <c r="B1505" s="16"/>
    </row>
    <row r="1506" spans="1:2">
      <c r="A1506" s="15"/>
      <c r="B1506" s="16"/>
    </row>
    <row r="1507" spans="1:2">
      <c r="A1507" s="15"/>
      <c r="B1507" s="16"/>
    </row>
    <row r="1508" spans="1:2">
      <c r="A1508" s="15"/>
      <c r="B1508" s="16"/>
    </row>
    <row r="1509" spans="1:2">
      <c r="A1509" s="15"/>
      <c r="B1509" s="16"/>
    </row>
    <row r="1510" spans="1:2">
      <c r="A1510" s="15"/>
      <c r="B1510" s="16"/>
    </row>
    <row r="1511" spans="1:2">
      <c r="A1511" s="15"/>
      <c r="B1511" s="16"/>
    </row>
    <row r="1512" spans="1:2">
      <c r="A1512" s="15"/>
      <c r="B1512" s="16"/>
    </row>
    <row r="1513" spans="1:2">
      <c r="A1513" s="15"/>
      <c r="B1513" s="16"/>
    </row>
    <row r="1514" spans="1:2">
      <c r="A1514" s="15"/>
      <c r="B1514" s="16"/>
    </row>
    <row r="1515" spans="1:2">
      <c r="A1515" s="15"/>
      <c r="B1515" s="16"/>
    </row>
    <row r="1516" spans="1:2">
      <c r="A1516" s="15"/>
      <c r="B1516" s="16"/>
    </row>
    <row r="1517" spans="1:2">
      <c r="A1517" s="15"/>
      <c r="B1517" s="16"/>
    </row>
    <row r="1518" spans="1:2">
      <c r="A1518" s="15"/>
      <c r="B1518" s="16"/>
    </row>
    <row r="1519" spans="1:2">
      <c r="A1519" s="15"/>
      <c r="B1519" s="16"/>
    </row>
    <row r="1520" spans="1:2">
      <c r="A1520" s="15"/>
      <c r="B1520" s="16"/>
    </row>
    <row r="1521" spans="1:2">
      <c r="A1521" s="15"/>
      <c r="B1521" s="16"/>
    </row>
    <row r="1522" spans="1:2">
      <c r="A1522" s="15"/>
      <c r="B1522" s="16"/>
    </row>
    <row r="1523" spans="1:2">
      <c r="A1523" s="15"/>
      <c r="B1523" s="16"/>
    </row>
    <row r="1524" spans="1:2">
      <c r="A1524" s="15"/>
      <c r="B1524" s="16"/>
    </row>
    <row r="1525" spans="1:2">
      <c r="A1525" s="15"/>
      <c r="B1525" s="16"/>
    </row>
    <row r="1526" spans="1:2">
      <c r="A1526" s="15"/>
      <c r="B1526" s="16"/>
    </row>
    <row r="1527" spans="1:2">
      <c r="A1527" s="15"/>
      <c r="B1527" s="16"/>
    </row>
    <row r="1528" spans="1:2">
      <c r="A1528" s="15"/>
      <c r="B1528" s="16"/>
    </row>
    <row r="1529" spans="1:2">
      <c r="A1529" s="15"/>
      <c r="B1529" s="16"/>
    </row>
    <row r="1530" spans="1:2">
      <c r="A1530" s="15"/>
      <c r="B1530" s="16"/>
    </row>
    <row r="1531" spans="1:2">
      <c r="A1531" s="15"/>
      <c r="B1531" s="16"/>
    </row>
    <row r="1532" spans="1:2">
      <c r="A1532" s="15"/>
      <c r="B1532" s="16"/>
    </row>
    <row r="1533" spans="1:2">
      <c r="A1533" s="15"/>
    </row>
    <row r="1534" spans="1:2">
      <c r="A1534" s="15"/>
    </row>
    <row r="1535" spans="1:2">
      <c r="A1535" s="15"/>
    </row>
    <row r="1536" spans="1:2">
      <c r="A1536" s="15"/>
    </row>
    <row r="1537" spans="1:1">
      <c r="A1537" s="15"/>
    </row>
    <row r="1538" spans="1:1">
      <c r="A1538" s="15"/>
    </row>
    <row r="1539" spans="1:1">
      <c r="A1539" s="15"/>
    </row>
    <row r="1540" spans="1:1">
      <c r="A1540" s="15"/>
    </row>
    <row r="1541" spans="1:1">
      <c r="A1541" s="15"/>
    </row>
    <row r="1542" spans="1:1">
      <c r="A1542" s="15"/>
    </row>
    <row r="1543" spans="1:1">
      <c r="A1543" s="15"/>
    </row>
    <row r="1544" spans="1:1">
      <c r="A1544" s="15"/>
    </row>
    <row r="1545" spans="1:1">
      <c r="A1545" s="15"/>
    </row>
    <row r="1546" spans="1:1">
      <c r="A1546" s="15"/>
    </row>
    <row r="1547" spans="1:1">
      <c r="A1547" s="15"/>
    </row>
    <row r="1548" spans="1:1">
      <c r="A1548" s="15"/>
    </row>
    <row r="1549" spans="1:1">
      <c r="A1549" s="15"/>
    </row>
    <row r="1550" spans="1:1">
      <c r="A1550" s="15"/>
    </row>
    <row r="1551" spans="1:1">
      <c r="A1551" s="15"/>
    </row>
    <row r="1552" spans="1:1">
      <c r="A1552" s="15"/>
    </row>
    <row r="1553" spans="1:1">
      <c r="A1553" s="15"/>
    </row>
    <row r="1554" spans="1:1">
      <c r="A1554" s="15"/>
    </row>
    <row r="1555" spans="1:1">
      <c r="A1555" s="15"/>
    </row>
    <row r="1556" spans="1:1">
      <c r="A1556" s="15"/>
    </row>
    <row r="1557" spans="1:1">
      <c r="A1557" s="15"/>
    </row>
    <row r="1558" spans="1:1">
      <c r="A1558" s="15"/>
    </row>
    <row r="1559" spans="1:1">
      <c r="A1559" s="15"/>
    </row>
    <row r="1560" spans="1:1">
      <c r="A1560" s="15"/>
    </row>
    <row r="1561" spans="1:1">
      <c r="A1561" s="15"/>
    </row>
    <row r="1562" spans="1:1">
      <c r="A1562" s="15"/>
    </row>
    <row r="1563" spans="1:1">
      <c r="A1563" s="15"/>
    </row>
    <row r="1564" spans="1:1">
      <c r="A1564" s="15"/>
    </row>
    <row r="1565" spans="1:1">
      <c r="A1565" s="15"/>
    </row>
    <row r="1566" spans="1:1">
      <c r="A1566" s="15"/>
    </row>
    <row r="1567" spans="1:1">
      <c r="A1567" s="15"/>
    </row>
    <row r="1568" spans="1:1">
      <c r="A1568" s="15"/>
    </row>
    <row r="1569" spans="1:1">
      <c r="A1569" s="15"/>
    </row>
    <row r="1570" spans="1:1">
      <c r="A1570" s="15"/>
    </row>
    <row r="1571" spans="1:1">
      <c r="A1571" s="15"/>
    </row>
    <row r="1572" spans="1:1">
      <c r="A1572" s="15"/>
    </row>
    <row r="1573" spans="1:1">
      <c r="A1573" s="15"/>
    </row>
    <row r="1574" spans="1:1">
      <c r="A1574" s="15"/>
    </row>
    <row r="1575" spans="1:1">
      <c r="A1575" s="15"/>
    </row>
    <row r="1576" spans="1:1">
      <c r="A1576" s="15"/>
    </row>
    <row r="1577" spans="1:1">
      <c r="A1577" s="15"/>
    </row>
    <row r="1578" spans="1:1">
      <c r="A1578" s="15"/>
    </row>
    <row r="1579" spans="1:1">
      <c r="A1579" s="15"/>
    </row>
    <row r="1580" spans="1:1">
      <c r="A1580" s="15"/>
    </row>
    <row r="1581" spans="1:1">
      <c r="A1581" s="15"/>
    </row>
    <row r="1582" spans="1:1">
      <c r="A1582" s="15"/>
    </row>
    <row r="1583" spans="1:1">
      <c r="A1583" s="15"/>
    </row>
    <row r="1584" spans="1:1">
      <c r="A1584" s="15"/>
    </row>
    <row r="1585" spans="1:1">
      <c r="A1585" s="15"/>
    </row>
    <row r="1586" spans="1:1">
      <c r="A1586" s="15"/>
    </row>
    <row r="1587" spans="1:1">
      <c r="A1587" s="15"/>
    </row>
    <row r="1588" spans="1:1">
      <c r="A1588" s="15"/>
    </row>
    <row r="1589" spans="1:1">
      <c r="A1589" s="15"/>
    </row>
    <row r="1590" spans="1:1">
      <c r="A1590" s="15"/>
    </row>
    <row r="1591" spans="1:1">
      <c r="A1591" s="15"/>
    </row>
    <row r="1592" spans="1:1">
      <c r="A1592" s="15"/>
    </row>
    <row r="1593" spans="1:1">
      <c r="A1593" s="15"/>
    </row>
    <row r="1594" spans="1:1">
      <c r="A1594" s="15"/>
    </row>
    <row r="1595" spans="1:1">
      <c r="A1595" s="15"/>
    </row>
    <row r="1596" spans="1:1">
      <c r="A1596" s="15"/>
    </row>
    <row r="1597" spans="1:1">
      <c r="A1597" s="15"/>
    </row>
    <row r="1598" spans="1:1">
      <c r="A1598" s="15"/>
    </row>
    <row r="1599" spans="1:1">
      <c r="A1599" s="15"/>
    </row>
    <row r="1600" spans="1:1">
      <c r="A1600" s="15"/>
    </row>
    <row r="1601" spans="1:1">
      <c r="A1601" s="15"/>
    </row>
    <row r="1602" spans="1:1">
      <c r="A1602" s="15"/>
    </row>
    <row r="1603" spans="1:1">
      <c r="A1603" s="15"/>
    </row>
    <row r="1604" spans="1:1">
      <c r="A1604" s="15"/>
    </row>
    <row r="1605" spans="1:1">
      <c r="A1605" s="15"/>
    </row>
    <row r="1606" spans="1:1">
      <c r="A1606" s="15"/>
    </row>
    <row r="1607" spans="1:1">
      <c r="A1607" s="15"/>
    </row>
    <row r="1608" spans="1:1">
      <c r="A1608" s="15"/>
    </row>
    <row r="1609" spans="1:1">
      <c r="A1609" s="15"/>
    </row>
    <row r="1610" spans="1:1">
      <c r="A1610" s="15"/>
    </row>
    <row r="1611" spans="1:1">
      <c r="A1611" s="15"/>
    </row>
    <row r="1612" spans="1:1">
      <c r="A1612" s="15"/>
    </row>
    <row r="1613" spans="1:1">
      <c r="A1613" s="15"/>
    </row>
    <row r="1614" spans="1:1">
      <c r="A1614" s="15"/>
    </row>
    <row r="1615" spans="1:1">
      <c r="A1615" s="15"/>
    </row>
    <row r="1616" spans="1:1">
      <c r="A1616" s="15"/>
    </row>
    <row r="1617" spans="1:1">
      <c r="A1617" s="15"/>
    </row>
    <row r="1618" spans="1:1">
      <c r="A1618" s="15"/>
    </row>
    <row r="1619" spans="1:1">
      <c r="A1619" s="15"/>
    </row>
    <row r="1620" spans="1:1">
      <c r="A1620" s="15"/>
    </row>
    <row r="1621" spans="1:1">
      <c r="A1621" s="15"/>
    </row>
    <row r="1622" spans="1:1">
      <c r="A1622" s="15"/>
    </row>
    <row r="1623" spans="1:1">
      <c r="A1623" s="15"/>
    </row>
    <row r="1624" spans="1:1">
      <c r="A1624" s="15"/>
    </row>
    <row r="1625" spans="1:1">
      <c r="A1625" s="15"/>
    </row>
    <row r="1626" spans="1:1">
      <c r="A1626" s="15"/>
    </row>
    <row r="1627" spans="1:1">
      <c r="A1627" s="15"/>
    </row>
    <row r="1628" spans="1:1">
      <c r="A1628" s="15"/>
    </row>
    <row r="1629" spans="1:1">
      <c r="A1629" s="15"/>
    </row>
    <row r="1630" spans="1:1">
      <c r="A1630" s="15"/>
    </row>
    <row r="1631" spans="1:1">
      <c r="A1631" s="15"/>
    </row>
    <row r="1632" spans="1:1">
      <c r="A1632" s="15"/>
    </row>
    <row r="1633" spans="1:1">
      <c r="A1633" s="15"/>
    </row>
    <row r="1634" spans="1:1">
      <c r="A1634" s="15"/>
    </row>
    <row r="1635" spans="1:1">
      <c r="A1635" s="15"/>
    </row>
    <row r="1636" spans="1:1">
      <c r="A1636" s="15"/>
    </row>
    <row r="1637" spans="1:1">
      <c r="A1637" s="15"/>
    </row>
    <row r="1638" spans="1:1">
      <c r="A1638" s="15"/>
    </row>
    <row r="1639" spans="1:1">
      <c r="A1639" s="15"/>
    </row>
    <row r="1640" spans="1:1">
      <c r="A1640" s="15"/>
    </row>
    <row r="1641" spans="1:1">
      <c r="A1641" s="15"/>
    </row>
    <row r="1642" spans="1:1">
      <c r="A1642" s="15"/>
    </row>
    <row r="1643" spans="1:1">
      <c r="A1643" s="15"/>
    </row>
    <row r="1644" spans="1:1">
      <c r="A1644" s="15"/>
    </row>
    <row r="1645" spans="1:1">
      <c r="A1645" s="15"/>
    </row>
    <row r="1646" spans="1:1">
      <c r="A1646" s="15"/>
    </row>
    <row r="1647" spans="1:1">
      <c r="A1647" s="15"/>
    </row>
    <row r="1648" spans="1:1">
      <c r="A1648" s="15"/>
    </row>
    <row r="1649" spans="1:1">
      <c r="A1649" s="15"/>
    </row>
    <row r="1650" spans="1:1">
      <c r="A1650" s="15"/>
    </row>
    <row r="1651" spans="1:1">
      <c r="A1651" s="15"/>
    </row>
    <row r="1652" spans="1:1">
      <c r="A1652" s="15"/>
    </row>
    <row r="1653" spans="1:1">
      <c r="A1653" s="15"/>
    </row>
    <row r="1654" spans="1:1">
      <c r="A1654" s="15"/>
    </row>
    <row r="1655" spans="1:1">
      <c r="A1655" s="15"/>
    </row>
    <row r="1656" spans="1:1">
      <c r="A1656" s="15"/>
    </row>
    <row r="1657" spans="1:1">
      <c r="A1657" s="15"/>
    </row>
    <row r="1658" spans="1:1">
      <c r="A1658" s="15"/>
    </row>
    <row r="1659" spans="1:1">
      <c r="A1659" s="15"/>
    </row>
    <row r="1660" spans="1:1">
      <c r="A1660" s="15"/>
    </row>
    <row r="1661" spans="1:1">
      <c r="A1661" s="15"/>
    </row>
    <row r="1662" spans="1:1">
      <c r="A1662" s="15"/>
    </row>
    <row r="1663" spans="1:1">
      <c r="A1663" s="15"/>
    </row>
    <row r="1664" spans="1:1">
      <c r="A1664" s="15"/>
    </row>
    <row r="1665" spans="1:1">
      <c r="A1665" s="15"/>
    </row>
    <row r="1666" spans="1:1">
      <c r="A1666" s="15"/>
    </row>
    <row r="1667" spans="1:1">
      <c r="A1667" s="15"/>
    </row>
    <row r="1668" spans="1:1">
      <c r="A1668" s="15"/>
    </row>
    <row r="1669" spans="1:1">
      <c r="A1669" s="15"/>
    </row>
    <row r="1670" spans="1:1">
      <c r="A1670" s="15"/>
    </row>
    <row r="1671" spans="1:1">
      <c r="A1671" s="15"/>
    </row>
    <row r="1672" spans="1:1">
      <c r="A1672" s="15"/>
    </row>
    <row r="1673" spans="1:1">
      <c r="A1673" s="15"/>
    </row>
    <row r="1674" spans="1:1">
      <c r="A1674" s="15"/>
    </row>
    <row r="1675" spans="1:1">
      <c r="A1675" s="15"/>
    </row>
    <row r="1676" spans="1:1">
      <c r="A1676" s="15"/>
    </row>
    <row r="1677" spans="1:1">
      <c r="A1677" s="15"/>
    </row>
    <row r="1678" spans="1:1">
      <c r="A1678" s="15"/>
    </row>
    <row r="1679" spans="1:1">
      <c r="A1679" s="15"/>
    </row>
    <row r="1680" spans="1:1">
      <c r="A1680" s="15"/>
    </row>
    <row r="1681" spans="1:1">
      <c r="A1681" s="15"/>
    </row>
    <row r="1682" spans="1:1">
      <c r="A1682" s="15"/>
    </row>
    <row r="1683" spans="1:1">
      <c r="A1683" s="15"/>
    </row>
    <row r="1684" spans="1:1">
      <c r="A1684" s="15"/>
    </row>
    <row r="1685" spans="1:1">
      <c r="A1685" s="15"/>
    </row>
    <row r="1686" spans="1:1">
      <c r="A1686" s="15"/>
    </row>
    <row r="1687" spans="1:1">
      <c r="A1687" s="15"/>
    </row>
    <row r="1688" spans="1:1">
      <c r="A1688" s="15"/>
    </row>
    <row r="1689" spans="1:1">
      <c r="A1689" s="15"/>
    </row>
    <row r="1690" spans="1:1">
      <c r="A1690" s="15"/>
    </row>
    <row r="1691" spans="1:1">
      <c r="A1691" s="15"/>
    </row>
    <row r="1692" spans="1:1">
      <c r="A1692" s="15"/>
    </row>
    <row r="1693" spans="1:1">
      <c r="A1693" s="15"/>
    </row>
    <row r="1694" spans="1:1">
      <c r="A1694" s="15"/>
    </row>
    <row r="1695" spans="1:1">
      <c r="A1695" s="15"/>
    </row>
    <row r="1696" spans="1:1">
      <c r="A1696" s="15"/>
    </row>
    <row r="1697" spans="1:1">
      <c r="A1697" s="15"/>
    </row>
    <row r="1698" spans="1:1">
      <c r="A1698" s="15"/>
    </row>
    <row r="1699" spans="1:1">
      <c r="A1699" s="15"/>
    </row>
    <row r="1700" spans="1:1">
      <c r="A1700" s="15"/>
    </row>
    <row r="1701" spans="1:1">
      <c r="A1701" s="15"/>
    </row>
    <row r="1702" spans="1:1">
      <c r="A1702" s="15"/>
    </row>
    <row r="1703" spans="1:1">
      <c r="A1703" s="15"/>
    </row>
    <row r="1704" spans="1:1">
      <c r="A1704" s="15"/>
    </row>
    <row r="1705" spans="1:1">
      <c r="A1705" s="15"/>
    </row>
    <row r="1706" spans="1:1">
      <c r="A1706" s="15"/>
    </row>
    <row r="1707" spans="1:1">
      <c r="A1707" s="15"/>
    </row>
    <row r="1708" spans="1:1">
      <c r="A1708" s="15"/>
    </row>
    <row r="1709" spans="1:1">
      <c r="A1709" s="15"/>
    </row>
    <row r="1710" spans="1:1">
      <c r="A1710" s="15"/>
    </row>
    <row r="1711" spans="1:1">
      <c r="A1711" s="15"/>
    </row>
    <row r="1712" spans="1:1">
      <c r="A1712" s="15"/>
    </row>
    <row r="1713" spans="1:1">
      <c r="A1713" s="15"/>
    </row>
    <row r="1714" spans="1:1">
      <c r="A1714" s="15"/>
    </row>
    <row r="1715" spans="1:1">
      <c r="A1715" s="15"/>
    </row>
    <row r="1716" spans="1:1">
      <c r="A1716" s="15"/>
    </row>
    <row r="1717" spans="1:1">
      <c r="A1717" s="15"/>
    </row>
    <row r="1718" spans="1:1">
      <c r="A1718" s="15"/>
    </row>
    <row r="1719" spans="1:1">
      <c r="A1719" s="15"/>
    </row>
    <row r="1720" spans="1:1">
      <c r="A1720" s="15"/>
    </row>
    <row r="1721" spans="1:1">
      <c r="A1721" s="15"/>
    </row>
    <row r="1722" spans="1:1">
      <c r="A1722" s="15"/>
    </row>
    <row r="1723" spans="1:1">
      <c r="A1723" s="15"/>
    </row>
    <row r="1724" spans="1:1">
      <c r="A1724" s="15"/>
    </row>
    <row r="1725" spans="1:1">
      <c r="A1725" s="15"/>
    </row>
    <row r="1726" spans="1:1">
      <c r="A1726" s="15"/>
    </row>
    <row r="1727" spans="1:1">
      <c r="A1727" s="15"/>
    </row>
    <row r="1728" spans="1:1">
      <c r="A1728" s="15"/>
    </row>
    <row r="1729" spans="1:1">
      <c r="A1729" s="15"/>
    </row>
    <row r="1730" spans="1:1">
      <c r="A1730" s="15"/>
    </row>
    <row r="1731" spans="1:1">
      <c r="A1731" s="15"/>
    </row>
    <row r="1732" spans="1:1">
      <c r="A1732" s="15"/>
    </row>
    <row r="1733" spans="1:1">
      <c r="A1733" s="15"/>
    </row>
    <row r="1734" spans="1:1">
      <c r="A1734" s="15"/>
    </row>
    <row r="1735" spans="1:1">
      <c r="A1735" s="15"/>
    </row>
    <row r="1736" spans="1:1">
      <c r="A1736" s="15"/>
    </row>
    <row r="1737" spans="1:1">
      <c r="A1737" s="15"/>
    </row>
    <row r="1738" spans="1:1">
      <c r="A1738" s="15"/>
    </row>
    <row r="1739" spans="1:1">
      <c r="A1739" s="15"/>
    </row>
    <row r="1740" spans="1:1">
      <c r="A1740" s="15"/>
    </row>
    <row r="1741" spans="1:1">
      <c r="A1741" s="15"/>
    </row>
    <row r="1742" spans="1:1">
      <c r="A1742" s="15"/>
    </row>
    <row r="1743" spans="1:1">
      <c r="A1743" s="15"/>
    </row>
    <row r="1744" spans="1:1">
      <c r="A1744" s="15"/>
    </row>
    <row r="1745" spans="1:1">
      <c r="A1745" s="15"/>
    </row>
    <row r="1746" spans="1:1">
      <c r="A1746" s="15"/>
    </row>
    <row r="1747" spans="1:1">
      <c r="A1747" s="15"/>
    </row>
    <row r="1748" spans="1:1">
      <c r="A1748" s="15"/>
    </row>
    <row r="1749" spans="1:1">
      <c r="A1749" s="15"/>
    </row>
    <row r="1750" spans="1:1">
      <c r="A1750" s="15"/>
    </row>
    <row r="1751" spans="1:1">
      <c r="A1751" s="15"/>
    </row>
    <row r="1752" spans="1:1">
      <c r="A1752" s="15"/>
    </row>
    <row r="1753" spans="1:1">
      <c r="A1753" s="15"/>
    </row>
    <row r="1754" spans="1:1">
      <c r="A1754" s="15"/>
    </row>
    <row r="1755" spans="1:1">
      <c r="A1755" s="15"/>
    </row>
    <row r="1756" spans="1:1">
      <c r="A1756" s="15"/>
    </row>
    <row r="1757" spans="1:1">
      <c r="A1757" s="15"/>
    </row>
    <row r="1758" spans="1:1">
      <c r="A1758" s="15"/>
    </row>
    <row r="1759" spans="1:1">
      <c r="A1759" s="15"/>
    </row>
    <row r="1760" spans="1:1">
      <c r="A1760" s="15"/>
    </row>
    <row r="1761" spans="1:1">
      <c r="A1761" s="15"/>
    </row>
    <row r="1762" spans="1:1">
      <c r="A1762" s="15"/>
    </row>
    <row r="1763" spans="1:1">
      <c r="A1763" s="15"/>
    </row>
    <row r="1764" spans="1:1">
      <c r="A1764" s="15"/>
    </row>
    <row r="1765" spans="1:1">
      <c r="A1765" s="15"/>
    </row>
    <row r="1766" spans="1:1">
      <c r="A1766" s="15"/>
    </row>
    <row r="1767" spans="1:1">
      <c r="A1767" s="15"/>
    </row>
    <row r="1768" spans="1:1">
      <c r="A1768" s="15"/>
    </row>
    <row r="1769" spans="1:1">
      <c r="A1769" s="15"/>
    </row>
    <row r="1770" spans="1:1">
      <c r="A1770" s="15"/>
    </row>
    <row r="1771" spans="1:1">
      <c r="A1771" s="15"/>
    </row>
    <row r="1772" spans="1:1">
      <c r="A1772" s="15"/>
    </row>
    <row r="1773" spans="1:1">
      <c r="A1773" s="15"/>
    </row>
    <row r="1774" spans="1:1">
      <c r="A1774" s="15"/>
    </row>
    <row r="1775" spans="1:1">
      <c r="A1775" s="15"/>
    </row>
    <row r="1776" spans="1:1">
      <c r="A1776" s="15"/>
    </row>
    <row r="1777" spans="1:1">
      <c r="A1777" s="15"/>
    </row>
    <row r="1778" spans="1:1">
      <c r="A1778" s="15"/>
    </row>
    <row r="1779" spans="1:1">
      <c r="A1779" s="15"/>
    </row>
    <row r="1780" spans="1:1">
      <c r="A1780" s="15"/>
    </row>
    <row r="1781" spans="1:1">
      <c r="A1781" s="15"/>
    </row>
    <row r="1782" spans="1:1">
      <c r="A1782" s="15"/>
    </row>
    <row r="1783" spans="1:1">
      <c r="A1783" s="15"/>
    </row>
    <row r="1784" spans="1:1">
      <c r="A1784" s="15"/>
    </row>
    <row r="1785" spans="1:1">
      <c r="A1785" s="15"/>
    </row>
    <row r="1786" spans="1:1">
      <c r="A1786" s="15"/>
    </row>
    <row r="1787" spans="1:1">
      <c r="A1787" s="15"/>
    </row>
    <row r="1788" spans="1:1">
      <c r="A1788" s="15"/>
    </row>
    <row r="1789" spans="1:1">
      <c r="A1789" s="15"/>
    </row>
    <row r="1790" spans="1:1">
      <c r="A1790" s="15"/>
    </row>
    <row r="1791" spans="1:1">
      <c r="A1791" s="15"/>
    </row>
    <row r="1792" spans="1:1">
      <c r="A1792" s="15"/>
    </row>
    <row r="1793" spans="1:1">
      <c r="A1793" s="15"/>
    </row>
    <row r="1794" spans="1:1">
      <c r="A1794" s="15"/>
    </row>
    <row r="1795" spans="1:1">
      <c r="A1795" s="15"/>
    </row>
    <row r="1796" spans="1:1">
      <c r="A1796" s="15"/>
    </row>
    <row r="1797" spans="1:1">
      <c r="A1797" s="15"/>
    </row>
    <row r="1798" spans="1:1">
      <c r="A1798" s="15"/>
    </row>
    <row r="1799" spans="1:1">
      <c r="A1799" s="15"/>
    </row>
    <row r="1800" spans="1:1">
      <c r="A1800" s="15"/>
    </row>
    <row r="1801" spans="1:1">
      <c r="A1801" s="15"/>
    </row>
    <row r="1802" spans="1:1">
      <c r="A1802" s="15"/>
    </row>
    <row r="1803" spans="1:1">
      <c r="A1803" s="15"/>
    </row>
    <row r="1804" spans="1:1">
      <c r="A1804" s="15"/>
    </row>
    <row r="1805" spans="1:1">
      <c r="A1805" s="15"/>
    </row>
    <row r="1806" spans="1:1">
      <c r="A1806" s="15"/>
    </row>
    <row r="1807" spans="1:1">
      <c r="A1807" s="15"/>
    </row>
    <row r="1808" spans="1:1">
      <c r="A1808" s="15"/>
    </row>
    <row r="1809" spans="1:1">
      <c r="A1809" s="15"/>
    </row>
    <row r="1810" spans="1:1">
      <c r="A1810" s="15"/>
    </row>
    <row r="1811" spans="1:1">
      <c r="A1811" s="15"/>
    </row>
    <row r="1812" spans="1:1">
      <c r="A1812" s="15"/>
    </row>
    <row r="1813" spans="1:1">
      <c r="A1813" s="15"/>
    </row>
    <row r="1814" spans="1:1">
      <c r="A1814" s="15"/>
    </row>
    <row r="1815" spans="1:1">
      <c r="A1815" s="15"/>
    </row>
    <row r="1816" spans="1:1">
      <c r="A1816" s="15"/>
    </row>
    <row r="1817" spans="1:1">
      <c r="A1817" s="15"/>
    </row>
    <row r="1818" spans="1:1">
      <c r="A1818" s="15"/>
    </row>
    <row r="1819" spans="1:1">
      <c r="A1819" s="15"/>
    </row>
    <row r="1820" spans="1:1">
      <c r="A1820" s="15"/>
    </row>
    <row r="1821" spans="1:1">
      <c r="A1821" s="15"/>
    </row>
    <row r="1822" spans="1:1">
      <c r="A1822" s="15"/>
    </row>
    <row r="1823" spans="1:1">
      <c r="A1823" s="15"/>
    </row>
    <row r="1824" spans="1:1">
      <c r="A1824" s="15"/>
    </row>
    <row r="1825" spans="1:1">
      <c r="A1825" s="15"/>
    </row>
    <row r="1826" spans="1:1">
      <c r="A1826" s="15"/>
    </row>
    <row r="1827" spans="1:1">
      <c r="A1827" s="15"/>
    </row>
    <row r="1828" spans="1:1">
      <c r="A1828" s="15"/>
    </row>
    <row r="1829" spans="1:1">
      <c r="A1829" s="15"/>
    </row>
    <row r="1830" spans="1:1">
      <c r="A1830" s="15"/>
    </row>
    <row r="1831" spans="1:1">
      <c r="A1831" s="15"/>
    </row>
    <row r="1832" spans="1:1">
      <c r="A1832" s="15"/>
    </row>
    <row r="1833" spans="1:1">
      <c r="A1833" s="15"/>
    </row>
    <row r="1834" spans="1:1">
      <c r="A1834" s="15"/>
    </row>
    <row r="1835" spans="1:1">
      <c r="A1835" s="15"/>
    </row>
    <row r="1836" spans="1:1">
      <c r="A1836" s="15"/>
    </row>
    <row r="1837" spans="1:1">
      <c r="A1837" s="15"/>
    </row>
    <row r="1838" spans="1:1">
      <c r="A1838" s="15"/>
    </row>
    <row r="1839" spans="1:1">
      <c r="A1839" s="15"/>
    </row>
    <row r="1840" spans="1:1">
      <c r="A1840" s="15"/>
    </row>
    <row r="1841" spans="1:1">
      <c r="A1841" s="15"/>
    </row>
    <row r="1842" spans="1:1">
      <c r="A1842" s="15"/>
    </row>
    <row r="1843" spans="1:1">
      <c r="A1843" s="15"/>
    </row>
    <row r="1844" spans="1:1">
      <c r="A1844" s="15"/>
    </row>
    <row r="1845" spans="1:1">
      <c r="A1845" s="15"/>
    </row>
    <row r="1846" spans="1:1">
      <c r="A1846" s="15"/>
    </row>
    <row r="1847" spans="1:1">
      <c r="A1847" s="15"/>
    </row>
    <row r="1848" spans="1:1">
      <c r="A1848" s="15"/>
    </row>
    <row r="1849" spans="1:1">
      <c r="A1849" s="15"/>
    </row>
    <row r="1850" spans="1:1">
      <c r="A1850" s="15"/>
    </row>
    <row r="1851" spans="1:1">
      <c r="A1851" s="15"/>
    </row>
    <row r="1852" spans="1:1">
      <c r="A1852" s="15"/>
    </row>
    <row r="1853" spans="1:1">
      <c r="A1853" s="15"/>
    </row>
    <row r="1854" spans="1:1">
      <c r="A1854" s="15"/>
    </row>
    <row r="1855" spans="1:1">
      <c r="A1855" s="15"/>
    </row>
    <row r="1856" spans="1:1">
      <c r="A1856" s="15"/>
    </row>
    <row r="1857" spans="1:1">
      <c r="A1857" s="15"/>
    </row>
    <row r="1858" spans="1:1">
      <c r="A1858" s="15"/>
    </row>
    <row r="1859" spans="1:1">
      <c r="A1859" s="15"/>
    </row>
    <row r="1860" spans="1:1">
      <c r="A1860" s="15"/>
    </row>
    <row r="1861" spans="1:1">
      <c r="A1861" s="15"/>
    </row>
    <row r="1862" spans="1:1">
      <c r="A1862" s="15"/>
    </row>
    <row r="1863" spans="1:1">
      <c r="A1863" s="15"/>
    </row>
    <row r="1864" spans="1:1">
      <c r="A1864" s="15"/>
    </row>
    <row r="1865" spans="1:1">
      <c r="A1865" s="15"/>
    </row>
    <row r="1866" spans="1:1">
      <c r="A1866" s="15"/>
    </row>
    <row r="1867" spans="1:1">
      <c r="A1867" s="15"/>
    </row>
    <row r="1868" spans="1:1">
      <c r="A1868" s="15"/>
    </row>
    <row r="1869" spans="1:1">
      <c r="A1869" s="15"/>
    </row>
    <row r="1870" spans="1:1">
      <c r="A1870" s="15"/>
    </row>
    <row r="1871" spans="1:1">
      <c r="A1871" s="15"/>
    </row>
    <row r="1872" spans="1:1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  <row r="2139" spans="1:1">
      <c r="A2139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74"/>
  <sheetViews>
    <sheetView zoomScaleNormal="100" workbookViewId="0">
      <pane xSplit="2" ySplit="12" topLeftCell="C630" activePane="bottomRight" state="frozen"/>
      <selection activeCell="B34" sqref="B34"/>
      <selection pane="topRight" activeCell="B34" sqref="B34"/>
      <selection pane="bottomLeft" activeCell="B34" sqref="B34"/>
      <selection pane="bottomRight" activeCell="E636" sqref="E13:E636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13.28515625" bestFit="1" customWidth="1"/>
  </cols>
  <sheetData>
    <row r="1" spans="1:11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1" ht="15.75" thickTop="1"/>
    <row r="3" spans="1:11">
      <c r="A3" t="s">
        <v>1</v>
      </c>
      <c r="B3" s="2" t="s">
        <v>32</v>
      </c>
      <c r="J3" s="2"/>
    </row>
    <row r="4" spans="1:11">
      <c r="A4" t="s">
        <v>3</v>
      </c>
      <c r="B4" s="2" t="s">
        <v>33</v>
      </c>
    </row>
    <row r="6" spans="1:11">
      <c r="A6" t="s">
        <v>4</v>
      </c>
      <c r="B6" s="3">
        <v>81.5</v>
      </c>
    </row>
    <row r="7" spans="1:11">
      <c r="A7" t="s">
        <v>5</v>
      </c>
      <c r="B7" s="2">
        <v>1.0295000000000001</v>
      </c>
      <c r="C7" s="4" t="s">
        <v>6</v>
      </c>
    </row>
    <row r="8" spans="1:11">
      <c r="A8" t="s">
        <v>7</v>
      </c>
      <c r="B8" s="2">
        <v>1.0664</v>
      </c>
      <c r="C8" s="4" t="s">
        <v>8</v>
      </c>
    </row>
    <row r="10" spans="1:11">
      <c r="A10" t="s">
        <v>11</v>
      </c>
      <c r="B10" t="s">
        <v>34</v>
      </c>
      <c r="C10" t="str">
        <f>VLOOKUP($B$10,[5]List!$A$1:$B$2,2,FALSE)</f>
        <v>Settlement Energy = Metered Electricity x DLF</v>
      </c>
    </row>
    <row r="12" spans="1:11" ht="30.75" thickBot="1">
      <c r="A12" s="33" t="s">
        <v>12</v>
      </c>
      <c r="B12" s="31" t="s">
        <v>28</v>
      </c>
      <c r="C12" s="31" t="s">
        <v>27</v>
      </c>
      <c r="D12" s="33" t="s">
        <v>26</v>
      </c>
      <c r="E12" s="33" t="s">
        <v>16</v>
      </c>
      <c r="F12" s="31" t="s">
        <v>25</v>
      </c>
      <c r="G12" s="31" t="s">
        <v>24</v>
      </c>
      <c r="H12" s="31" t="s">
        <v>18</v>
      </c>
      <c r="J12" s="30"/>
    </row>
    <row r="13" spans="1:11">
      <c r="A13" s="7">
        <v>39</v>
      </c>
      <c r="B13" s="39">
        <v>42631.020833333336</v>
      </c>
      <c r="C13" s="40">
        <v>2.0833333333333332E-2</v>
      </c>
      <c r="D13" s="43">
        <v>5.24</v>
      </c>
      <c r="E13" s="9">
        <f>IF($B$10="Electricity",$D13*$B$7,$D13*$B$8)</f>
        <v>5.3945800000000004</v>
      </c>
      <c r="F13" s="44">
        <v>32.36</v>
      </c>
      <c r="G13" s="9">
        <f>$F13*$B$8</f>
        <v>34.508704000000002</v>
      </c>
      <c r="H13" s="11">
        <f>E13*($B$6-G13)</f>
        <v>253.49830557568001</v>
      </c>
      <c r="J13" s="26"/>
    </row>
    <row r="14" spans="1:11" outlineLevel="1">
      <c r="A14" s="7">
        <f>A13</f>
        <v>39</v>
      </c>
      <c r="B14" s="39">
        <v>42631.020833333336</v>
      </c>
      <c r="C14" s="40">
        <f>C13+1/48</f>
        <v>4.1666666666666664E-2</v>
      </c>
      <c r="D14" s="43">
        <v>3.39</v>
      </c>
      <c r="E14" s="9">
        <f t="shared" ref="E14:E77" si="0">IF($B$10="Electricity",$D14*$B$7,$D14*$B$8)</f>
        <v>3.4900050000000005</v>
      </c>
      <c r="F14" s="44">
        <v>28.86</v>
      </c>
      <c r="G14" s="9">
        <f t="shared" ref="G14:G77" si="1">$F14*$B$8</f>
        <v>30.776304</v>
      </c>
      <c r="H14" s="11">
        <f t="shared" ref="H14:H59" si="2">E14*($B$6-G14)</f>
        <v>177.02595265848004</v>
      </c>
      <c r="J14" s="26"/>
      <c r="K14" s="45"/>
    </row>
    <row r="15" spans="1:11" outlineLevel="1">
      <c r="A15" s="7">
        <f t="shared" ref="A15:A78" si="3">A14</f>
        <v>39</v>
      </c>
      <c r="B15" s="39">
        <v>42631.020833333336</v>
      </c>
      <c r="C15" s="40">
        <f t="shared" ref="C15:C60" si="4">C14+1/48</f>
        <v>6.25E-2</v>
      </c>
      <c r="D15" s="43">
        <v>0.94</v>
      </c>
      <c r="E15" s="9">
        <f t="shared" si="0"/>
        <v>0.96772999999999998</v>
      </c>
      <c r="F15" s="44">
        <v>30.83</v>
      </c>
      <c r="G15" s="9">
        <f t="shared" si="1"/>
        <v>32.877111999999997</v>
      </c>
      <c r="H15" s="11">
        <f t="shared" si="2"/>
        <v>47.053827404240003</v>
      </c>
      <c r="J15" s="26"/>
    </row>
    <row r="16" spans="1:11" outlineLevel="1">
      <c r="A16" s="7">
        <f t="shared" si="3"/>
        <v>39</v>
      </c>
      <c r="B16" s="39">
        <v>42631.020833333336</v>
      </c>
      <c r="C16" s="40">
        <f t="shared" si="4"/>
        <v>8.3333333333333329E-2</v>
      </c>
      <c r="D16" s="43">
        <v>0.44</v>
      </c>
      <c r="E16" s="9">
        <f t="shared" si="0"/>
        <v>0.45298000000000005</v>
      </c>
      <c r="F16" s="44">
        <v>28.29</v>
      </c>
      <c r="G16" s="9">
        <f t="shared" si="1"/>
        <v>30.168455999999999</v>
      </c>
      <c r="H16" s="11">
        <f t="shared" si="2"/>
        <v>23.252162801120004</v>
      </c>
      <c r="J16" s="26"/>
    </row>
    <row r="17" spans="1:13" outlineLevel="1">
      <c r="A17" s="7">
        <f t="shared" si="3"/>
        <v>39</v>
      </c>
      <c r="B17" s="39">
        <v>42631.020833333336</v>
      </c>
      <c r="C17" s="40">
        <f t="shared" si="4"/>
        <v>0.10416666666666666</v>
      </c>
      <c r="D17" s="43">
        <v>0.21</v>
      </c>
      <c r="E17" s="9">
        <f t="shared" si="0"/>
        <v>0.216195</v>
      </c>
      <c r="F17" s="44">
        <v>26.59</v>
      </c>
      <c r="G17" s="9">
        <f t="shared" si="1"/>
        <v>28.355575999999999</v>
      </c>
      <c r="H17" s="11">
        <f t="shared" si="2"/>
        <v>11.48955874668</v>
      </c>
      <c r="J17" s="26"/>
    </row>
    <row r="18" spans="1:13" outlineLevel="1">
      <c r="A18" s="7">
        <f t="shared" si="3"/>
        <v>39</v>
      </c>
      <c r="B18" s="39">
        <v>42631.020833333336</v>
      </c>
      <c r="C18" s="40">
        <f t="shared" si="4"/>
        <v>0.12499999999999999</v>
      </c>
      <c r="D18" s="43">
        <v>0.64</v>
      </c>
      <c r="E18" s="9">
        <f t="shared" si="0"/>
        <v>0.65888000000000002</v>
      </c>
      <c r="F18" s="44">
        <v>23.12</v>
      </c>
      <c r="G18" s="9">
        <f t="shared" si="1"/>
        <v>24.655168</v>
      </c>
      <c r="H18" s="11">
        <f t="shared" si="2"/>
        <v>37.453922908159996</v>
      </c>
      <c r="J18" s="26"/>
      <c r="M18" s="27"/>
    </row>
    <row r="19" spans="1:13" outlineLevel="1">
      <c r="A19" s="7">
        <f t="shared" si="3"/>
        <v>39</v>
      </c>
      <c r="B19" s="39">
        <v>42631.020833333336</v>
      </c>
      <c r="C19" s="40">
        <f t="shared" si="4"/>
        <v>0.14583333333333331</v>
      </c>
      <c r="D19" s="43">
        <v>1.73</v>
      </c>
      <c r="E19" s="9">
        <f t="shared" si="0"/>
        <v>1.7810350000000001</v>
      </c>
      <c r="F19" s="44">
        <v>21.96</v>
      </c>
      <c r="G19" s="9">
        <f t="shared" si="1"/>
        <v>23.418144000000002</v>
      </c>
      <c r="H19" s="11">
        <f t="shared" si="2"/>
        <v>103.44581840096001</v>
      </c>
      <c r="J19" s="26"/>
    </row>
    <row r="20" spans="1:13" outlineLevel="1">
      <c r="A20" s="7">
        <f t="shared" si="3"/>
        <v>39</v>
      </c>
      <c r="B20" s="39">
        <v>42631.020833333336</v>
      </c>
      <c r="C20" s="40">
        <f t="shared" si="4"/>
        <v>0.16666666666666666</v>
      </c>
      <c r="D20" s="43">
        <v>1.77</v>
      </c>
      <c r="E20" s="9">
        <f t="shared" si="0"/>
        <v>1.8222150000000001</v>
      </c>
      <c r="F20" s="44">
        <v>22.42</v>
      </c>
      <c r="G20" s="9">
        <f t="shared" si="1"/>
        <v>23.908688000000001</v>
      </c>
      <c r="H20" s="11">
        <f t="shared" si="2"/>
        <v>104.94375259608002</v>
      </c>
      <c r="J20" s="26"/>
    </row>
    <row r="21" spans="1:13" outlineLevel="1">
      <c r="A21" s="7">
        <f t="shared" si="3"/>
        <v>39</v>
      </c>
      <c r="B21" s="39">
        <v>42631.020833333336</v>
      </c>
      <c r="C21" s="40">
        <f t="shared" si="4"/>
        <v>0.1875</v>
      </c>
      <c r="D21" s="43">
        <v>2.62</v>
      </c>
      <c r="E21" s="9">
        <f t="shared" si="0"/>
        <v>2.6972900000000002</v>
      </c>
      <c r="F21" s="44">
        <v>22.01</v>
      </c>
      <c r="G21" s="9">
        <f t="shared" si="1"/>
        <v>23.471464000000001</v>
      </c>
      <c r="H21" s="11">
        <f t="shared" si="2"/>
        <v>156.51978986744001</v>
      </c>
      <c r="J21" s="26"/>
    </row>
    <row r="22" spans="1:13" outlineLevel="1">
      <c r="A22" s="7">
        <f t="shared" si="3"/>
        <v>39</v>
      </c>
      <c r="B22" s="39">
        <v>42631.020833333336</v>
      </c>
      <c r="C22" s="40">
        <f t="shared" si="4"/>
        <v>0.20833333333333334</v>
      </c>
      <c r="D22" s="43">
        <v>2.2000000000000002</v>
      </c>
      <c r="E22" s="9">
        <f t="shared" si="0"/>
        <v>2.2649000000000004</v>
      </c>
      <c r="F22" s="44">
        <v>22.59</v>
      </c>
      <c r="G22" s="9">
        <f t="shared" si="1"/>
        <v>24.089976</v>
      </c>
      <c r="H22" s="11">
        <f t="shared" si="2"/>
        <v>130.02796335760002</v>
      </c>
      <c r="J22" s="26"/>
    </row>
    <row r="23" spans="1:13" outlineLevel="1">
      <c r="A23" s="7">
        <f t="shared" si="3"/>
        <v>39</v>
      </c>
      <c r="B23" s="39">
        <v>42631.020833333336</v>
      </c>
      <c r="C23" s="40">
        <f t="shared" si="4"/>
        <v>0.22916666666666669</v>
      </c>
      <c r="D23" s="43">
        <v>2.95</v>
      </c>
      <c r="E23" s="9">
        <f t="shared" si="0"/>
        <v>3.0370250000000003</v>
      </c>
      <c r="F23" s="44">
        <v>23.94</v>
      </c>
      <c r="G23" s="9">
        <f t="shared" si="1"/>
        <v>25.529616000000001</v>
      </c>
      <c r="H23" s="11">
        <f t="shared" si="2"/>
        <v>169.98345546760001</v>
      </c>
      <c r="J23" s="26"/>
    </row>
    <row r="24" spans="1:13" outlineLevel="1">
      <c r="A24" s="7">
        <f t="shared" si="3"/>
        <v>39</v>
      </c>
      <c r="B24" s="39">
        <v>42631.020833333336</v>
      </c>
      <c r="C24" s="40">
        <f t="shared" si="4"/>
        <v>0.25</v>
      </c>
      <c r="D24" s="43">
        <v>7.85</v>
      </c>
      <c r="E24" s="9">
        <f t="shared" si="0"/>
        <v>8.0815750000000008</v>
      </c>
      <c r="F24" s="44">
        <v>28.8</v>
      </c>
      <c r="G24" s="9">
        <f t="shared" si="1"/>
        <v>30.712320000000002</v>
      </c>
      <c r="H24" s="11">
        <f t="shared" si="2"/>
        <v>410.44444499600002</v>
      </c>
      <c r="J24" s="26"/>
    </row>
    <row r="25" spans="1:13" outlineLevel="1">
      <c r="A25" s="7">
        <f t="shared" si="3"/>
        <v>39</v>
      </c>
      <c r="B25" s="39">
        <v>42631.020833333336</v>
      </c>
      <c r="C25" s="40">
        <f t="shared" si="4"/>
        <v>0.27083333333333331</v>
      </c>
      <c r="D25" s="43">
        <v>7.89</v>
      </c>
      <c r="E25" s="9">
        <f t="shared" si="0"/>
        <v>8.1227549999999997</v>
      </c>
      <c r="F25" s="44">
        <v>29.73</v>
      </c>
      <c r="G25" s="9">
        <f t="shared" si="1"/>
        <v>31.704072</v>
      </c>
      <c r="H25" s="11">
        <f t="shared" si="2"/>
        <v>404.48012314164004</v>
      </c>
      <c r="J25" s="26"/>
    </row>
    <row r="26" spans="1:13" outlineLevel="1">
      <c r="A26" s="7">
        <f t="shared" si="3"/>
        <v>39</v>
      </c>
      <c r="B26" s="39">
        <v>42631.020833333336</v>
      </c>
      <c r="C26" s="40">
        <f t="shared" si="4"/>
        <v>0.29166666666666663</v>
      </c>
      <c r="D26" s="43">
        <v>5.34</v>
      </c>
      <c r="E26" s="9">
        <f t="shared" si="0"/>
        <v>5.4975300000000002</v>
      </c>
      <c r="F26" s="44">
        <v>27.98</v>
      </c>
      <c r="G26" s="9">
        <f t="shared" si="1"/>
        <v>29.837872000000001</v>
      </c>
      <c r="H26" s="11">
        <f t="shared" si="2"/>
        <v>284.01409854383996</v>
      </c>
      <c r="J26" s="26"/>
    </row>
    <row r="27" spans="1:13" outlineLevel="1">
      <c r="A27" s="7">
        <f t="shared" si="3"/>
        <v>39</v>
      </c>
      <c r="B27" s="39">
        <v>42631.020833333336</v>
      </c>
      <c r="C27" s="40">
        <f t="shared" si="4"/>
        <v>0.31249999999999994</v>
      </c>
      <c r="D27" s="43">
        <v>6.18</v>
      </c>
      <c r="E27" s="9">
        <f t="shared" si="0"/>
        <v>6.3623099999999999</v>
      </c>
      <c r="F27" s="44">
        <v>26.43</v>
      </c>
      <c r="G27" s="9">
        <f t="shared" si="1"/>
        <v>28.184951999999999</v>
      </c>
      <c r="H27" s="11">
        <f t="shared" si="2"/>
        <v>339.20686304088002</v>
      </c>
      <c r="J27" s="26"/>
    </row>
    <row r="28" spans="1:13" outlineLevel="1">
      <c r="A28" s="7">
        <f t="shared" si="3"/>
        <v>39</v>
      </c>
      <c r="B28" s="39">
        <v>42631.020833333336</v>
      </c>
      <c r="C28" s="40">
        <f t="shared" si="4"/>
        <v>0.33333333333333326</v>
      </c>
      <c r="D28" s="43">
        <v>7.74</v>
      </c>
      <c r="E28" s="9">
        <f t="shared" si="0"/>
        <v>7.9683300000000008</v>
      </c>
      <c r="F28" s="44">
        <v>31.77</v>
      </c>
      <c r="G28" s="9">
        <f t="shared" si="1"/>
        <v>33.879528000000001</v>
      </c>
      <c r="H28" s="11">
        <f t="shared" si="2"/>
        <v>379.45563565176002</v>
      </c>
      <c r="J28" s="26"/>
    </row>
    <row r="29" spans="1:13" outlineLevel="1">
      <c r="A29" s="7">
        <f t="shared" si="3"/>
        <v>39</v>
      </c>
      <c r="B29" s="39">
        <v>42631.020833333336</v>
      </c>
      <c r="C29" s="40">
        <f t="shared" si="4"/>
        <v>0.35416666666666657</v>
      </c>
      <c r="D29" s="43">
        <v>5.88</v>
      </c>
      <c r="E29" s="9">
        <f t="shared" si="0"/>
        <v>6.0534600000000003</v>
      </c>
      <c r="F29" s="44">
        <v>43.23</v>
      </c>
      <c r="G29" s="9">
        <f t="shared" si="1"/>
        <v>46.100471999999996</v>
      </c>
      <c r="H29" s="11">
        <f t="shared" si="2"/>
        <v>214.28962676688002</v>
      </c>
      <c r="J29" s="26"/>
    </row>
    <row r="30" spans="1:13" outlineLevel="1">
      <c r="A30" s="7">
        <f t="shared" si="3"/>
        <v>39</v>
      </c>
      <c r="B30" s="39">
        <v>42631.020833333336</v>
      </c>
      <c r="C30" s="40">
        <f t="shared" si="4"/>
        <v>0.37499999999999989</v>
      </c>
      <c r="D30" s="43">
        <v>3.62</v>
      </c>
      <c r="E30" s="9">
        <f t="shared" si="0"/>
        <v>3.7267900000000003</v>
      </c>
      <c r="F30" s="44">
        <v>55.58</v>
      </c>
      <c r="G30" s="9">
        <f t="shared" si="1"/>
        <v>59.270511999999997</v>
      </c>
      <c r="H30" s="11">
        <f t="shared" si="2"/>
        <v>82.844633583520022</v>
      </c>
      <c r="J30" s="26"/>
    </row>
    <row r="31" spans="1:13" outlineLevel="1">
      <c r="A31" s="7">
        <f t="shared" si="3"/>
        <v>39</v>
      </c>
      <c r="B31" s="39">
        <v>42631.020833333336</v>
      </c>
      <c r="C31" s="40">
        <f t="shared" si="4"/>
        <v>0.3958333333333332</v>
      </c>
      <c r="D31" s="43">
        <v>6.32</v>
      </c>
      <c r="E31" s="9">
        <f t="shared" si="0"/>
        <v>6.5064400000000004</v>
      </c>
      <c r="F31" s="44">
        <v>80.67</v>
      </c>
      <c r="G31" s="9">
        <f t="shared" si="1"/>
        <v>86.026488000000001</v>
      </c>
      <c r="H31" s="11">
        <f t="shared" si="2"/>
        <v>-29.451322582720007</v>
      </c>
      <c r="J31" s="26"/>
    </row>
    <row r="32" spans="1:13" outlineLevel="1">
      <c r="A32" s="7">
        <f t="shared" si="3"/>
        <v>39</v>
      </c>
      <c r="B32" s="39">
        <v>42631.020833333336</v>
      </c>
      <c r="C32" s="40">
        <f t="shared" si="4"/>
        <v>0.41666666666666652</v>
      </c>
      <c r="D32" s="43">
        <v>5.03</v>
      </c>
      <c r="E32" s="9">
        <f t="shared" si="0"/>
        <v>5.1783850000000005</v>
      </c>
      <c r="F32" s="44">
        <v>71.209999999999994</v>
      </c>
      <c r="G32" s="9">
        <f t="shared" si="1"/>
        <v>75.938344000000001</v>
      </c>
      <c r="H32" s="11">
        <f t="shared" si="2"/>
        <v>28.80039600556</v>
      </c>
      <c r="J32" s="26"/>
    </row>
    <row r="33" spans="1:10" outlineLevel="1">
      <c r="A33" s="7">
        <f t="shared" si="3"/>
        <v>39</v>
      </c>
      <c r="B33" s="39">
        <v>42631.020833333336</v>
      </c>
      <c r="C33" s="40">
        <f t="shared" si="4"/>
        <v>0.43749999999999983</v>
      </c>
      <c r="D33" s="43">
        <v>4.75</v>
      </c>
      <c r="E33" s="9">
        <f t="shared" si="0"/>
        <v>4.8901250000000003</v>
      </c>
      <c r="F33" s="44">
        <v>56.62</v>
      </c>
      <c r="G33" s="9">
        <f t="shared" si="1"/>
        <v>60.379567999999999</v>
      </c>
      <c r="H33" s="11">
        <f t="shared" si="2"/>
        <v>103.28155253400001</v>
      </c>
      <c r="J33" s="26"/>
    </row>
    <row r="34" spans="1:10" outlineLevel="1">
      <c r="A34" s="7">
        <f t="shared" si="3"/>
        <v>39</v>
      </c>
      <c r="B34" s="39">
        <v>42631.020833333336</v>
      </c>
      <c r="C34" s="40">
        <f t="shared" si="4"/>
        <v>0.45833333333333315</v>
      </c>
      <c r="D34" s="43">
        <v>5.27</v>
      </c>
      <c r="E34" s="9">
        <f t="shared" si="0"/>
        <v>5.425465</v>
      </c>
      <c r="F34" s="44">
        <v>56.33</v>
      </c>
      <c r="G34" s="9">
        <f t="shared" si="1"/>
        <v>60.070312000000001</v>
      </c>
      <c r="H34" s="11">
        <f t="shared" si="2"/>
        <v>116.26602220491999</v>
      </c>
      <c r="J34" s="26"/>
    </row>
    <row r="35" spans="1:10" outlineLevel="1">
      <c r="A35" s="7">
        <f t="shared" si="3"/>
        <v>39</v>
      </c>
      <c r="B35" s="39">
        <v>42631.020833333336</v>
      </c>
      <c r="C35" s="40">
        <f t="shared" si="4"/>
        <v>0.47916666666666646</v>
      </c>
      <c r="D35" s="43">
        <v>5.71</v>
      </c>
      <c r="E35" s="9">
        <f t="shared" si="0"/>
        <v>5.8784450000000001</v>
      </c>
      <c r="F35" s="44">
        <v>60.58</v>
      </c>
      <c r="G35" s="9">
        <f t="shared" si="1"/>
        <v>64.602512000000004</v>
      </c>
      <c r="H35" s="11">
        <f t="shared" si="2"/>
        <v>99.330953846159971</v>
      </c>
      <c r="J35" s="26"/>
    </row>
    <row r="36" spans="1:10" outlineLevel="1">
      <c r="A36" s="7">
        <f t="shared" si="3"/>
        <v>39</v>
      </c>
      <c r="B36" s="39">
        <v>42631.020833333336</v>
      </c>
      <c r="C36" s="40">
        <f t="shared" si="4"/>
        <v>0.49999999999999978</v>
      </c>
      <c r="D36" s="43">
        <v>5.34</v>
      </c>
      <c r="E36" s="9">
        <f t="shared" si="0"/>
        <v>5.4975300000000002</v>
      </c>
      <c r="F36" s="44">
        <v>64.78</v>
      </c>
      <c r="G36" s="9">
        <f t="shared" si="1"/>
        <v>69.081392000000008</v>
      </c>
      <c r="H36" s="11">
        <f t="shared" si="2"/>
        <v>68.271670038239961</v>
      </c>
      <c r="J36" s="26"/>
    </row>
    <row r="37" spans="1:10" outlineLevel="1">
      <c r="A37" s="7">
        <f t="shared" si="3"/>
        <v>39</v>
      </c>
      <c r="B37" s="39">
        <v>42631.020833333336</v>
      </c>
      <c r="C37" s="40">
        <f t="shared" si="4"/>
        <v>0.52083333333333315</v>
      </c>
      <c r="D37" s="43">
        <v>4.05</v>
      </c>
      <c r="E37" s="9">
        <f t="shared" si="0"/>
        <v>4.1694750000000003</v>
      </c>
      <c r="F37" s="44">
        <v>61.71</v>
      </c>
      <c r="G37" s="9">
        <f t="shared" si="1"/>
        <v>65.807544000000007</v>
      </c>
      <c r="H37" s="11">
        <f t="shared" si="2"/>
        <v>65.429302980599971</v>
      </c>
      <c r="J37" s="26"/>
    </row>
    <row r="38" spans="1:10" outlineLevel="1">
      <c r="A38" s="7">
        <f t="shared" si="3"/>
        <v>39</v>
      </c>
      <c r="B38" s="39">
        <v>42631.020833333336</v>
      </c>
      <c r="C38" s="40">
        <f t="shared" si="4"/>
        <v>0.54166666666666652</v>
      </c>
      <c r="D38" s="43">
        <v>4.6900000000000004</v>
      </c>
      <c r="E38" s="9">
        <f t="shared" si="0"/>
        <v>4.8283550000000011</v>
      </c>
      <c r="F38" s="44">
        <v>39.97</v>
      </c>
      <c r="G38" s="9">
        <f t="shared" si="1"/>
        <v>42.624007999999996</v>
      </c>
      <c r="H38" s="11">
        <f t="shared" si="2"/>
        <v>187.70709035316005</v>
      </c>
      <c r="J38" s="26"/>
    </row>
    <row r="39" spans="1:10" outlineLevel="1">
      <c r="A39" s="7">
        <f t="shared" si="3"/>
        <v>39</v>
      </c>
      <c r="B39" s="39">
        <v>42631.020833333336</v>
      </c>
      <c r="C39" s="40">
        <f t="shared" si="4"/>
        <v>0.56249999999999989</v>
      </c>
      <c r="D39" s="43">
        <v>3.77</v>
      </c>
      <c r="E39" s="9">
        <f t="shared" si="0"/>
        <v>3.8812150000000005</v>
      </c>
      <c r="F39" s="44">
        <v>43.53</v>
      </c>
      <c r="G39" s="9">
        <f t="shared" si="1"/>
        <v>46.420392</v>
      </c>
      <c r="H39" s="11">
        <f t="shared" si="2"/>
        <v>136.15150076372001</v>
      </c>
      <c r="J39" s="26"/>
    </row>
    <row r="40" spans="1:10" outlineLevel="1">
      <c r="A40" s="7">
        <f t="shared" si="3"/>
        <v>39</v>
      </c>
      <c r="B40" s="39">
        <v>42631.020833333336</v>
      </c>
      <c r="C40" s="40">
        <f t="shared" si="4"/>
        <v>0.58333333333333326</v>
      </c>
      <c r="D40" s="43">
        <v>1.79</v>
      </c>
      <c r="E40" s="9">
        <f t="shared" si="0"/>
        <v>1.8428050000000002</v>
      </c>
      <c r="F40" s="44">
        <v>43.55</v>
      </c>
      <c r="G40" s="9">
        <f t="shared" si="1"/>
        <v>46.441719999999997</v>
      </c>
      <c r="H40" s="11">
        <f t="shared" si="2"/>
        <v>64.605573675400009</v>
      </c>
      <c r="J40" s="26"/>
    </row>
    <row r="41" spans="1:10" outlineLevel="1">
      <c r="A41" s="7">
        <f t="shared" si="3"/>
        <v>39</v>
      </c>
      <c r="B41" s="39">
        <v>42631.020833333336</v>
      </c>
      <c r="C41" s="40">
        <f t="shared" si="4"/>
        <v>0.60416666666666663</v>
      </c>
      <c r="D41" s="43">
        <v>1.41</v>
      </c>
      <c r="E41" s="9">
        <f t="shared" si="0"/>
        <v>1.451595</v>
      </c>
      <c r="F41" s="44">
        <v>35.93</v>
      </c>
      <c r="G41" s="9">
        <f t="shared" si="1"/>
        <v>38.315752000000003</v>
      </c>
      <c r="H41" s="11">
        <f t="shared" si="2"/>
        <v>62.686038475559997</v>
      </c>
      <c r="J41" s="26"/>
    </row>
    <row r="42" spans="1:10" outlineLevel="1">
      <c r="A42" s="7">
        <f t="shared" si="3"/>
        <v>39</v>
      </c>
      <c r="B42" s="39">
        <v>42631.020833333336</v>
      </c>
      <c r="C42" s="40">
        <f t="shared" si="4"/>
        <v>0.625</v>
      </c>
      <c r="D42" s="43">
        <v>4.12</v>
      </c>
      <c r="E42" s="9">
        <f t="shared" si="0"/>
        <v>4.2415400000000005</v>
      </c>
      <c r="F42" s="44">
        <v>44.5</v>
      </c>
      <c r="G42" s="9">
        <f t="shared" si="1"/>
        <v>47.454799999999999</v>
      </c>
      <c r="H42" s="11">
        <f t="shared" si="2"/>
        <v>144.40407760800002</v>
      </c>
      <c r="J42" s="26"/>
    </row>
    <row r="43" spans="1:10" outlineLevel="1">
      <c r="A43" s="7">
        <f t="shared" si="3"/>
        <v>39</v>
      </c>
      <c r="B43" s="39">
        <v>42631.020833333336</v>
      </c>
      <c r="C43" s="40">
        <f t="shared" si="4"/>
        <v>0.64583333333333337</v>
      </c>
      <c r="D43" s="43">
        <v>9.61</v>
      </c>
      <c r="E43" s="9">
        <f t="shared" si="0"/>
        <v>9.8934949999999997</v>
      </c>
      <c r="F43" s="44">
        <v>45.42</v>
      </c>
      <c r="G43" s="9">
        <f t="shared" si="1"/>
        <v>48.435888000000006</v>
      </c>
      <c r="H43" s="11">
        <f t="shared" si="2"/>
        <v>327.11962675143991</v>
      </c>
      <c r="J43" s="26"/>
    </row>
    <row r="44" spans="1:10" outlineLevel="1">
      <c r="A44" s="7">
        <f t="shared" si="3"/>
        <v>39</v>
      </c>
      <c r="B44" s="39">
        <v>42631.020833333336</v>
      </c>
      <c r="C44" s="40">
        <f t="shared" si="4"/>
        <v>0.66666666666666674</v>
      </c>
      <c r="D44" s="43">
        <v>9.69</v>
      </c>
      <c r="E44" s="9">
        <f t="shared" si="0"/>
        <v>9.975855000000001</v>
      </c>
      <c r="F44" s="44">
        <v>44.2</v>
      </c>
      <c r="G44" s="9">
        <f t="shared" si="1"/>
        <v>47.134880000000003</v>
      </c>
      <c r="H44" s="11">
        <f t="shared" si="2"/>
        <v>342.8214541776</v>
      </c>
      <c r="J44" s="26"/>
    </row>
    <row r="45" spans="1:10" outlineLevel="1">
      <c r="A45" s="7">
        <f t="shared" si="3"/>
        <v>39</v>
      </c>
      <c r="B45" s="39">
        <v>42631.020833333336</v>
      </c>
      <c r="C45" s="40">
        <f t="shared" si="4"/>
        <v>0.68750000000000011</v>
      </c>
      <c r="D45" s="43">
        <v>9.77</v>
      </c>
      <c r="E45" s="9">
        <f t="shared" si="0"/>
        <v>10.058215000000001</v>
      </c>
      <c r="F45" s="44">
        <v>50.83</v>
      </c>
      <c r="G45" s="9">
        <f t="shared" si="1"/>
        <v>54.205112</v>
      </c>
      <c r="H45" s="11">
        <f t="shared" si="2"/>
        <v>274.53785190492005</v>
      </c>
      <c r="J45" s="26"/>
    </row>
    <row r="46" spans="1:10" outlineLevel="1">
      <c r="A46" s="7">
        <f t="shared" si="3"/>
        <v>39</v>
      </c>
      <c r="B46" s="39">
        <v>42631.020833333336</v>
      </c>
      <c r="C46" s="40">
        <f t="shared" si="4"/>
        <v>0.70833333333333348</v>
      </c>
      <c r="D46" s="43">
        <v>9.77</v>
      </c>
      <c r="E46" s="9">
        <f t="shared" si="0"/>
        <v>10.058215000000001</v>
      </c>
      <c r="F46" s="44">
        <v>59.85</v>
      </c>
      <c r="G46" s="9">
        <f t="shared" si="1"/>
        <v>63.824040000000004</v>
      </c>
      <c r="H46" s="11">
        <f t="shared" si="2"/>
        <v>177.78860601139996</v>
      </c>
      <c r="J46" s="26"/>
    </row>
    <row r="47" spans="1:10" outlineLevel="1">
      <c r="A47" s="7">
        <f t="shared" si="3"/>
        <v>39</v>
      </c>
      <c r="B47" s="39">
        <v>42631.020833333336</v>
      </c>
      <c r="C47" s="40">
        <f t="shared" si="4"/>
        <v>0.72916666666666685</v>
      </c>
      <c r="D47" s="43">
        <v>9.16</v>
      </c>
      <c r="E47" s="9">
        <f t="shared" si="0"/>
        <v>9.4302200000000003</v>
      </c>
      <c r="F47" s="44">
        <v>51.12</v>
      </c>
      <c r="G47" s="9">
        <f t="shared" si="1"/>
        <v>54.514367999999997</v>
      </c>
      <c r="H47" s="11">
        <f t="shared" si="2"/>
        <v>254.48044659904002</v>
      </c>
      <c r="J47" s="26"/>
    </row>
    <row r="48" spans="1:10" outlineLevel="1">
      <c r="A48" s="7">
        <f t="shared" si="3"/>
        <v>39</v>
      </c>
      <c r="B48" s="39">
        <v>42631.020833333336</v>
      </c>
      <c r="C48" s="40">
        <f t="shared" si="4"/>
        <v>0.75000000000000022</v>
      </c>
      <c r="D48" s="43">
        <v>9.61</v>
      </c>
      <c r="E48" s="9">
        <f t="shared" si="0"/>
        <v>9.8934949999999997</v>
      </c>
      <c r="F48" s="44">
        <v>60.5</v>
      </c>
      <c r="G48" s="9">
        <f t="shared" si="1"/>
        <v>64.517200000000003</v>
      </c>
      <c r="H48" s="11">
        <f t="shared" si="2"/>
        <v>168.01924688599996</v>
      </c>
      <c r="J48" s="26"/>
    </row>
    <row r="49" spans="1:10" outlineLevel="1">
      <c r="A49" s="7">
        <f t="shared" si="3"/>
        <v>39</v>
      </c>
      <c r="B49" s="39">
        <v>42631.020833333336</v>
      </c>
      <c r="C49" s="40">
        <f t="shared" si="4"/>
        <v>0.77083333333333359</v>
      </c>
      <c r="D49" s="43">
        <v>8.5500000000000007</v>
      </c>
      <c r="E49" s="9">
        <f t="shared" si="0"/>
        <v>8.8022250000000017</v>
      </c>
      <c r="F49" s="44">
        <v>78.55</v>
      </c>
      <c r="G49" s="9">
        <f t="shared" si="1"/>
        <v>83.765720000000002</v>
      </c>
      <c r="H49" s="11">
        <f t="shared" si="2"/>
        <v>-19.94337722700002</v>
      </c>
      <c r="J49" s="26"/>
    </row>
    <row r="50" spans="1:10" outlineLevel="1">
      <c r="A50" s="7">
        <f t="shared" si="3"/>
        <v>39</v>
      </c>
      <c r="B50" s="39">
        <v>42631.020833333336</v>
      </c>
      <c r="C50" s="40">
        <f t="shared" si="4"/>
        <v>0.79166666666666696</v>
      </c>
      <c r="D50" s="43">
        <v>8.93</v>
      </c>
      <c r="E50" s="9">
        <f t="shared" si="0"/>
        <v>9.1934350000000009</v>
      </c>
      <c r="F50" s="44">
        <v>84.17</v>
      </c>
      <c r="G50" s="9">
        <f t="shared" si="1"/>
        <v>89.758887999999999</v>
      </c>
      <c r="H50" s="11">
        <f t="shared" si="2"/>
        <v>-75.927550000279993</v>
      </c>
      <c r="J50" s="26"/>
    </row>
    <row r="51" spans="1:10" outlineLevel="1">
      <c r="A51" s="7">
        <f t="shared" si="3"/>
        <v>39</v>
      </c>
      <c r="B51" s="39">
        <v>42631.020833333336</v>
      </c>
      <c r="C51" s="40">
        <f t="shared" si="4"/>
        <v>0.81250000000000033</v>
      </c>
      <c r="D51" s="43">
        <v>9.16</v>
      </c>
      <c r="E51" s="9">
        <f t="shared" si="0"/>
        <v>9.4302200000000003</v>
      </c>
      <c r="F51" s="44">
        <v>66.89</v>
      </c>
      <c r="G51" s="9">
        <f t="shared" si="1"/>
        <v>71.331496000000001</v>
      </c>
      <c r="H51" s="11">
        <f t="shared" si="2"/>
        <v>95.89122979087999</v>
      </c>
      <c r="J51" s="26"/>
    </row>
    <row r="52" spans="1:10" outlineLevel="1">
      <c r="A52" s="7">
        <f t="shared" si="3"/>
        <v>39</v>
      </c>
      <c r="B52" s="39">
        <v>42631.020833333336</v>
      </c>
      <c r="C52" s="40">
        <f t="shared" si="4"/>
        <v>0.8333333333333337</v>
      </c>
      <c r="D52" s="43">
        <v>9.3699999999999992</v>
      </c>
      <c r="E52" s="9">
        <f t="shared" si="0"/>
        <v>9.6464149999999993</v>
      </c>
      <c r="F52" s="44">
        <v>64.290000000000006</v>
      </c>
      <c r="G52" s="9">
        <f t="shared" si="1"/>
        <v>68.558856000000006</v>
      </c>
      <c r="H52" s="11">
        <f t="shared" si="2"/>
        <v>124.83564559875994</v>
      </c>
      <c r="J52" s="26"/>
    </row>
    <row r="53" spans="1:10" outlineLevel="1">
      <c r="A53" s="7">
        <f t="shared" si="3"/>
        <v>39</v>
      </c>
      <c r="B53" s="39">
        <v>42631.020833333336</v>
      </c>
      <c r="C53" s="40">
        <f t="shared" si="4"/>
        <v>0.85416666666666707</v>
      </c>
      <c r="D53" s="43">
        <v>8.08</v>
      </c>
      <c r="E53" s="9">
        <f t="shared" si="0"/>
        <v>8.3183600000000002</v>
      </c>
      <c r="F53" s="44">
        <v>64.459999999999994</v>
      </c>
      <c r="G53" s="9">
        <f t="shared" si="1"/>
        <v>68.740144000000001</v>
      </c>
      <c r="H53" s="11">
        <f t="shared" si="2"/>
        <v>106.14107575615999</v>
      </c>
      <c r="J53" s="26"/>
    </row>
    <row r="54" spans="1:10" outlineLevel="1">
      <c r="A54" s="7">
        <f t="shared" si="3"/>
        <v>39</v>
      </c>
      <c r="B54" s="39">
        <v>42631.020833333336</v>
      </c>
      <c r="C54" s="40">
        <f t="shared" si="4"/>
        <v>0.87500000000000044</v>
      </c>
      <c r="D54" s="43">
        <v>7.26</v>
      </c>
      <c r="E54" s="9">
        <f t="shared" si="0"/>
        <v>7.47417</v>
      </c>
      <c r="F54" s="44">
        <v>62.48</v>
      </c>
      <c r="G54" s="9">
        <f t="shared" si="1"/>
        <v>66.628671999999995</v>
      </c>
      <c r="H54" s="11">
        <f t="shared" si="2"/>
        <v>111.15083359776004</v>
      </c>
      <c r="J54" s="26"/>
    </row>
    <row r="55" spans="1:10" outlineLevel="1">
      <c r="A55" s="7">
        <f t="shared" si="3"/>
        <v>39</v>
      </c>
      <c r="B55" s="39">
        <v>42631.020833333336</v>
      </c>
      <c r="C55" s="40">
        <f t="shared" si="4"/>
        <v>0.89583333333333381</v>
      </c>
      <c r="D55" s="43">
        <v>7.97</v>
      </c>
      <c r="E55" s="9">
        <f t="shared" si="0"/>
        <v>8.205115000000001</v>
      </c>
      <c r="F55" s="44">
        <v>62.9</v>
      </c>
      <c r="G55" s="9">
        <f t="shared" si="1"/>
        <v>67.076560000000001</v>
      </c>
      <c r="H55" s="11">
        <f t="shared" si="2"/>
        <v>118.34598389560001</v>
      </c>
      <c r="J55" s="26"/>
    </row>
    <row r="56" spans="1:10" outlineLevel="1">
      <c r="A56" s="7">
        <f t="shared" si="3"/>
        <v>39</v>
      </c>
      <c r="B56" s="39">
        <v>42631.020833333336</v>
      </c>
      <c r="C56" s="40">
        <f t="shared" si="4"/>
        <v>0.91666666666666718</v>
      </c>
      <c r="D56" s="43">
        <v>8.4700000000000006</v>
      </c>
      <c r="E56" s="9">
        <f t="shared" si="0"/>
        <v>8.7198650000000022</v>
      </c>
      <c r="F56" s="44">
        <v>49.77</v>
      </c>
      <c r="G56" s="9">
        <f t="shared" si="1"/>
        <v>53.074728000000007</v>
      </c>
      <c r="H56" s="11">
        <f t="shared" si="2"/>
        <v>247.86453442828</v>
      </c>
      <c r="J56" s="26"/>
    </row>
    <row r="57" spans="1:10" outlineLevel="1">
      <c r="A57" s="7">
        <f t="shared" si="3"/>
        <v>39</v>
      </c>
      <c r="B57" s="39">
        <v>42631.020833333336</v>
      </c>
      <c r="C57" s="40">
        <f t="shared" si="4"/>
        <v>0.93750000000000056</v>
      </c>
      <c r="D57" s="43">
        <v>6</v>
      </c>
      <c r="E57" s="9">
        <f t="shared" si="0"/>
        <v>6.1770000000000005</v>
      </c>
      <c r="F57" s="44">
        <v>52.79</v>
      </c>
      <c r="G57" s="9">
        <f t="shared" si="1"/>
        <v>56.295256000000002</v>
      </c>
      <c r="H57" s="11">
        <f t="shared" si="2"/>
        <v>155.68970368800001</v>
      </c>
      <c r="J57" s="26"/>
    </row>
    <row r="58" spans="1:10" outlineLevel="1">
      <c r="A58" s="7">
        <f t="shared" si="3"/>
        <v>39</v>
      </c>
      <c r="B58" s="39">
        <v>42631.020833333336</v>
      </c>
      <c r="C58" s="40">
        <f t="shared" si="4"/>
        <v>0.95833333333333393</v>
      </c>
      <c r="D58" s="43">
        <v>4.84</v>
      </c>
      <c r="E58" s="9">
        <f t="shared" si="0"/>
        <v>4.98278</v>
      </c>
      <c r="F58" s="44">
        <v>58.97</v>
      </c>
      <c r="G58" s="9">
        <f t="shared" si="1"/>
        <v>62.885607999999998</v>
      </c>
      <c r="H58" s="11">
        <f t="shared" si="2"/>
        <v>92.75142016976001</v>
      </c>
      <c r="J58" s="26"/>
    </row>
    <row r="59" spans="1:10" outlineLevel="1">
      <c r="A59" s="7">
        <f t="shared" si="3"/>
        <v>39</v>
      </c>
      <c r="B59" s="39">
        <v>42631.020833333336</v>
      </c>
      <c r="C59" s="40">
        <f t="shared" si="4"/>
        <v>0.9791666666666673</v>
      </c>
      <c r="D59" s="43">
        <v>6.19</v>
      </c>
      <c r="E59" s="9">
        <f t="shared" si="0"/>
        <v>6.372605000000001</v>
      </c>
      <c r="F59" s="44">
        <v>47.57</v>
      </c>
      <c r="G59" s="9">
        <f t="shared" si="1"/>
        <v>50.728648</v>
      </c>
      <c r="H59" s="11">
        <f t="shared" si="2"/>
        <v>196.09367161196002</v>
      </c>
      <c r="J59" s="26"/>
    </row>
    <row r="60" spans="1:10" outlineLevel="1">
      <c r="A60" s="7">
        <f t="shared" si="3"/>
        <v>39</v>
      </c>
      <c r="B60" s="39">
        <v>42631.020833333336</v>
      </c>
      <c r="C60" s="40">
        <f t="shared" si="4"/>
        <v>1.0000000000000007</v>
      </c>
      <c r="D60" s="43">
        <v>3.98</v>
      </c>
      <c r="E60" s="9">
        <f t="shared" si="0"/>
        <v>4.09741</v>
      </c>
      <c r="F60" s="44">
        <v>81.14</v>
      </c>
      <c r="G60" s="9">
        <f t="shared" si="1"/>
        <v>86.527696000000006</v>
      </c>
      <c r="H60" s="11">
        <f>E60*($B$6-G60)</f>
        <v>-20.600531867360026</v>
      </c>
      <c r="J60" s="26"/>
    </row>
    <row r="61" spans="1:10" outlineLevel="1">
      <c r="A61" s="7">
        <f t="shared" si="3"/>
        <v>39</v>
      </c>
      <c r="B61" s="39">
        <v>42632.020833333336</v>
      </c>
      <c r="C61" s="40">
        <f>IF(C60=$C$60,$C$13,C60+1/48)</f>
        <v>2.0833333333333332E-2</v>
      </c>
      <c r="D61" s="43">
        <v>3.14</v>
      </c>
      <c r="E61" s="9">
        <f t="shared" si="0"/>
        <v>3.2326300000000003</v>
      </c>
      <c r="F61" s="44">
        <v>46.85</v>
      </c>
      <c r="G61" s="9">
        <f t="shared" si="1"/>
        <v>49.960840000000005</v>
      </c>
      <c r="H61" s="11">
        <f t="shared" ref="H61:H107" si="5">E61*($B$6-G61)</f>
        <v>101.95443479079999</v>
      </c>
      <c r="J61" s="26"/>
    </row>
    <row r="62" spans="1:10" outlineLevel="1">
      <c r="A62" s="7">
        <f t="shared" si="3"/>
        <v>39</v>
      </c>
      <c r="B62" s="39">
        <v>42632.020833333336</v>
      </c>
      <c r="C62" s="40">
        <f t="shared" ref="C62:C125" si="6">IF(C61=$C$60,$C$13,C61+1/48)</f>
        <v>4.1666666666666664E-2</v>
      </c>
      <c r="D62" s="43">
        <v>2.8</v>
      </c>
      <c r="E62" s="9">
        <f t="shared" si="0"/>
        <v>2.8826000000000001</v>
      </c>
      <c r="F62" s="44">
        <v>35.75</v>
      </c>
      <c r="G62" s="9">
        <f t="shared" si="1"/>
        <v>38.123800000000003</v>
      </c>
      <c r="H62" s="11">
        <f t="shared" si="5"/>
        <v>125.03623411999999</v>
      </c>
      <c r="J62" s="26"/>
    </row>
    <row r="63" spans="1:10" outlineLevel="1">
      <c r="A63" s="7">
        <f t="shared" si="3"/>
        <v>39</v>
      </c>
      <c r="B63" s="39">
        <v>42632.020833333336</v>
      </c>
      <c r="C63" s="40">
        <f t="shared" si="6"/>
        <v>6.25E-2</v>
      </c>
      <c r="D63" s="43">
        <v>2.76</v>
      </c>
      <c r="E63" s="9">
        <f t="shared" si="0"/>
        <v>2.8414199999999998</v>
      </c>
      <c r="F63" s="44">
        <v>38.700000000000003</v>
      </c>
      <c r="G63" s="9">
        <f t="shared" si="1"/>
        <v>41.269680000000001</v>
      </c>
      <c r="H63" s="11">
        <f t="shared" si="5"/>
        <v>114.3112358544</v>
      </c>
      <c r="J63" s="26"/>
    </row>
    <row r="64" spans="1:10" outlineLevel="1">
      <c r="A64" s="7">
        <f t="shared" si="3"/>
        <v>39</v>
      </c>
      <c r="B64" s="39">
        <v>42632.020833333336</v>
      </c>
      <c r="C64" s="40">
        <f t="shared" si="6"/>
        <v>8.3333333333333329E-2</v>
      </c>
      <c r="D64" s="43">
        <v>1.51</v>
      </c>
      <c r="E64" s="9">
        <f t="shared" si="0"/>
        <v>1.5545450000000001</v>
      </c>
      <c r="F64" s="44">
        <v>31.48</v>
      </c>
      <c r="G64" s="9">
        <f t="shared" si="1"/>
        <v>33.570272000000003</v>
      </c>
      <c r="H64" s="11">
        <f t="shared" si="5"/>
        <v>74.508919013759993</v>
      </c>
      <c r="J64" s="26"/>
    </row>
    <row r="65" spans="1:13" outlineLevel="1">
      <c r="A65" s="7">
        <f t="shared" si="3"/>
        <v>39</v>
      </c>
      <c r="B65" s="39">
        <v>42632.020833333336</v>
      </c>
      <c r="C65" s="40">
        <f t="shared" si="6"/>
        <v>0.10416666666666666</v>
      </c>
      <c r="D65" s="43">
        <v>3.16</v>
      </c>
      <c r="E65" s="9">
        <f t="shared" si="0"/>
        <v>3.2532200000000002</v>
      </c>
      <c r="F65" s="44">
        <v>29</v>
      </c>
      <c r="G65" s="9">
        <f t="shared" si="1"/>
        <v>30.925599999999999</v>
      </c>
      <c r="H65" s="11">
        <f t="shared" si="5"/>
        <v>164.529649568</v>
      </c>
      <c r="J65" s="26"/>
      <c r="M65" s="27"/>
    </row>
    <row r="66" spans="1:13" outlineLevel="1">
      <c r="A66" s="7">
        <f t="shared" si="3"/>
        <v>39</v>
      </c>
      <c r="B66" s="39">
        <v>42632.020833333336</v>
      </c>
      <c r="C66" s="40">
        <f t="shared" si="6"/>
        <v>0.12499999999999999</v>
      </c>
      <c r="D66" s="43">
        <v>5.64</v>
      </c>
      <c r="E66" s="9">
        <f t="shared" si="0"/>
        <v>5.8063799999999999</v>
      </c>
      <c r="F66" s="44">
        <v>29.11</v>
      </c>
      <c r="G66" s="9">
        <f t="shared" si="1"/>
        <v>31.042904</v>
      </c>
      <c r="H66" s="11">
        <f t="shared" si="5"/>
        <v>292.97307307248002</v>
      </c>
      <c r="J66" s="26"/>
    </row>
    <row r="67" spans="1:13" outlineLevel="1">
      <c r="A67" s="7">
        <f t="shared" si="3"/>
        <v>39</v>
      </c>
      <c r="B67" s="39">
        <v>42632.020833333336</v>
      </c>
      <c r="C67" s="40">
        <f t="shared" si="6"/>
        <v>0.14583333333333331</v>
      </c>
      <c r="D67" s="43">
        <v>4.43</v>
      </c>
      <c r="E67" s="9">
        <f t="shared" si="0"/>
        <v>4.5606850000000003</v>
      </c>
      <c r="F67" s="44">
        <v>30.34</v>
      </c>
      <c r="G67" s="9">
        <f t="shared" si="1"/>
        <v>32.354576000000002</v>
      </c>
      <c r="H67" s="11">
        <f t="shared" si="5"/>
        <v>224.13679805544001</v>
      </c>
      <c r="J67" s="26"/>
    </row>
    <row r="68" spans="1:13" outlineLevel="1">
      <c r="A68" s="7">
        <f t="shared" si="3"/>
        <v>39</v>
      </c>
      <c r="B68" s="39">
        <v>42632.020833333336</v>
      </c>
      <c r="C68" s="40">
        <f t="shared" si="6"/>
        <v>0.16666666666666666</v>
      </c>
      <c r="D68" s="43">
        <v>1.69</v>
      </c>
      <c r="E68" s="9">
        <f t="shared" si="0"/>
        <v>1.7398550000000002</v>
      </c>
      <c r="F68" s="44">
        <v>29.74</v>
      </c>
      <c r="G68" s="9">
        <f t="shared" si="1"/>
        <v>31.714735999999998</v>
      </c>
      <c r="H68" s="11">
        <f t="shared" si="5"/>
        <v>86.619140496720007</v>
      </c>
      <c r="J68" s="26"/>
    </row>
    <row r="69" spans="1:13" outlineLevel="1">
      <c r="A69" s="7">
        <f t="shared" si="3"/>
        <v>39</v>
      </c>
      <c r="B69" s="39">
        <v>42632.020833333336</v>
      </c>
      <c r="C69" s="40">
        <f t="shared" si="6"/>
        <v>0.1875</v>
      </c>
      <c r="D69" s="43">
        <v>1.27</v>
      </c>
      <c r="E69" s="9">
        <f t="shared" si="0"/>
        <v>1.3074650000000001</v>
      </c>
      <c r="F69" s="44">
        <v>30.34</v>
      </c>
      <c r="G69" s="9">
        <f t="shared" si="1"/>
        <v>32.354576000000002</v>
      </c>
      <c r="H69" s="11">
        <f t="shared" si="5"/>
        <v>64.255921790160002</v>
      </c>
      <c r="J69" s="26"/>
    </row>
    <row r="70" spans="1:13" outlineLevel="1">
      <c r="A70" s="7">
        <f t="shared" si="3"/>
        <v>39</v>
      </c>
      <c r="B70" s="39">
        <v>42632.020833333336</v>
      </c>
      <c r="C70" s="40">
        <f t="shared" si="6"/>
        <v>0.20833333333333334</v>
      </c>
      <c r="D70" s="43">
        <v>1.31</v>
      </c>
      <c r="E70" s="9">
        <f t="shared" si="0"/>
        <v>1.3486450000000001</v>
      </c>
      <c r="F70" s="44">
        <v>30.4</v>
      </c>
      <c r="G70" s="9">
        <f t="shared" si="1"/>
        <v>32.418559999999999</v>
      </c>
      <c r="H70" s="11">
        <f t="shared" si="5"/>
        <v>66.193438648800011</v>
      </c>
      <c r="J70" s="26"/>
    </row>
    <row r="71" spans="1:13" outlineLevel="1">
      <c r="A71" s="7">
        <f t="shared" si="3"/>
        <v>39</v>
      </c>
      <c r="B71" s="39">
        <v>42632.020833333336</v>
      </c>
      <c r="C71" s="40">
        <f t="shared" si="6"/>
        <v>0.22916666666666669</v>
      </c>
      <c r="D71" s="43">
        <v>1.4</v>
      </c>
      <c r="E71" s="9">
        <f t="shared" si="0"/>
        <v>1.4413</v>
      </c>
      <c r="F71" s="44">
        <v>33.979999999999997</v>
      </c>
      <c r="G71" s="9">
        <f t="shared" si="1"/>
        <v>36.236272</v>
      </c>
      <c r="H71" s="11">
        <f t="shared" si="5"/>
        <v>65.238611166400005</v>
      </c>
      <c r="J71" s="26"/>
    </row>
    <row r="72" spans="1:13" outlineLevel="1">
      <c r="A72" s="7">
        <f t="shared" si="3"/>
        <v>39</v>
      </c>
      <c r="B72" s="39">
        <v>42632.020833333336</v>
      </c>
      <c r="C72" s="40">
        <f t="shared" si="6"/>
        <v>0.25</v>
      </c>
      <c r="D72" s="43">
        <v>1.44</v>
      </c>
      <c r="E72" s="9">
        <f t="shared" si="0"/>
        <v>1.48248</v>
      </c>
      <c r="F72" s="44">
        <v>41.98</v>
      </c>
      <c r="G72" s="9">
        <f t="shared" si="1"/>
        <v>44.767471999999998</v>
      </c>
      <c r="H72" s="11">
        <f t="shared" si="5"/>
        <v>54.455238109440003</v>
      </c>
      <c r="J72" s="26"/>
    </row>
    <row r="73" spans="1:13" outlineLevel="1">
      <c r="A73" s="7">
        <f t="shared" si="3"/>
        <v>39</v>
      </c>
      <c r="B73" s="39">
        <v>42632.020833333336</v>
      </c>
      <c r="C73" s="40">
        <f t="shared" si="6"/>
        <v>0.27083333333333331</v>
      </c>
      <c r="D73" s="43">
        <v>0.65</v>
      </c>
      <c r="E73" s="9">
        <f t="shared" si="0"/>
        <v>0.66917500000000008</v>
      </c>
      <c r="F73" s="44">
        <v>76.599999999999994</v>
      </c>
      <c r="G73" s="9">
        <f t="shared" si="1"/>
        <v>81.686239999999998</v>
      </c>
      <c r="H73" s="11">
        <f t="shared" si="5"/>
        <v>-0.12462715199999864</v>
      </c>
      <c r="J73" s="26"/>
    </row>
    <row r="74" spans="1:13" outlineLevel="1">
      <c r="A74" s="7">
        <f t="shared" si="3"/>
        <v>39</v>
      </c>
      <c r="B74" s="39">
        <v>42632.020833333336</v>
      </c>
      <c r="C74" s="40">
        <f t="shared" si="6"/>
        <v>0.29166666666666663</v>
      </c>
      <c r="D74" s="43">
        <v>1.0900000000000001</v>
      </c>
      <c r="E74" s="9">
        <f t="shared" si="0"/>
        <v>1.1221550000000002</v>
      </c>
      <c r="F74" s="44">
        <v>68.2</v>
      </c>
      <c r="G74" s="9">
        <f t="shared" si="1"/>
        <v>72.728480000000005</v>
      </c>
      <c r="H74" s="11">
        <f t="shared" si="5"/>
        <v>9.8430050255999966</v>
      </c>
      <c r="J74" s="26"/>
    </row>
    <row r="75" spans="1:13" outlineLevel="1">
      <c r="A75" s="7">
        <f t="shared" si="3"/>
        <v>39</v>
      </c>
      <c r="B75" s="39">
        <v>42632.020833333336</v>
      </c>
      <c r="C75" s="40">
        <f t="shared" si="6"/>
        <v>0.31249999999999994</v>
      </c>
      <c r="D75" s="43">
        <v>0.87</v>
      </c>
      <c r="E75" s="9">
        <f t="shared" si="0"/>
        <v>0.89566500000000004</v>
      </c>
      <c r="F75" s="44">
        <v>62.02</v>
      </c>
      <c r="G75" s="9">
        <f t="shared" si="1"/>
        <v>66.138128000000009</v>
      </c>
      <c r="H75" s="11">
        <f t="shared" si="5"/>
        <v>13.759091084879993</v>
      </c>
      <c r="J75" s="26"/>
    </row>
    <row r="76" spans="1:13" outlineLevel="1">
      <c r="A76" s="7">
        <f t="shared" si="3"/>
        <v>39</v>
      </c>
      <c r="B76" s="39">
        <v>42632.020833333336</v>
      </c>
      <c r="C76" s="40">
        <f t="shared" si="6"/>
        <v>0.33333333333333326</v>
      </c>
      <c r="D76" s="43">
        <v>0.62</v>
      </c>
      <c r="E76" s="9">
        <f t="shared" si="0"/>
        <v>0.63829000000000002</v>
      </c>
      <c r="F76" s="44">
        <v>89.04</v>
      </c>
      <c r="G76" s="9">
        <f t="shared" si="1"/>
        <v>94.952256000000006</v>
      </c>
      <c r="H76" s="11">
        <f t="shared" si="5"/>
        <v>-8.586440482240004</v>
      </c>
      <c r="J76" s="26"/>
    </row>
    <row r="77" spans="1:13" outlineLevel="1">
      <c r="A77" s="7">
        <f t="shared" si="3"/>
        <v>39</v>
      </c>
      <c r="B77" s="39">
        <v>42632.020833333336</v>
      </c>
      <c r="C77" s="40">
        <f t="shared" si="6"/>
        <v>0.35416666666666657</v>
      </c>
      <c r="D77" s="43">
        <v>0.05</v>
      </c>
      <c r="E77" s="9">
        <f t="shared" si="0"/>
        <v>5.1475000000000007E-2</v>
      </c>
      <c r="F77" s="44">
        <v>90.6</v>
      </c>
      <c r="G77" s="9">
        <f t="shared" si="1"/>
        <v>96.615839999999992</v>
      </c>
      <c r="H77" s="11">
        <f t="shared" si="5"/>
        <v>-0.77808786399999963</v>
      </c>
      <c r="J77" s="26"/>
    </row>
    <row r="78" spans="1:13" outlineLevel="1">
      <c r="A78" s="7">
        <f t="shared" si="3"/>
        <v>39</v>
      </c>
      <c r="B78" s="39">
        <v>42632.020833333336</v>
      </c>
      <c r="C78" s="40">
        <f t="shared" si="6"/>
        <v>0.37499999999999989</v>
      </c>
      <c r="D78" s="43">
        <v>-7.0000000000000007E-2</v>
      </c>
      <c r="E78" s="9">
        <f t="shared" ref="E78:E141" si="7">IF($B$10="Electricity",$D78*$B$7,$D78*$B$8)</f>
        <v>-7.2065000000000018E-2</v>
      </c>
      <c r="F78" s="44">
        <v>88.36</v>
      </c>
      <c r="G78" s="9">
        <f t="shared" ref="G78:G141" si="8">$F78*$B$8</f>
        <v>94.227103999999997</v>
      </c>
      <c r="H78" s="11">
        <f t="shared" si="5"/>
        <v>0.91717874976000002</v>
      </c>
      <c r="J78" s="26"/>
    </row>
    <row r="79" spans="1:13" outlineLevel="1">
      <c r="A79" s="7">
        <f t="shared" ref="A79:A142" si="9">A78</f>
        <v>39</v>
      </c>
      <c r="B79" s="39">
        <v>42632.020833333336</v>
      </c>
      <c r="C79" s="40">
        <f t="shared" si="6"/>
        <v>0.3958333333333332</v>
      </c>
      <c r="D79" s="43">
        <v>-0.09</v>
      </c>
      <c r="E79" s="9">
        <f t="shared" si="7"/>
        <v>-9.2655000000000001E-2</v>
      </c>
      <c r="F79" s="44">
        <v>68.55</v>
      </c>
      <c r="G79" s="9">
        <f t="shared" si="8"/>
        <v>73.10172</v>
      </c>
      <c r="H79" s="11">
        <f t="shared" si="5"/>
        <v>-0.77814263340000001</v>
      </c>
      <c r="J79" s="26"/>
    </row>
    <row r="80" spans="1:13" outlineLevel="1">
      <c r="A80" s="7">
        <f t="shared" si="9"/>
        <v>39</v>
      </c>
      <c r="B80" s="39">
        <v>42632.020833333336</v>
      </c>
      <c r="C80" s="40">
        <f t="shared" si="6"/>
        <v>0.41666666666666652</v>
      </c>
      <c r="D80" s="43">
        <v>-0.04</v>
      </c>
      <c r="E80" s="9">
        <f t="shared" si="7"/>
        <v>-4.1180000000000001E-2</v>
      </c>
      <c r="F80" s="44">
        <v>60.1</v>
      </c>
      <c r="G80" s="9">
        <f t="shared" si="8"/>
        <v>64.090640000000008</v>
      </c>
      <c r="H80" s="11">
        <f t="shared" si="5"/>
        <v>-0.71691744479999975</v>
      </c>
      <c r="J80" s="26"/>
    </row>
    <row r="81" spans="1:10" outlineLevel="1">
      <c r="A81" s="7">
        <f t="shared" si="9"/>
        <v>39</v>
      </c>
      <c r="B81" s="39">
        <v>42632.020833333336</v>
      </c>
      <c r="C81" s="40">
        <f t="shared" si="6"/>
        <v>0.43749999999999983</v>
      </c>
      <c r="D81" s="43">
        <v>-0.03</v>
      </c>
      <c r="E81" s="9">
        <f t="shared" si="7"/>
        <v>-3.0885000000000003E-2</v>
      </c>
      <c r="F81" s="44">
        <v>54.59</v>
      </c>
      <c r="G81" s="9">
        <f t="shared" si="8"/>
        <v>58.214776000000008</v>
      </c>
      <c r="H81" s="11">
        <f t="shared" si="5"/>
        <v>-0.71916414323999978</v>
      </c>
      <c r="J81" s="26"/>
    </row>
    <row r="82" spans="1:10" outlineLevel="1">
      <c r="A82" s="7">
        <f t="shared" si="9"/>
        <v>39</v>
      </c>
      <c r="B82" s="39">
        <v>42632.020833333336</v>
      </c>
      <c r="C82" s="40">
        <f t="shared" si="6"/>
        <v>0.45833333333333315</v>
      </c>
      <c r="D82" s="43">
        <v>-0.09</v>
      </c>
      <c r="E82" s="9">
        <f t="shared" si="7"/>
        <v>-9.2655000000000001E-2</v>
      </c>
      <c r="F82" s="44">
        <v>55</v>
      </c>
      <c r="G82" s="9">
        <f t="shared" si="8"/>
        <v>58.652000000000001</v>
      </c>
      <c r="H82" s="11">
        <f t="shared" si="5"/>
        <v>-2.11698144</v>
      </c>
      <c r="J82" s="26"/>
    </row>
    <row r="83" spans="1:10" outlineLevel="1">
      <c r="A83" s="7">
        <f t="shared" si="9"/>
        <v>39</v>
      </c>
      <c r="B83" s="39">
        <v>42632.020833333336</v>
      </c>
      <c r="C83" s="40">
        <f t="shared" si="6"/>
        <v>0.47916666666666646</v>
      </c>
      <c r="D83" s="43">
        <v>-0.08</v>
      </c>
      <c r="E83" s="9">
        <f t="shared" si="7"/>
        <v>-8.2360000000000003E-2</v>
      </c>
      <c r="F83" s="44">
        <v>51.5</v>
      </c>
      <c r="G83" s="9">
        <f t="shared" si="8"/>
        <v>54.919600000000003</v>
      </c>
      <c r="H83" s="11">
        <f t="shared" si="5"/>
        <v>-2.1891617439999997</v>
      </c>
      <c r="J83" s="26"/>
    </row>
    <row r="84" spans="1:10" outlineLevel="1">
      <c r="A84" s="7">
        <f t="shared" si="9"/>
        <v>39</v>
      </c>
      <c r="B84" s="39">
        <v>42632.020833333336</v>
      </c>
      <c r="C84" s="40">
        <f t="shared" si="6"/>
        <v>0.49999999999999978</v>
      </c>
      <c r="D84" s="43">
        <v>-0.03</v>
      </c>
      <c r="E84" s="9">
        <f t="shared" si="7"/>
        <v>-3.0885000000000003E-2</v>
      </c>
      <c r="F84" s="44">
        <v>50.57</v>
      </c>
      <c r="G84" s="9">
        <f t="shared" si="8"/>
        <v>53.927848000000004</v>
      </c>
      <c r="H84" s="11">
        <f t="shared" si="5"/>
        <v>-0.85156591451999997</v>
      </c>
      <c r="J84" s="26"/>
    </row>
    <row r="85" spans="1:10" outlineLevel="1">
      <c r="A85" s="7">
        <f t="shared" si="9"/>
        <v>39</v>
      </c>
      <c r="B85" s="39">
        <v>42632.020833333336</v>
      </c>
      <c r="C85" s="40">
        <f t="shared" si="6"/>
        <v>0.52083333333333315</v>
      </c>
      <c r="D85" s="43">
        <v>-0.09</v>
      </c>
      <c r="E85" s="9">
        <f t="shared" si="7"/>
        <v>-9.2655000000000001E-2</v>
      </c>
      <c r="F85" s="44">
        <v>49.83</v>
      </c>
      <c r="G85" s="9">
        <f t="shared" si="8"/>
        <v>53.138711999999998</v>
      </c>
      <c r="H85" s="11">
        <f t="shared" si="5"/>
        <v>-2.62781513964</v>
      </c>
      <c r="J85" s="26"/>
    </row>
    <row r="86" spans="1:10" outlineLevel="1">
      <c r="A86" s="7">
        <f t="shared" si="9"/>
        <v>39</v>
      </c>
      <c r="B86" s="39">
        <v>42632.020833333336</v>
      </c>
      <c r="C86" s="40">
        <f t="shared" si="6"/>
        <v>0.54166666666666652</v>
      </c>
      <c r="D86" s="43">
        <v>-7.0000000000000007E-2</v>
      </c>
      <c r="E86" s="9">
        <f t="shared" si="7"/>
        <v>-7.2065000000000018E-2</v>
      </c>
      <c r="F86" s="44">
        <v>45.6</v>
      </c>
      <c r="G86" s="9">
        <f t="shared" si="8"/>
        <v>48.627839999999999</v>
      </c>
      <c r="H86" s="11">
        <f t="shared" si="5"/>
        <v>-2.3689322104000006</v>
      </c>
      <c r="J86" s="26"/>
    </row>
    <row r="87" spans="1:10" outlineLevel="1">
      <c r="A87" s="7">
        <f t="shared" si="9"/>
        <v>39</v>
      </c>
      <c r="B87" s="39">
        <v>42632.020833333336</v>
      </c>
      <c r="C87" s="40">
        <f t="shared" si="6"/>
        <v>0.56249999999999989</v>
      </c>
      <c r="D87" s="43">
        <v>-0.09</v>
      </c>
      <c r="E87" s="9">
        <f t="shared" si="7"/>
        <v>-9.2655000000000001E-2</v>
      </c>
      <c r="F87" s="44">
        <v>50.05</v>
      </c>
      <c r="G87" s="9">
        <f t="shared" si="8"/>
        <v>53.37332</v>
      </c>
      <c r="H87" s="11">
        <f t="shared" si="5"/>
        <v>-2.6060775353999999</v>
      </c>
      <c r="J87" s="26"/>
    </row>
    <row r="88" spans="1:10" outlineLevel="1">
      <c r="A88" s="7">
        <f t="shared" si="9"/>
        <v>39</v>
      </c>
      <c r="B88" s="39">
        <v>42632.020833333336</v>
      </c>
      <c r="C88" s="40">
        <f t="shared" si="6"/>
        <v>0.58333333333333326</v>
      </c>
      <c r="D88" s="43">
        <v>-7.0000000000000007E-2</v>
      </c>
      <c r="E88" s="9">
        <f t="shared" si="7"/>
        <v>-7.2065000000000018E-2</v>
      </c>
      <c r="F88" s="44">
        <v>43.81</v>
      </c>
      <c r="G88" s="9">
        <f t="shared" si="8"/>
        <v>46.718984000000006</v>
      </c>
      <c r="H88" s="11">
        <f t="shared" si="5"/>
        <v>-2.5064939180400003</v>
      </c>
      <c r="J88" s="26"/>
    </row>
    <row r="89" spans="1:10" outlineLevel="1">
      <c r="A89" s="7">
        <f t="shared" si="9"/>
        <v>39</v>
      </c>
      <c r="B89" s="39">
        <v>42632.020833333336</v>
      </c>
      <c r="C89" s="40">
        <f t="shared" si="6"/>
        <v>0.60416666666666663</v>
      </c>
      <c r="D89" s="43">
        <v>-0.1</v>
      </c>
      <c r="E89" s="9">
        <f t="shared" si="7"/>
        <v>-0.10295000000000001</v>
      </c>
      <c r="F89" s="44">
        <v>41.44</v>
      </c>
      <c r="G89" s="9">
        <f t="shared" si="8"/>
        <v>44.191615999999996</v>
      </c>
      <c r="H89" s="11">
        <f t="shared" si="5"/>
        <v>-3.8408981328000009</v>
      </c>
      <c r="J89" s="26"/>
    </row>
    <row r="90" spans="1:10" outlineLevel="1">
      <c r="A90" s="7">
        <f t="shared" si="9"/>
        <v>39</v>
      </c>
      <c r="B90" s="39">
        <v>42632.020833333336</v>
      </c>
      <c r="C90" s="40">
        <f t="shared" si="6"/>
        <v>0.625</v>
      </c>
      <c r="D90" s="43">
        <v>-0.1</v>
      </c>
      <c r="E90" s="9">
        <f t="shared" si="7"/>
        <v>-0.10295000000000001</v>
      </c>
      <c r="F90" s="44">
        <v>43.5</v>
      </c>
      <c r="G90" s="9">
        <f t="shared" si="8"/>
        <v>46.388399999999997</v>
      </c>
      <c r="H90" s="11">
        <f t="shared" si="5"/>
        <v>-3.6147392200000006</v>
      </c>
      <c r="J90" s="26"/>
    </row>
    <row r="91" spans="1:10" outlineLevel="1">
      <c r="A91" s="7">
        <f t="shared" si="9"/>
        <v>39</v>
      </c>
      <c r="B91" s="39">
        <v>42632.020833333336</v>
      </c>
      <c r="C91" s="40">
        <f t="shared" si="6"/>
        <v>0.64583333333333337</v>
      </c>
      <c r="D91" s="43">
        <v>-0.06</v>
      </c>
      <c r="E91" s="9">
        <f t="shared" si="7"/>
        <v>-6.1770000000000005E-2</v>
      </c>
      <c r="F91" s="44">
        <v>39.590000000000003</v>
      </c>
      <c r="G91" s="9">
        <f t="shared" si="8"/>
        <v>42.218776000000005</v>
      </c>
      <c r="H91" s="11">
        <f t="shared" si="5"/>
        <v>-2.42640120648</v>
      </c>
      <c r="J91" s="26"/>
    </row>
    <row r="92" spans="1:10" outlineLevel="1">
      <c r="A92" s="7">
        <f t="shared" si="9"/>
        <v>39</v>
      </c>
      <c r="B92" s="39">
        <v>42632.020833333336</v>
      </c>
      <c r="C92" s="40">
        <f t="shared" si="6"/>
        <v>0.66666666666666674</v>
      </c>
      <c r="D92" s="43">
        <v>0.3</v>
      </c>
      <c r="E92" s="9">
        <f t="shared" si="7"/>
        <v>0.30885000000000001</v>
      </c>
      <c r="F92" s="44">
        <v>49.7</v>
      </c>
      <c r="G92" s="9">
        <f t="shared" si="8"/>
        <v>53.000080000000004</v>
      </c>
      <c r="H92" s="11">
        <f>E92*($B$6-G92)</f>
        <v>8.8022002919999984</v>
      </c>
      <c r="J92" s="26"/>
    </row>
    <row r="93" spans="1:10" outlineLevel="1">
      <c r="A93" s="7">
        <f t="shared" si="9"/>
        <v>39</v>
      </c>
      <c r="B93" s="39">
        <v>42632.020833333336</v>
      </c>
      <c r="C93" s="40">
        <f t="shared" si="6"/>
        <v>0.68750000000000011</v>
      </c>
      <c r="D93" s="43">
        <v>0.65</v>
      </c>
      <c r="E93" s="9">
        <f t="shared" si="7"/>
        <v>0.66917500000000008</v>
      </c>
      <c r="F93" s="44">
        <v>49.14</v>
      </c>
      <c r="G93" s="9">
        <f t="shared" si="8"/>
        <v>52.402895999999998</v>
      </c>
      <c r="H93" s="11">
        <f t="shared" si="5"/>
        <v>19.471054569200003</v>
      </c>
      <c r="J93" s="26"/>
    </row>
    <row r="94" spans="1:10" outlineLevel="1">
      <c r="A94" s="7">
        <f t="shared" si="9"/>
        <v>39</v>
      </c>
      <c r="B94" s="39">
        <v>42632.020833333336</v>
      </c>
      <c r="C94" s="40">
        <f t="shared" si="6"/>
        <v>0.70833333333333348</v>
      </c>
      <c r="D94" s="43">
        <v>0.59</v>
      </c>
      <c r="E94" s="9">
        <f t="shared" si="7"/>
        <v>0.60740499999999997</v>
      </c>
      <c r="F94" s="44">
        <v>75.06</v>
      </c>
      <c r="G94" s="9">
        <f t="shared" si="8"/>
        <v>80.043984000000009</v>
      </c>
      <c r="H94" s="11">
        <f t="shared" si="5"/>
        <v>0.88439139847999459</v>
      </c>
      <c r="J94" s="26"/>
    </row>
    <row r="95" spans="1:10" outlineLevel="1">
      <c r="A95" s="7">
        <f t="shared" si="9"/>
        <v>39</v>
      </c>
      <c r="B95" s="39">
        <v>42632.020833333336</v>
      </c>
      <c r="C95" s="40">
        <f t="shared" si="6"/>
        <v>0.72916666666666685</v>
      </c>
      <c r="D95" s="43">
        <v>0.28999999999999998</v>
      </c>
      <c r="E95" s="9">
        <f t="shared" si="7"/>
        <v>0.29855500000000001</v>
      </c>
      <c r="F95" s="44">
        <v>59.6</v>
      </c>
      <c r="G95" s="9">
        <f t="shared" si="8"/>
        <v>63.55744</v>
      </c>
      <c r="H95" s="11">
        <f t="shared" si="5"/>
        <v>5.3568410008000003</v>
      </c>
      <c r="J95" s="26"/>
    </row>
    <row r="96" spans="1:10" outlineLevel="1">
      <c r="A96" s="7">
        <f t="shared" si="9"/>
        <v>39</v>
      </c>
      <c r="B96" s="39">
        <v>42632.020833333336</v>
      </c>
      <c r="C96" s="40">
        <f t="shared" si="6"/>
        <v>0.75000000000000022</v>
      </c>
      <c r="D96" s="43">
        <v>0.54</v>
      </c>
      <c r="E96" s="9">
        <f t="shared" si="7"/>
        <v>0.55593000000000004</v>
      </c>
      <c r="F96" s="44">
        <v>64.55</v>
      </c>
      <c r="G96" s="9">
        <f t="shared" si="8"/>
        <v>68.836119999999994</v>
      </c>
      <c r="H96" s="11">
        <f t="shared" si="5"/>
        <v>7.040230808400004</v>
      </c>
      <c r="J96" s="26"/>
    </row>
    <row r="97" spans="1:10" outlineLevel="1">
      <c r="A97" s="7">
        <f t="shared" si="9"/>
        <v>39</v>
      </c>
      <c r="B97" s="39">
        <v>42632.020833333336</v>
      </c>
      <c r="C97" s="40">
        <f t="shared" si="6"/>
        <v>0.77083333333333359</v>
      </c>
      <c r="D97" s="43">
        <v>0.76</v>
      </c>
      <c r="E97" s="9">
        <f t="shared" si="7"/>
        <v>0.78242000000000012</v>
      </c>
      <c r="F97" s="44">
        <v>84.63</v>
      </c>
      <c r="G97" s="9">
        <f t="shared" si="8"/>
        <v>90.249431999999999</v>
      </c>
      <c r="H97" s="11">
        <f t="shared" si="5"/>
        <v>-6.8457305854400001</v>
      </c>
      <c r="J97" s="26"/>
    </row>
    <row r="98" spans="1:10" outlineLevel="1">
      <c r="A98" s="7">
        <f t="shared" si="9"/>
        <v>39</v>
      </c>
      <c r="B98" s="39">
        <v>42632.020833333336</v>
      </c>
      <c r="C98" s="40">
        <f t="shared" si="6"/>
        <v>0.79166666666666696</v>
      </c>
      <c r="D98" s="43">
        <v>0.86</v>
      </c>
      <c r="E98" s="9">
        <f t="shared" si="7"/>
        <v>0.8853700000000001</v>
      </c>
      <c r="F98" s="44">
        <v>97.51</v>
      </c>
      <c r="G98" s="9">
        <f t="shared" si="8"/>
        <v>103.98466400000001</v>
      </c>
      <c r="H98" s="11">
        <f t="shared" si="5"/>
        <v>-19.90724696568001</v>
      </c>
      <c r="J98" s="26"/>
    </row>
    <row r="99" spans="1:10" outlineLevel="1">
      <c r="A99" s="7">
        <f t="shared" si="9"/>
        <v>39</v>
      </c>
      <c r="B99" s="39">
        <v>42632.020833333336</v>
      </c>
      <c r="C99" s="40">
        <f t="shared" si="6"/>
        <v>0.81250000000000033</v>
      </c>
      <c r="D99" s="43">
        <v>1.34</v>
      </c>
      <c r="E99" s="9">
        <f t="shared" si="7"/>
        <v>1.3795300000000001</v>
      </c>
      <c r="F99" s="44">
        <v>70.239999999999995</v>
      </c>
      <c r="G99" s="9">
        <f t="shared" si="8"/>
        <v>74.903936000000002</v>
      </c>
      <c r="H99" s="11">
        <f t="shared" si="5"/>
        <v>9.099468169919998</v>
      </c>
      <c r="J99" s="26"/>
    </row>
    <row r="100" spans="1:10" outlineLevel="1">
      <c r="A100" s="7">
        <f t="shared" si="9"/>
        <v>39</v>
      </c>
      <c r="B100" s="39">
        <v>42632.020833333336</v>
      </c>
      <c r="C100" s="40">
        <f t="shared" si="6"/>
        <v>0.8333333333333337</v>
      </c>
      <c r="D100" s="43">
        <v>1.71</v>
      </c>
      <c r="E100" s="9">
        <f t="shared" si="7"/>
        <v>1.760445</v>
      </c>
      <c r="F100" s="44">
        <v>76.17</v>
      </c>
      <c r="G100" s="9">
        <f t="shared" si="8"/>
        <v>81.227688000000001</v>
      </c>
      <c r="H100" s="11">
        <f t="shared" si="5"/>
        <v>0.47939029883999901</v>
      </c>
      <c r="J100" s="26"/>
    </row>
    <row r="101" spans="1:10" outlineLevel="1">
      <c r="A101" s="7">
        <f t="shared" si="9"/>
        <v>39</v>
      </c>
      <c r="B101" s="39">
        <v>42632.020833333336</v>
      </c>
      <c r="C101" s="40">
        <f t="shared" si="6"/>
        <v>0.85416666666666707</v>
      </c>
      <c r="D101" s="43">
        <v>2.48</v>
      </c>
      <c r="E101" s="9">
        <f t="shared" si="7"/>
        <v>2.5531600000000001</v>
      </c>
      <c r="F101" s="44">
        <v>69.709999999999994</v>
      </c>
      <c r="G101" s="9">
        <f t="shared" si="8"/>
        <v>74.338743999999991</v>
      </c>
      <c r="H101" s="11">
        <f t="shared" si="5"/>
        <v>18.283832368960024</v>
      </c>
      <c r="J101" s="26"/>
    </row>
    <row r="102" spans="1:10" outlineLevel="1">
      <c r="A102" s="7">
        <f t="shared" si="9"/>
        <v>39</v>
      </c>
      <c r="B102" s="39">
        <v>42632.020833333336</v>
      </c>
      <c r="C102" s="40">
        <f t="shared" si="6"/>
        <v>0.87500000000000044</v>
      </c>
      <c r="D102" s="43">
        <v>1.93</v>
      </c>
      <c r="E102" s="9">
        <f t="shared" si="7"/>
        <v>1.9869350000000001</v>
      </c>
      <c r="F102" s="44">
        <v>59.41</v>
      </c>
      <c r="G102" s="9">
        <f t="shared" si="8"/>
        <v>63.354824000000001</v>
      </c>
      <c r="H102" s="11">
        <f t="shared" si="5"/>
        <v>36.05328527556</v>
      </c>
      <c r="J102" s="26"/>
    </row>
    <row r="103" spans="1:10" outlineLevel="1">
      <c r="A103" s="7">
        <f t="shared" si="9"/>
        <v>39</v>
      </c>
      <c r="B103" s="39">
        <v>42632.020833333336</v>
      </c>
      <c r="C103" s="40">
        <f t="shared" si="6"/>
        <v>0.89583333333333381</v>
      </c>
      <c r="D103" s="43">
        <v>2.88</v>
      </c>
      <c r="E103" s="9">
        <f t="shared" si="7"/>
        <v>2.96496</v>
      </c>
      <c r="F103" s="44">
        <v>61.64</v>
      </c>
      <c r="G103" s="9">
        <f t="shared" si="8"/>
        <v>65.732895999999997</v>
      </c>
      <c r="H103" s="11">
        <f t="shared" si="5"/>
        <v>46.748832675840013</v>
      </c>
      <c r="J103" s="26"/>
    </row>
    <row r="104" spans="1:10" outlineLevel="1">
      <c r="A104" s="7">
        <f t="shared" si="9"/>
        <v>39</v>
      </c>
      <c r="B104" s="39">
        <v>42632.020833333336</v>
      </c>
      <c r="C104" s="40">
        <f t="shared" si="6"/>
        <v>0.91666666666666718</v>
      </c>
      <c r="D104" s="43">
        <v>3.6</v>
      </c>
      <c r="E104" s="9">
        <f t="shared" si="7"/>
        <v>3.7062000000000004</v>
      </c>
      <c r="F104" s="44">
        <v>42.94</v>
      </c>
      <c r="G104" s="9">
        <f t="shared" si="8"/>
        <v>45.791215999999999</v>
      </c>
      <c r="H104" s="11">
        <f t="shared" si="5"/>
        <v>132.34389526080002</v>
      </c>
      <c r="J104" s="26"/>
    </row>
    <row r="105" spans="1:10" outlineLevel="1">
      <c r="A105" s="7">
        <f t="shared" si="9"/>
        <v>39</v>
      </c>
      <c r="B105" s="39">
        <v>42632.020833333336</v>
      </c>
      <c r="C105" s="40">
        <f t="shared" si="6"/>
        <v>0.93750000000000056</v>
      </c>
      <c r="D105" s="43">
        <v>4.6500000000000004</v>
      </c>
      <c r="E105" s="9">
        <f t="shared" si="7"/>
        <v>4.7871750000000004</v>
      </c>
      <c r="F105" s="44">
        <v>48.78</v>
      </c>
      <c r="G105" s="9">
        <f t="shared" si="8"/>
        <v>52.018992000000004</v>
      </c>
      <c r="H105" s="11">
        <f t="shared" si="5"/>
        <v>141.13074447239998</v>
      </c>
      <c r="J105" s="26"/>
    </row>
    <row r="106" spans="1:10" outlineLevel="1">
      <c r="A106" s="7">
        <f t="shared" si="9"/>
        <v>39</v>
      </c>
      <c r="B106" s="39">
        <v>42632.020833333336</v>
      </c>
      <c r="C106" s="40">
        <f t="shared" si="6"/>
        <v>0.95833333333333393</v>
      </c>
      <c r="D106" s="43">
        <v>5.81</v>
      </c>
      <c r="E106" s="9">
        <f t="shared" si="7"/>
        <v>5.981395</v>
      </c>
      <c r="F106" s="44">
        <v>45.15</v>
      </c>
      <c r="G106" s="9">
        <f t="shared" si="8"/>
        <v>48.147959999999998</v>
      </c>
      <c r="H106" s="11">
        <f t="shared" si="5"/>
        <v>199.49172529580002</v>
      </c>
      <c r="J106" s="26"/>
    </row>
    <row r="107" spans="1:10" outlineLevel="1">
      <c r="A107" s="7">
        <f t="shared" si="9"/>
        <v>39</v>
      </c>
      <c r="B107" s="39">
        <v>42632.020833333336</v>
      </c>
      <c r="C107" s="40">
        <f t="shared" si="6"/>
        <v>0.9791666666666673</v>
      </c>
      <c r="D107" s="43">
        <v>7.94</v>
      </c>
      <c r="E107" s="9">
        <f t="shared" si="7"/>
        <v>8.1742300000000014</v>
      </c>
      <c r="F107" s="44">
        <v>53.02</v>
      </c>
      <c r="G107" s="9">
        <f t="shared" si="8"/>
        <v>56.540528000000002</v>
      </c>
      <c r="H107" s="11">
        <f t="shared" si="5"/>
        <v>204.02446480656002</v>
      </c>
      <c r="J107" s="26"/>
    </row>
    <row r="108" spans="1:10" outlineLevel="1">
      <c r="A108" s="7">
        <f t="shared" si="9"/>
        <v>39</v>
      </c>
      <c r="B108" s="39">
        <v>42632.020833333336</v>
      </c>
      <c r="C108" s="40">
        <f t="shared" si="6"/>
        <v>1.0000000000000007</v>
      </c>
      <c r="D108" s="43">
        <v>9.19</v>
      </c>
      <c r="E108" s="9">
        <f t="shared" si="7"/>
        <v>9.4611049999999999</v>
      </c>
      <c r="F108" s="44">
        <v>44.94</v>
      </c>
      <c r="G108" s="9">
        <f t="shared" si="8"/>
        <v>47.924016000000002</v>
      </c>
      <c r="H108" s="11">
        <f>E108*($B$6-G108)</f>
        <v>317.66591010231997</v>
      </c>
      <c r="J108" s="26"/>
    </row>
    <row r="109" spans="1:10" outlineLevel="1">
      <c r="A109" s="7">
        <f t="shared" si="9"/>
        <v>39</v>
      </c>
      <c r="B109" s="39">
        <v>42633.020833333336</v>
      </c>
      <c r="C109" s="40">
        <f t="shared" si="6"/>
        <v>2.0833333333333332E-2</v>
      </c>
      <c r="D109" s="43">
        <v>9.44</v>
      </c>
      <c r="E109" s="9">
        <f t="shared" si="7"/>
        <v>9.7184799999999996</v>
      </c>
      <c r="F109" s="44">
        <v>29.89</v>
      </c>
      <c r="G109" s="9">
        <f t="shared" si="8"/>
        <v>31.874696</v>
      </c>
      <c r="H109" s="11">
        <f t="shared" ref="H109:H155" si="10">E109*($B$6-G109)</f>
        <v>482.28252441792</v>
      </c>
      <c r="J109" s="26"/>
    </row>
    <row r="110" spans="1:10" outlineLevel="1">
      <c r="A110" s="7">
        <f t="shared" si="9"/>
        <v>39</v>
      </c>
      <c r="B110" s="39">
        <v>42633.020833333336</v>
      </c>
      <c r="C110" s="40">
        <f t="shared" si="6"/>
        <v>4.1666666666666664E-2</v>
      </c>
      <c r="D110" s="43">
        <v>9.69</v>
      </c>
      <c r="E110" s="9">
        <f t="shared" si="7"/>
        <v>9.975855000000001</v>
      </c>
      <c r="F110" s="44">
        <v>28.53</v>
      </c>
      <c r="G110" s="9">
        <f t="shared" si="8"/>
        <v>30.424392000000001</v>
      </c>
      <c r="H110" s="11">
        <f t="shared" si="10"/>
        <v>509.52285944484009</v>
      </c>
      <c r="J110" s="26"/>
    </row>
    <row r="111" spans="1:10" outlineLevel="1">
      <c r="A111" s="7">
        <f t="shared" si="9"/>
        <v>39</v>
      </c>
      <c r="B111" s="39">
        <v>42633.020833333336</v>
      </c>
      <c r="C111" s="40">
        <f t="shared" si="6"/>
        <v>6.25E-2</v>
      </c>
      <c r="D111" s="43">
        <v>9.6199999999999992</v>
      </c>
      <c r="E111" s="9">
        <f t="shared" si="7"/>
        <v>9.9037900000000008</v>
      </c>
      <c r="F111" s="44">
        <v>28.98</v>
      </c>
      <c r="G111" s="9">
        <f t="shared" si="8"/>
        <v>30.904272000000002</v>
      </c>
      <c r="H111" s="11">
        <f t="shared" si="10"/>
        <v>501.08946500911998</v>
      </c>
      <c r="J111" s="26"/>
    </row>
    <row r="112" spans="1:10" outlineLevel="1">
      <c r="A112" s="7">
        <f t="shared" si="9"/>
        <v>39</v>
      </c>
      <c r="B112" s="39">
        <v>42633.020833333336</v>
      </c>
      <c r="C112" s="40">
        <f t="shared" si="6"/>
        <v>8.3333333333333329E-2</v>
      </c>
      <c r="D112" s="43">
        <v>9.1999999999999993</v>
      </c>
      <c r="E112" s="9">
        <f t="shared" si="7"/>
        <v>9.4713999999999992</v>
      </c>
      <c r="F112" s="44">
        <v>24.95</v>
      </c>
      <c r="G112" s="9">
        <f t="shared" si="8"/>
        <v>26.606680000000001</v>
      </c>
      <c r="H112" s="11">
        <f t="shared" si="10"/>
        <v>519.91659104799999</v>
      </c>
      <c r="J112" s="26"/>
    </row>
    <row r="113" spans="1:13" outlineLevel="1">
      <c r="A113" s="7">
        <f t="shared" si="9"/>
        <v>39</v>
      </c>
      <c r="B113" s="39">
        <v>42633.020833333336</v>
      </c>
      <c r="C113" s="40">
        <f t="shared" si="6"/>
        <v>0.10416666666666666</v>
      </c>
      <c r="D113" s="43">
        <v>7.5</v>
      </c>
      <c r="E113" s="9">
        <f t="shared" si="7"/>
        <v>7.7212500000000004</v>
      </c>
      <c r="F113" s="44">
        <v>22.64</v>
      </c>
      <c r="G113" s="9">
        <f t="shared" si="8"/>
        <v>24.143295999999999</v>
      </c>
      <c r="H113" s="11">
        <f t="shared" si="10"/>
        <v>442.86545076000004</v>
      </c>
      <c r="J113" s="26"/>
      <c r="M113" s="27"/>
    </row>
    <row r="114" spans="1:13" outlineLevel="1">
      <c r="A114" s="7">
        <f t="shared" si="9"/>
        <v>39</v>
      </c>
      <c r="B114" s="39">
        <v>42633.020833333336</v>
      </c>
      <c r="C114" s="40">
        <f t="shared" si="6"/>
        <v>0.12499999999999999</v>
      </c>
      <c r="D114" s="43">
        <v>7.28</v>
      </c>
      <c r="E114" s="9">
        <f t="shared" si="7"/>
        <v>7.4947600000000012</v>
      </c>
      <c r="F114" s="44">
        <v>19.97</v>
      </c>
      <c r="G114" s="9">
        <f t="shared" si="8"/>
        <v>21.296008</v>
      </c>
      <c r="H114" s="11">
        <f t="shared" si="10"/>
        <v>451.21447108192007</v>
      </c>
      <c r="J114" s="26"/>
    </row>
    <row r="115" spans="1:13" outlineLevel="1">
      <c r="A115" s="7">
        <f t="shared" si="9"/>
        <v>39</v>
      </c>
      <c r="B115" s="39">
        <v>42633.020833333336</v>
      </c>
      <c r="C115" s="40">
        <f t="shared" si="6"/>
        <v>0.14583333333333331</v>
      </c>
      <c r="D115" s="43">
        <v>7.46</v>
      </c>
      <c r="E115" s="9">
        <f t="shared" si="7"/>
        <v>7.6800700000000006</v>
      </c>
      <c r="F115" s="44">
        <v>15.06</v>
      </c>
      <c r="G115" s="9">
        <f t="shared" si="8"/>
        <v>16.059984</v>
      </c>
      <c r="H115" s="11">
        <f t="shared" si="10"/>
        <v>502.58390368112003</v>
      </c>
      <c r="J115" s="26"/>
    </row>
    <row r="116" spans="1:13" outlineLevel="1">
      <c r="A116" s="7">
        <f t="shared" si="9"/>
        <v>39</v>
      </c>
      <c r="B116" s="39">
        <v>42633.020833333336</v>
      </c>
      <c r="C116" s="40">
        <f t="shared" si="6"/>
        <v>0.16666666666666666</v>
      </c>
      <c r="D116" s="43">
        <v>7.96</v>
      </c>
      <c r="E116" s="9">
        <f t="shared" si="7"/>
        <v>8.19482</v>
      </c>
      <c r="F116" s="44">
        <v>15.52</v>
      </c>
      <c r="G116" s="9">
        <f t="shared" si="8"/>
        <v>16.550528</v>
      </c>
      <c r="H116" s="11">
        <f t="shared" si="10"/>
        <v>532.24923213503996</v>
      </c>
      <c r="J116" s="26"/>
    </row>
    <row r="117" spans="1:13" outlineLevel="1">
      <c r="A117" s="7">
        <f t="shared" si="9"/>
        <v>39</v>
      </c>
      <c r="B117" s="39">
        <v>42633.020833333336</v>
      </c>
      <c r="C117" s="40">
        <f t="shared" si="6"/>
        <v>0.1875</v>
      </c>
      <c r="D117" s="43">
        <v>8.16</v>
      </c>
      <c r="E117" s="9">
        <f t="shared" si="7"/>
        <v>8.4007200000000015</v>
      </c>
      <c r="F117" s="44">
        <v>21.17</v>
      </c>
      <c r="G117" s="9">
        <f t="shared" si="8"/>
        <v>22.575688000000003</v>
      </c>
      <c r="H117" s="11">
        <f t="shared" si="10"/>
        <v>495.00664630464007</v>
      </c>
      <c r="J117" s="26"/>
    </row>
    <row r="118" spans="1:13" outlineLevel="1">
      <c r="A118" s="7">
        <f t="shared" si="9"/>
        <v>39</v>
      </c>
      <c r="B118" s="39">
        <v>42633.020833333336</v>
      </c>
      <c r="C118" s="40">
        <f t="shared" si="6"/>
        <v>0.20833333333333334</v>
      </c>
      <c r="D118" s="43">
        <v>8.31</v>
      </c>
      <c r="E118" s="9">
        <f t="shared" si="7"/>
        <v>8.5551450000000013</v>
      </c>
      <c r="F118" s="44">
        <v>23.01</v>
      </c>
      <c r="G118" s="9">
        <f t="shared" si="8"/>
        <v>24.537864000000003</v>
      </c>
      <c r="H118" s="11">
        <f t="shared" si="10"/>
        <v>487.31933298972007</v>
      </c>
      <c r="J118" s="26"/>
    </row>
    <row r="119" spans="1:13" outlineLevel="1">
      <c r="A119" s="7">
        <f t="shared" si="9"/>
        <v>39</v>
      </c>
      <c r="B119" s="39">
        <v>42633.020833333336</v>
      </c>
      <c r="C119" s="40">
        <f t="shared" si="6"/>
        <v>0.22916666666666669</v>
      </c>
      <c r="D119" s="43">
        <v>7.6</v>
      </c>
      <c r="E119" s="9">
        <f t="shared" si="7"/>
        <v>7.8242000000000003</v>
      </c>
      <c r="F119" s="44">
        <v>25.31</v>
      </c>
      <c r="G119" s="9">
        <f t="shared" si="8"/>
        <v>26.990583999999998</v>
      </c>
      <c r="H119" s="11">
        <f t="shared" si="10"/>
        <v>426.49257266720002</v>
      </c>
      <c r="J119" s="26"/>
    </row>
    <row r="120" spans="1:13" outlineLevel="1">
      <c r="A120" s="7">
        <f t="shared" si="9"/>
        <v>39</v>
      </c>
      <c r="B120" s="39">
        <v>42633.020833333336</v>
      </c>
      <c r="C120" s="40">
        <f t="shared" si="6"/>
        <v>0.25</v>
      </c>
      <c r="D120" s="43">
        <v>7.75</v>
      </c>
      <c r="E120" s="9">
        <f t="shared" si="7"/>
        <v>7.978625000000001</v>
      </c>
      <c r="F120" s="44">
        <v>27.98</v>
      </c>
      <c r="G120" s="9">
        <f t="shared" si="8"/>
        <v>29.837872000000001</v>
      </c>
      <c r="H120" s="11">
        <f t="shared" si="10"/>
        <v>412.19274601400002</v>
      </c>
      <c r="J120" s="26"/>
    </row>
    <row r="121" spans="1:13" outlineLevel="1">
      <c r="A121" s="7">
        <f t="shared" si="9"/>
        <v>39</v>
      </c>
      <c r="B121" s="39">
        <v>42633.020833333336</v>
      </c>
      <c r="C121" s="40">
        <f t="shared" si="6"/>
        <v>0.27083333333333331</v>
      </c>
      <c r="D121" s="43">
        <v>7.39</v>
      </c>
      <c r="E121" s="9">
        <f t="shared" si="7"/>
        <v>7.6080050000000004</v>
      </c>
      <c r="F121" s="44">
        <v>42.44</v>
      </c>
      <c r="G121" s="9">
        <f t="shared" si="8"/>
        <v>45.258015999999998</v>
      </c>
      <c r="H121" s="11">
        <f t="shared" si="10"/>
        <v>275.72919548192004</v>
      </c>
      <c r="J121" s="26"/>
    </row>
    <row r="122" spans="1:13" outlineLevel="1">
      <c r="A122" s="7">
        <f t="shared" si="9"/>
        <v>39</v>
      </c>
      <c r="B122" s="39">
        <v>42633.020833333336</v>
      </c>
      <c r="C122" s="40">
        <f t="shared" si="6"/>
        <v>0.29166666666666663</v>
      </c>
      <c r="D122" s="43">
        <v>7.27</v>
      </c>
      <c r="E122" s="9">
        <f t="shared" si="7"/>
        <v>7.4844650000000001</v>
      </c>
      <c r="F122" s="44">
        <v>51.82</v>
      </c>
      <c r="G122" s="9">
        <f t="shared" si="8"/>
        <v>55.260848000000003</v>
      </c>
      <c r="H122" s="11">
        <f t="shared" si="10"/>
        <v>196.38601477367999</v>
      </c>
      <c r="J122" s="26"/>
    </row>
    <row r="123" spans="1:13" outlineLevel="1">
      <c r="A123" s="7">
        <f t="shared" si="9"/>
        <v>39</v>
      </c>
      <c r="B123" s="39">
        <v>42633.020833333336</v>
      </c>
      <c r="C123" s="40">
        <f t="shared" si="6"/>
        <v>0.31249999999999994</v>
      </c>
      <c r="D123" s="43">
        <v>7.82</v>
      </c>
      <c r="E123" s="9">
        <f t="shared" si="7"/>
        <v>8.0506900000000012</v>
      </c>
      <c r="F123" s="44">
        <v>42.36</v>
      </c>
      <c r="G123" s="9">
        <f t="shared" si="8"/>
        <v>45.172704000000003</v>
      </c>
      <c r="H123" s="11">
        <f t="shared" si="10"/>
        <v>292.45979863424003</v>
      </c>
      <c r="J123" s="26"/>
    </row>
    <row r="124" spans="1:13" outlineLevel="1">
      <c r="A124" s="7">
        <f t="shared" si="9"/>
        <v>39</v>
      </c>
      <c r="B124" s="39">
        <v>42633.020833333336</v>
      </c>
      <c r="C124" s="40">
        <f t="shared" si="6"/>
        <v>0.33333333333333326</v>
      </c>
      <c r="D124" s="43">
        <v>7.03</v>
      </c>
      <c r="E124" s="9">
        <f t="shared" si="7"/>
        <v>7.2373850000000006</v>
      </c>
      <c r="F124" s="44">
        <v>38.42</v>
      </c>
      <c r="G124" s="9">
        <f t="shared" si="8"/>
        <v>40.971088000000002</v>
      </c>
      <c r="H124" s="11">
        <f t="shared" si="10"/>
        <v>293.32333977512002</v>
      </c>
      <c r="J124" s="26"/>
    </row>
    <row r="125" spans="1:13" outlineLevel="1">
      <c r="A125" s="7">
        <f t="shared" si="9"/>
        <v>39</v>
      </c>
      <c r="B125" s="39">
        <v>42633.020833333336</v>
      </c>
      <c r="C125" s="40">
        <f t="shared" si="6"/>
        <v>0.35416666666666657</v>
      </c>
      <c r="D125" s="43">
        <v>5.51</v>
      </c>
      <c r="E125" s="9">
        <f t="shared" si="7"/>
        <v>5.6725450000000004</v>
      </c>
      <c r="F125" s="44">
        <v>43.77</v>
      </c>
      <c r="G125" s="9">
        <f t="shared" si="8"/>
        <v>46.676328000000005</v>
      </c>
      <c r="H125" s="11">
        <f t="shared" si="10"/>
        <v>197.53884648523999</v>
      </c>
      <c r="J125" s="26"/>
    </row>
    <row r="126" spans="1:13" outlineLevel="1">
      <c r="A126" s="7">
        <f t="shared" si="9"/>
        <v>39</v>
      </c>
      <c r="B126" s="39">
        <v>42633.020833333336</v>
      </c>
      <c r="C126" s="40">
        <f t="shared" ref="C126:C189" si="11">IF(C125=$C$60,$C$13,C125+1/48)</f>
        <v>0.37499999999999989</v>
      </c>
      <c r="D126" s="43">
        <v>3.84</v>
      </c>
      <c r="E126" s="9">
        <f t="shared" si="7"/>
        <v>3.9532800000000003</v>
      </c>
      <c r="F126" s="44">
        <v>38.799999999999997</v>
      </c>
      <c r="G126" s="9">
        <f t="shared" si="8"/>
        <v>41.37632</v>
      </c>
      <c r="H126" s="11">
        <f t="shared" si="10"/>
        <v>158.62014167040002</v>
      </c>
      <c r="J126" s="26"/>
    </row>
    <row r="127" spans="1:13" outlineLevel="1">
      <c r="A127" s="7">
        <f t="shared" si="9"/>
        <v>39</v>
      </c>
      <c r="B127" s="39">
        <v>42633.020833333336</v>
      </c>
      <c r="C127" s="40">
        <f t="shared" si="11"/>
        <v>0.3958333333333332</v>
      </c>
      <c r="D127" s="43">
        <v>4.12</v>
      </c>
      <c r="E127" s="9">
        <f t="shared" si="7"/>
        <v>4.2415400000000005</v>
      </c>
      <c r="F127" s="44">
        <v>46.95</v>
      </c>
      <c r="G127" s="9">
        <f t="shared" si="8"/>
        <v>50.067480000000003</v>
      </c>
      <c r="H127" s="11">
        <f t="shared" si="10"/>
        <v>133.32229088080001</v>
      </c>
      <c r="J127" s="26"/>
    </row>
    <row r="128" spans="1:13" outlineLevel="1">
      <c r="A128" s="7">
        <f t="shared" si="9"/>
        <v>39</v>
      </c>
      <c r="B128" s="39">
        <v>42633.020833333336</v>
      </c>
      <c r="C128" s="40">
        <f t="shared" si="11"/>
        <v>0.41666666666666652</v>
      </c>
      <c r="D128" s="43">
        <v>6.23</v>
      </c>
      <c r="E128" s="9">
        <f t="shared" si="7"/>
        <v>6.4137850000000007</v>
      </c>
      <c r="F128" s="44">
        <v>46.72</v>
      </c>
      <c r="G128" s="9">
        <f t="shared" si="8"/>
        <v>49.822207999999996</v>
      </c>
      <c r="H128" s="11">
        <f t="shared" si="10"/>
        <v>203.17454716272005</v>
      </c>
      <c r="J128" s="26"/>
    </row>
    <row r="129" spans="1:10" outlineLevel="1">
      <c r="A129" s="7">
        <f t="shared" si="9"/>
        <v>39</v>
      </c>
      <c r="B129" s="39">
        <v>42633.020833333336</v>
      </c>
      <c r="C129" s="40">
        <f t="shared" si="11"/>
        <v>0.43749999999999983</v>
      </c>
      <c r="D129" s="43">
        <v>6.29</v>
      </c>
      <c r="E129" s="9">
        <f t="shared" si="7"/>
        <v>6.4755550000000008</v>
      </c>
      <c r="F129" s="44">
        <v>41.8</v>
      </c>
      <c r="G129" s="9">
        <f t="shared" si="8"/>
        <v>44.575519999999997</v>
      </c>
      <c r="H129" s="11">
        <f t="shared" si="10"/>
        <v>239.10650108640004</v>
      </c>
      <c r="J129" s="26"/>
    </row>
    <row r="130" spans="1:10" outlineLevel="1">
      <c r="A130" s="7">
        <f t="shared" si="9"/>
        <v>39</v>
      </c>
      <c r="B130" s="39">
        <v>42633.020833333336</v>
      </c>
      <c r="C130" s="40">
        <f t="shared" si="11"/>
        <v>0.45833333333333315</v>
      </c>
      <c r="D130" s="43">
        <v>5.61</v>
      </c>
      <c r="E130" s="9">
        <f t="shared" si="7"/>
        <v>5.7754950000000012</v>
      </c>
      <c r="F130" s="44">
        <v>38.56</v>
      </c>
      <c r="G130" s="9">
        <f t="shared" si="8"/>
        <v>41.120384000000001</v>
      </c>
      <c r="H130" s="11">
        <f t="shared" si="10"/>
        <v>233.21227030992003</v>
      </c>
      <c r="J130" s="26"/>
    </row>
    <row r="131" spans="1:10" outlineLevel="1">
      <c r="A131" s="7">
        <f t="shared" si="9"/>
        <v>39</v>
      </c>
      <c r="B131" s="39">
        <v>42633.020833333336</v>
      </c>
      <c r="C131" s="40">
        <f t="shared" si="11"/>
        <v>0.47916666666666646</v>
      </c>
      <c r="D131" s="43">
        <v>6.32</v>
      </c>
      <c r="E131" s="9">
        <f t="shared" si="7"/>
        <v>6.5064400000000004</v>
      </c>
      <c r="F131" s="44">
        <v>28.67</v>
      </c>
      <c r="G131" s="9">
        <f t="shared" si="8"/>
        <v>30.573688000000001</v>
      </c>
      <c r="H131" s="11">
        <f t="shared" si="10"/>
        <v>331.34899344927999</v>
      </c>
      <c r="J131" s="26"/>
    </row>
    <row r="132" spans="1:10" outlineLevel="1">
      <c r="A132" s="7">
        <f t="shared" si="9"/>
        <v>39</v>
      </c>
      <c r="B132" s="39">
        <v>42633.020833333336</v>
      </c>
      <c r="C132" s="40">
        <f t="shared" si="11"/>
        <v>0.49999999999999978</v>
      </c>
      <c r="D132" s="43">
        <v>7.85</v>
      </c>
      <c r="E132" s="9">
        <f t="shared" si="7"/>
        <v>8.0815750000000008</v>
      </c>
      <c r="F132" s="44">
        <v>28.93</v>
      </c>
      <c r="G132" s="9">
        <f t="shared" si="8"/>
        <v>30.850951999999999</v>
      </c>
      <c r="H132" s="11">
        <f t="shared" si="10"/>
        <v>409.32408009060003</v>
      </c>
      <c r="J132" s="26"/>
    </row>
    <row r="133" spans="1:10" outlineLevel="1">
      <c r="A133" s="7">
        <f t="shared" si="9"/>
        <v>39</v>
      </c>
      <c r="B133" s="39">
        <v>42633.020833333336</v>
      </c>
      <c r="C133" s="40">
        <f t="shared" si="11"/>
        <v>0.52083333333333315</v>
      </c>
      <c r="D133" s="43">
        <v>7.59</v>
      </c>
      <c r="E133" s="9">
        <f t="shared" si="7"/>
        <v>7.8139050000000001</v>
      </c>
      <c r="F133" s="44">
        <v>28.59</v>
      </c>
      <c r="G133" s="9">
        <f t="shared" si="8"/>
        <v>30.488375999999999</v>
      </c>
      <c r="H133" s="11">
        <f t="shared" si="10"/>
        <v>398.59998383172001</v>
      </c>
      <c r="J133" s="26"/>
    </row>
    <row r="134" spans="1:10" outlineLevel="1">
      <c r="A134" s="7">
        <f t="shared" si="9"/>
        <v>39</v>
      </c>
      <c r="B134" s="39">
        <v>42633.020833333336</v>
      </c>
      <c r="C134" s="40">
        <f t="shared" si="11"/>
        <v>0.54166666666666652</v>
      </c>
      <c r="D134" s="43">
        <v>7.08</v>
      </c>
      <c r="E134" s="9">
        <f t="shared" si="7"/>
        <v>7.2888600000000006</v>
      </c>
      <c r="F134" s="44">
        <v>29.52</v>
      </c>
      <c r="G134" s="9">
        <f t="shared" si="8"/>
        <v>31.480128000000001</v>
      </c>
      <c r="H134" s="11">
        <f t="shared" si="10"/>
        <v>364.58784422592004</v>
      </c>
      <c r="J134" s="26"/>
    </row>
    <row r="135" spans="1:10" outlineLevel="1">
      <c r="A135" s="7">
        <f t="shared" si="9"/>
        <v>39</v>
      </c>
      <c r="B135" s="39">
        <v>42633.020833333336</v>
      </c>
      <c r="C135" s="40">
        <f t="shared" si="11"/>
        <v>0.56249999999999989</v>
      </c>
      <c r="D135" s="43">
        <v>5.88</v>
      </c>
      <c r="E135" s="9">
        <f t="shared" si="7"/>
        <v>6.0534600000000003</v>
      </c>
      <c r="F135" s="44">
        <v>40.92</v>
      </c>
      <c r="G135" s="9">
        <f t="shared" si="8"/>
        <v>43.637088000000006</v>
      </c>
      <c r="H135" s="11">
        <f t="shared" si="10"/>
        <v>229.20162327551998</v>
      </c>
      <c r="J135" s="26"/>
    </row>
    <row r="136" spans="1:10" outlineLevel="1">
      <c r="A136" s="7">
        <f t="shared" si="9"/>
        <v>39</v>
      </c>
      <c r="B136" s="39">
        <v>42633.020833333336</v>
      </c>
      <c r="C136" s="40">
        <f t="shared" si="11"/>
        <v>0.58333333333333326</v>
      </c>
      <c r="D136" s="43">
        <v>5.94</v>
      </c>
      <c r="E136" s="9">
        <f t="shared" si="7"/>
        <v>6.1152300000000013</v>
      </c>
      <c r="F136" s="44">
        <v>44.45</v>
      </c>
      <c r="G136" s="9">
        <f t="shared" si="8"/>
        <v>47.401480000000006</v>
      </c>
      <c r="H136" s="11">
        <f t="shared" si="10"/>
        <v>208.5202924596</v>
      </c>
      <c r="J136" s="26"/>
    </row>
    <row r="137" spans="1:10" outlineLevel="1">
      <c r="A137" s="7">
        <f t="shared" si="9"/>
        <v>39</v>
      </c>
      <c r="B137" s="39">
        <v>42633.020833333336</v>
      </c>
      <c r="C137" s="40">
        <f t="shared" si="11"/>
        <v>0.60416666666666663</v>
      </c>
      <c r="D137" s="43">
        <v>5.45</v>
      </c>
      <c r="E137" s="9">
        <f t="shared" si="7"/>
        <v>5.6107750000000003</v>
      </c>
      <c r="F137" s="44">
        <v>43.72</v>
      </c>
      <c r="G137" s="9">
        <f t="shared" si="8"/>
        <v>46.623007999999999</v>
      </c>
      <c r="H137" s="11">
        <f t="shared" si="10"/>
        <v>195.68695478880002</v>
      </c>
      <c r="J137" s="26"/>
    </row>
    <row r="138" spans="1:10" outlineLevel="1">
      <c r="A138" s="7">
        <f t="shared" si="9"/>
        <v>39</v>
      </c>
      <c r="B138" s="39">
        <v>42633.020833333336</v>
      </c>
      <c r="C138" s="40">
        <f t="shared" si="11"/>
        <v>0.625</v>
      </c>
      <c r="D138" s="43">
        <v>5.38</v>
      </c>
      <c r="E138" s="9">
        <f t="shared" si="7"/>
        <v>5.53871</v>
      </c>
      <c r="F138" s="44">
        <v>53.21</v>
      </c>
      <c r="G138" s="9">
        <f t="shared" si="8"/>
        <v>56.743144000000001</v>
      </c>
      <c r="H138" s="11">
        <f t="shared" si="10"/>
        <v>137.12104589576001</v>
      </c>
      <c r="J138" s="26"/>
    </row>
    <row r="139" spans="1:10" outlineLevel="1">
      <c r="A139" s="7">
        <f t="shared" si="9"/>
        <v>39</v>
      </c>
      <c r="B139" s="39">
        <v>42633.020833333336</v>
      </c>
      <c r="C139" s="40">
        <f t="shared" si="11"/>
        <v>0.64583333333333337</v>
      </c>
      <c r="D139" s="43">
        <v>5.51</v>
      </c>
      <c r="E139" s="9">
        <f t="shared" si="7"/>
        <v>5.6725450000000004</v>
      </c>
      <c r="F139" s="44">
        <v>55.47</v>
      </c>
      <c r="G139" s="9">
        <f t="shared" si="8"/>
        <v>59.153207999999999</v>
      </c>
      <c r="H139" s="11">
        <f t="shared" si="10"/>
        <v>126.76318322564001</v>
      </c>
      <c r="J139" s="26"/>
    </row>
    <row r="140" spans="1:10" outlineLevel="1">
      <c r="A140" s="7">
        <f t="shared" si="9"/>
        <v>39</v>
      </c>
      <c r="B140" s="39">
        <v>42633.020833333336</v>
      </c>
      <c r="C140" s="40">
        <f t="shared" si="11"/>
        <v>0.66666666666666674</v>
      </c>
      <c r="D140" s="43">
        <v>7.59</v>
      </c>
      <c r="E140" s="9">
        <f t="shared" si="7"/>
        <v>7.8139050000000001</v>
      </c>
      <c r="F140" s="44">
        <v>46.41</v>
      </c>
      <c r="G140" s="9">
        <f t="shared" si="8"/>
        <v>49.491623999999995</v>
      </c>
      <c r="H140" s="11">
        <f t="shared" si="10"/>
        <v>250.11040926828005</v>
      </c>
      <c r="J140" s="26"/>
    </row>
    <row r="141" spans="1:10" outlineLevel="1">
      <c r="A141" s="7">
        <f t="shared" si="9"/>
        <v>39</v>
      </c>
      <c r="B141" s="39">
        <v>42633.020833333336</v>
      </c>
      <c r="C141" s="40">
        <f t="shared" si="11"/>
        <v>0.68750000000000011</v>
      </c>
      <c r="D141" s="43">
        <v>9.33</v>
      </c>
      <c r="E141" s="9">
        <f t="shared" si="7"/>
        <v>9.6052350000000004</v>
      </c>
      <c r="F141" s="44">
        <v>46.6</v>
      </c>
      <c r="G141" s="9">
        <f t="shared" si="8"/>
        <v>49.694240000000001</v>
      </c>
      <c r="H141" s="11">
        <f t="shared" si="10"/>
        <v>305.50179915360002</v>
      </c>
      <c r="J141" s="26"/>
    </row>
    <row r="142" spans="1:10" outlineLevel="1">
      <c r="A142" s="7">
        <f t="shared" si="9"/>
        <v>39</v>
      </c>
      <c r="B142" s="39">
        <v>42633.020833333336</v>
      </c>
      <c r="C142" s="40">
        <f t="shared" si="11"/>
        <v>0.70833333333333348</v>
      </c>
      <c r="D142" s="43">
        <v>9.5</v>
      </c>
      <c r="E142" s="9">
        <f t="shared" ref="E142:E205" si="12">IF($B$10="Electricity",$D142*$B$7,$D142*$B$8)</f>
        <v>9.7802500000000006</v>
      </c>
      <c r="F142" s="44">
        <v>47.72</v>
      </c>
      <c r="G142" s="9">
        <f t="shared" ref="G142:G205" si="13">$F142*$B$8</f>
        <v>50.888607999999998</v>
      </c>
      <c r="H142" s="11">
        <f t="shared" si="10"/>
        <v>299.38706660800005</v>
      </c>
      <c r="J142" s="26"/>
    </row>
    <row r="143" spans="1:10" outlineLevel="1">
      <c r="A143" s="7">
        <f t="shared" ref="A143:A206" si="14">A142</f>
        <v>39</v>
      </c>
      <c r="B143" s="39">
        <v>42633.020833333336</v>
      </c>
      <c r="C143" s="40">
        <f t="shared" si="11"/>
        <v>0.72916666666666685</v>
      </c>
      <c r="D143" s="43">
        <v>9</v>
      </c>
      <c r="E143" s="9">
        <f t="shared" si="12"/>
        <v>9.2655000000000012</v>
      </c>
      <c r="F143" s="44">
        <v>47.7</v>
      </c>
      <c r="G143" s="9">
        <f t="shared" si="13"/>
        <v>50.867280000000001</v>
      </c>
      <c r="H143" s="11">
        <f t="shared" si="10"/>
        <v>283.82746716000003</v>
      </c>
      <c r="J143" s="26"/>
    </row>
    <row r="144" spans="1:10" outlineLevel="1">
      <c r="A144" s="7">
        <f t="shared" si="14"/>
        <v>39</v>
      </c>
      <c r="B144" s="39">
        <v>42633.020833333336</v>
      </c>
      <c r="C144" s="40">
        <f t="shared" si="11"/>
        <v>0.75000000000000022</v>
      </c>
      <c r="D144" s="43">
        <v>8.8800000000000008</v>
      </c>
      <c r="E144" s="9">
        <f t="shared" si="12"/>
        <v>9.141960000000001</v>
      </c>
      <c r="F144" s="44">
        <v>64.900000000000006</v>
      </c>
      <c r="G144" s="9">
        <f t="shared" si="13"/>
        <v>69.209360000000004</v>
      </c>
      <c r="H144" s="11">
        <f t="shared" si="10"/>
        <v>112.36053925439998</v>
      </c>
      <c r="J144" s="26"/>
    </row>
    <row r="145" spans="1:10" outlineLevel="1">
      <c r="A145" s="7">
        <f t="shared" si="14"/>
        <v>39</v>
      </c>
      <c r="B145" s="39">
        <v>42633.020833333336</v>
      </c>
      <c r="C145" s="40">
        <f t="shared" si="11"/>
        <v>0.77083333333333359</v>
      </c>
      <c r="D145" s="43">
        <v>8.58</v>
      </c>
      <c r="E145" s="9">
        <f t="shared" si="12"/>
        <v>8.8331100000000013</v>
      </c>
      <c r="F145" s="44">
        <v>82.88</v>
      </c>
      <c r="G145" s="9">
        <f t="shared" si="13"/>
        <v>88.383231999999992</v>
      </c>
      <c r="H145" s="11">
        <f t="shared" si="10"/>
        <v>-60.800345411519942</v>
      </c>
      <c r="J145" s="26"/>
    </row>
    <row r="146" spans="1:10" outlineLevel="1">
      <c r="A146" s="7">
        <f t="shared" si="14"/>
        <v>39</v>
      </c>
      <c r="B146" s="39">
        <v>42633.020833333336</v>
      </c>
      <c r="C146" s="40">
        <f t="shared" si="11"/>
        <v>0.79166666666666696</v>
      </c>
      <c r="D146" s="43">
        <v>7.57</v>
      </c>
      <c r="E146" s="9">
        <f t="shared" si="12"/>
        <v>7.7933150000000007</v>
      </c>
      <c r="F146" s="44">
        <v>136.52000000000001</v>
      </c>
      <c r="G146" s="9">
        <f t="shared" si="13"/>
        <v>145.58492800000002</v>
      </c>
      <c r="H146" s="11">
        <f t="shared" si="10"/>
        <v>-499.4340306563202</v>
      </c>
      <c r="J146" s="26"/>
    </row>
    <row r="147" spans="1:10" outlineLevel="1">
      <c r="A147" s="7">
        <f t="shared" si="14"/>
        <v>39</v>
      </c>
      <c r="B147" s="39">
        <v>42633.020833333336</v>
      </c>
      <c r="C147" s="40">
        <f t="shared" si="11"/>
        <v>0.81250000000000033</v>
      </c>
      <c r="D147" s="43">
        <v>8.23</v>
      </c>
      <c r="E147" s="9">
        <f t="shared" si="12"/>
        <v>8.4727850000000018</v>
      </c>
      <c r="F147" s="44">
        <v>58.67</v>
      </c>
      <c r="G147" s="9">
        <f t="shared" si="13"/>
        <v>62.565688000000002</v>
      </c>
      <c r="H147" s="11">
        <f t="shared" si="10"/>
        <v>160.42635469892002</v>
      </c>
      <c r="J147" s="26"/>
    </row>
    <row r="148" spans="1:10" outlineLevel="1">
      <c r="A148" s="7">
        <f t="shared" si="14"/>
        <v>39</v>
      </c>
      <c r="B148" s="39">
        <v>42633.020833333336</v>
      </c>
      <c r="C148" s="40">
        <f t="shared" si="11"/>
        <v>0.8333333333333337</v>
      </c>
      <c r="D148" s="43">
        <v>8.82</v>
      </c>
      <c r="E148" s="9">
        <f t="shared" si="12"/>
        <v>9.0801900000000018</v>
      </c>
      <c r="F148" s="44">
        <v>52.08</v>
      </c>
      <c r="G148" s="9">
        <f t="shared" si="13"/>
        <v>55.538111999999998</v>
      </c>
      <c r="H148" s="11">
        <f t="shared" si="10"/>
        <v>235.73887579872007</v>
      </c>
      <c r="J148" s="26"/>
    </row>
    <row r="149" spans="1:10" outlineLevel="1">
      <c r="A149" s="7">
        <f t="shared" si="14"/>
        <v>39</v>
      </c>
      <c r="B149" s="39">
        <v>42633.020833333336</v>
      </c>
      <c r="C149" s="40">
        <f t="shared" si="11"/>
        <v>0.85416666666666707</v>
      </c>
      <c r="D149" s="43">
        <v>9.17</v>
      </c>
      <c r="E149" s="9">
        <f t="shared" si="12"/>
        <v>9.4405150000000013</v>
      </c>
      <c r="F149" s="44">
        <v>51.31</v>
      </c>
      <c r="G149" s="9">
        <f t="shared" si="13"/>
        <v>54.716984000000004</v>
      </c>
      <c r="H149" s="11">
        <f t="shared" si="10"/>
        <v>252.84546429324001</v>
      </c>
      <c r="J149" s="26"/>
    </row>
    <row r="150" spans="1:10" outlineLevel="1">
      <c r="A150" s="7">
        <f t="shared" si="14"/>
        <v>39</v>
      </c>
      <c r="B150" s="39">
        <v>42633.020833333336</v>
      </c>
      <c r="C150" s="40">
        <f t="shared" si="11"/>
        <v>0.87500000000000044</v>
      </c>
      <c r="D150" s="43">
        <v>9.36</v>
      </c>
      <c r="E150" s="9">
        <f t="shared" si="12"/>
        <v>9.63612</v>
      </c>
      <c r="F150" s="44">
        <v>49.25</v>
      </c>
      <c r="G150" s="9">
        <f t="shared" si="13"/>
        <v>52.520200000000003</v>
      </c>
      <c r="H150" s="11">
        <f t="shared" si="10"/>
        <v>279.25283037599996</v>
      </c>
      <c r="J150" s="26"/>
    </row>
    <row r="151" spans="1:10" outlineLevel="1">
      <c r="A151" s="7">
        <f t="shared" si="14"/>
        <v>39</v>
      </c>
      <c r="B151" s="39">
        <v>42633.020833333336</v>
      </c>
      <c r="C151" s="40">
        <f t="shared" si="11"/>
        <v>0.89583333333333381</v>
      </c>
      <c r="D151" s="43">
        <v>9.08</v>
      </c>
      <c r="E151" s="9">
        <f t="shared" si="12"/>
        <v>9.3478600000000007</v>
      </c>
      <c r="F151" s="44">
        <v>49.4</v>
      </c>
      <c r="G151" s="9">
        <f t="shared" si="13"/>
        <v>52.680160000000001</v>
      </c>
      <c r="H151" s="11">
        <f t="shared" si="10"/>
        <v>269.40382954239999</v>
      </c>
      <c r="J151" s="26"/>
    </row>
    <row r="152" spans="1:10" outlineLevel="1">
      <c r="A152" s="7">
        <f t="shared" si="14"/>
        <v>39</v>
      </c>
      <c r="B152" s="39">
        <v>42633.020833333336</v>
      </c>
      <c r="C152" s="40">
        <f t="shared" si="11"/>
        <v>0.91666666666666718</v>
      </c>
      <c r="D152" s="43">
        <v>9.43</v>
      </c>
      <c r="E152" s="9">
        <f t="shared" si="12"/>
        <v>9.7081850000000003</v>
      </c>
      <c r="F152" s="44">
        <v>33.67</v>
      </c>
      <c r="G152" s="9">
        <f t="shared" si="13"/>
        <v>35.905688000000005</v>
      </c>
      <c r="H152" s="11">
        <f t="shared" si="10"/>
        <v>442.63801584371998</v>
      </c>
      <c r="J152" s="26"/>
    </row>
    <row r="153" spans="1:10" outlineLevel="1">
      <c r="A153" s="7">
        <f t="shared" si="14"/>
        <v>39</v>
      </c>
      <c r="B153" s="39">
        <v>42633.020833333336</v>
      </c>
      <c r="C153" s="40">
        <f t="shared" si="11"/>
        <v>0.93750000000000056</v>
      </c>
      <c r="D153" s="43">
        <v>9.35</v>
      </c>
      <c r="E153" s="9">
        <f t="shared" si="12"/>
        <v>9.6258250000000007</v>
      </c>
      <c r="F153" s="44">
        <v>51.89</v>
      </c>
      <c r="G153" s="9">
        <f t="shared" si="13"/>
        <v>55.335495999999999</v>
      </c>
      <c r="H153" s="11">
        <f t="shared" si="10"/>
        <v>251.85493671580002</v>
      </c>
      <c r="J153" s="26"/>
    </row>
    <row r="154" spans="1:10" outlineLevel="1">
      <c r="A154" s="7">
        <f t="shared" si="14"/>
        <v>39</v>
      </c>
      <c r="B154" s="39">
        <v>42633.020833333336</v>
      </c>
      <c r="C154" s="40">
        <f t="shared" si="11"/>
        <v>0.95833333333333393</v>
      </c>
      <c r="D154" s="43">
        <v>9.31</v>
      </c>
      <c r="E154" s="9">
        <f t="shared" si="12"/>
        <v>9.5846450000000019</v>
      </c>
      <c r="F154" s="44">
        <v>37</v>
      </c>
      <c r="G154" s="9">
        <f t="shared" si="13"/>
        <v>39.456800000000001</v>
      </c>
      <c r="H154" s="11">
        <f t="shared" si="10"/>
        <v>402.96914666400005</v>
      </c>
      <c r="J154" s="26"/>
    </row>
    <row r="155" spans="1:10" outlineLevel="1">
      <c r="A155" s="7">
        <f t="shared" si="14"/>
        <v>39</v>
      </c>
      <c r="B155" s="39">
        <v>42633.020833333336</v>
      </c>
      <c r="C155" s="40">
        <f t="shared" si="11"/>
        <v>0.9791666666666673</v>
      </c>
      <c r="D155" s="43">
        <v>8.67</v>
      </c>
      <c r="E155" s="9">
        <f t="shared" si="12"/>
        <v>8.9257650000000002</v>
      </c>
      <c r="F155" s="44">
        <v>33.46</v>
      </c>
      <c r="G155" s="9">
        <f t="shared" si="13"/>
        <v>35.681744000000002</v>
      </c>
      <c r="H155" s="11">
        <f t="shared" si="10"/>
        <v>408.96298576584002</v>
      </c>
      <c r="J155" s="26"/>
    </row>
    <row r="156" spans="1:10" outlineLevel="1">
      <c r="A156" s="7">
        <f t="shared" si="14"/>
        <v>39</v>
      </c>
      <c r="B156" s="39">
        <v>42633.020833333336</v>
      </c>
      <c r="C156" s="40">
        <f t="shared" si="11"/>
        <v>1.0000000000000007</v>
      </c>
      <c r="D156" s="43">
        <v>8.44</v>
      </c>
      <c r="E156" s="9">
        <f t="shared" si="12"/>
        <v>8.6889800000000008</v>
      </c>
      <c r="F156" s="44">
        <v>37</v>
      </c>
      <c r="G156" s="9">
        <f t="shared" si="13"/>
        <v>39.456800000000001</v>
      </c>
      <c r="H156" s="11">
        <f>E156*($B$6-G156)</f>
        <v>365.31252393600005</v>
      </c>
      <c r="J156" s="26"/>
    </row>
    <row r="157" spans="1:10" outlineLevel="1">
      <c r="A157" s="7">
        <f t="shared" si="14"/>
        <v>39</v>
      </c>
      <c r="B157" s="39">
        <v>42634.020833333336</v>
      </c>
      <c r="C157" s="40">
        <f t="shared" si="11"/>
        <v>2.0833333333333332E-2</v>
      </c>
      <c r="D157" s="43">
        <v>6.51</v>
      </c>
      <c r="E157" s="9">
        <f t="shared" si="12"/>
        <v>6.702045</v>
      </c>
      <c r="F157" s="44">
        <v>31.7</v>
      </c>
      <c r="G157" s="9">
        <f t="shared" si="13"/>
        <v>33.804879999999997</v>
      </c>
      <c r="H157" s="11">
        <f t="shared" ref="H157:H203" si="15">E157*($B$6-G157)</f>
        <v>319.6548405204</v>
      </c>
      <c r="J157" s="26"/>
    </row>
    <row r="158" spans="1:10" outlineLevel="1">
      <c r="A158" s="7">
        <f t="shared" si="14"/>
        <v>39</v>
      </c>
      <c r="B158" s="39">
        <v>42634.020833333336</v>
      </c>
      <c r="C158" s="40">
        <f t="shared" si="11"/>
        <v>4.1666666666666664E-2</v>
      </c>
      <c r="D158" s="43">
        <v>3.62</v>
      </c>
      <c r="E158" s="9">
        <f t="shared" si="12"/>
        <v>3.7267900000000003</v>
      </c>
      <c r="F158" s="44">
        <v>27.43</v>
      </c>
      <c r="G158" s="9">
        <f t="shared" si="13"/>
        <v>29.251352000000001</v>
      </c>
      <c r="H158" s="11">
        <f t="shared" si="15"/>
        <v>194.71973887992002</v>
      </c>
      <c r="J158" s="26"/>
    </row>
    <row r="159" spans="1:10" outlineLevel="1">
      <c r="A159" s="7">
        <f t="shared" si="14"/>
        <v>39</v>
      </c>
      <c r="B159" s="39">
        <v>42634.020833333336</v>
      </c>
      <c r="C159" s="40">
        <f t="shared" si="11"/>
        <v>6.25E-2</v>
      </c>
      <c r="D159" s="43">
        <v>1.34</v>
      </c>
      <c r="E159" s="9">
        <f t="shared" si="12"/>
        <v>1.3795300000000001</v>
      </c>
      <c r="F159" s="44">
        <v>28.93</v>
      </c>
      <c r="G159" s="9">
        <f t="shared" si="13"/>
        <v>30.850951999999999</v>
      </c>
      <c r="H159" s="11">
        <f t="shared" si="15"/>
        <v>69.87188118744001</v>
      </c>
      <c r="J159" s="26"/>
    </row>
    <row r="160" spans="1:10" outlineLevel="1">
      <c r="A160" s="7">
        <f t="shared" si="14"/>
        <v>39</v>
      </c>
      <c r="B160" s="39">
        <v>42634.020833333336</v>
      </c>
      <c r="C160" s="40">
        <f t="shared" si="11"/>
        <v>8.3333333333333329E-2</v>
      </c>
      <c r="D160" s="43">
        <v>1.81</v>
      </c>
      <c r="E160" s="9">
        <f t="shared" si="12"/>
        <v>1.8633950000000001</v>
      </c>
      <c r="F160" s="44">
        <v>28.1</v>
      </c>
      <c r="G160" s="9">
        <f t="shared" si="13"/>
        <v>29.965840000000004</v>
      </c>
      <c r="H160" s="11">
        <f t="shared" si="15"/>
        <v>96.028496073200003</v>
      </c>
      <c r="J160" s="26"/>
    </row>
    <row r="161" spans="1:13" outlineLevel="1">
      <c r="A161" s="7">
        <f t="shared" si="14"/>
        <v>39</v>
      </c>
      <c r="B161" s="39">
        <v>42634.020833333336</v>
      </c>
      <c r="C161" s="40">
        <f t="shared" si="11"/>
        <v>0.10416666666666666</v>
      </c>
      <c r="D161" s="43">
        <v>1.9</v>
      </c>
      <c r="E161" s="9">
        <f t="shared" si="12"/>
        <v>1.9560500000000001</v>
      </c>
      <c r="F161" s="44">
        <v>26.22</v>
      </c>
      <c r="G161" s="9">
        <f t="shared" si="13"/>
        <v>27.961008</v>
      </c>
      <c r="H161" s="11">
        <f t="shared" si="15"/>
        <v>104.7249453016</v>
      </c>
      <c r="J161" s="26"/>
      <c r="M161" s="27"/>
    </row>
    <row r="162" spans="1:13" outlineLevel="1">
      <c r="A162" s="7">
        <f t="shared" si="14"/>
        <v>39</v>
      </c>
      <c r="B162" s="39">
        <v>42634.020833333336</v>
      </c>
      <c r="C162" s="40">
        <f t="shared" si="11"/>
        <v>0.12499999999999999</v>
      </c>
      <c r="D162" s="43">
        <v>1</v>
      </c>
      <c r="E162" s="9">
        <f t="shared" si="12"/>
        <v>1.0295000000000001</v>
      </c>
      <c r="F162" s="44">
        <v>25.19</v>
      </c>
      <c r="G162" s="9">
        <f t="shared" si="13"/>
        <v>26.862616000000003</v>
      </c>
      <c r="H162" s="11">
        <f t="shared" si="15"/>
        <v>56.249186827999999</v>
      </c>
      <c r="J162" s="26"/>
    </row>
    <row r="163" spans="1:13" outlineLevel="1">
      <c r="A163" s="7">
        <f t="shared" si="14"/>
        <v>39</v>
      </c>
      <c r="B163" s="39">
        <v>42634.020833333336</v>
      </c>
      <c r="C163" s="40">
        <f t="shared" si="11"/>
        <v>0.14583333333333331</v>
      </c>
      <c r="D163" s="43">
        <v>0.89</v>
      </c>
      <c r="E163" s="9">
        <f t="shared" si="12"/>
        <v>0.91625500000000004</v>
      </c>
      <c r="F163" s="44">
        <v>24.9</v>
      </c>
      <c r="G163" s="9">
        <f t="shared" si="13"/>
        <v>26.553359999999998</v>
      </c>
      <c r="H163" s="11">
        <f t="shared" si="15"/>
        <v>50.345133633200007</v>
      </c>
      <c r="J163" s="26"/>
    </row>
    <row r="164" spans="1:13" outlineLevel="1">
      <c r="A164" s="7">
        <f t="shared" si="14"/>
        <v>39</v>
      </c>
      <c r="B164" s="39">
        <v>42634.020833333336</v>
      </c>
      <c r="C164" s="40">
        <f t="shared" si="11"/>
        <v>0.16666666666666666</v>
      </c>
      <c r="D164" s="43">
        <v>1.45</v>
      </c>
      <c r="E164" s="9">
        <f t="shared" si="12"/>
        <v>1.492775</v>
      </c>
      <c r="F164" s="44">
        <v>24.87</v>
      </c>
      <c r="G164" s="9">
        <f t="shared" si="13"/>
        <v>26.521368000000002</v>
      </c>
      <c r="H164" s="11">
        <f t="shared" si="15"/>
        <v>82.070727383799991</v>
      </c>
      <c r="J164" s="26"/>
    </row>
    <row r="165" spans="1:13" outlineLevel="1">
      <c r="A165" s="7">
        <f t="shared" si="14"/>
        <v>39</v>
      </c>
      <c r="B165" s="39">
        <v>42634.020833333336</v>
      </c>
      <c r="C165" s="40">
        <f t="shared" si="11"/>
        <v>0.1875</v>
      </c>
      <c r="D165" s="43">
        <v>2.63</v>
      </c>
      <c r="E165" s="9">
        <f t="shared" si="12"/>
        <v>2.7075849999999999</v>
      </c>
      <c r="F165" s="44">
        <v>24.89</v>
      </c>
      <c r="G165" s="9">
        <f t="shared" si="13"/>
        <v>26.542695999999999</v>
      </c>
      <c r="H165" s="11">
        <f t="shared" si="15"/>
        <v>148.80157195083999</v>
      </c>
      <c r="J165" s="26"/>
    </row>
    <row r="166" spans="1:13" outlineLevel="1">
      <c r="A166" s="7">
        <f t="shared" si="14"/>
        <v>39</v>
      </c>
      <c r="B166" s="39">
        <v>42634.020833333336</v>
      </c>
      <c r="C166" s="40">
        <f t="shared" si="11"/>
        <v>0.20833333333333334</v>
      </c>
      <c r="D166" s="43">
        <v>3.6</v>
      </c>
      <c r="E166" s="9">
        <f t="shared" si="12"/>
        <v>3.7062000000000004</v>
      </c>
      <c r="F166" s="44">
        <v>25.17</v>
      </c>
      <c r="G166" s="9">
        <f t="shared" si="13"/>
        <v>26.841288000000002</v>
      </c>
      <c r="H166" s="11">
        <f t="shared" si="15"/>
        <v>202.57611841439999</v>
      </c>
      <c r="J166" s="26"/>
    </row>
    <row r="167" spans="1:13" outlineLevel="1">
      <c r="A167" s="7">
        <f t="shared" si="14"/>
        <v>39</v>
      </c>
      <c r="B167" s="39">
        <v>42634.020833333336</v>
      </c>
      <c r="C167" s="40">
        <f t="shared" si="11"/>
        <v>0.22916666666666669</v>
      </c>
      <c r="D167" s="43">
        <v>3.56</v>
      </c>
      <c r="E167" s="9">
        <f t="shared" si="12"/>
        <v>3.6650200000000002</v>
      </c>
      <c r="F167" s="44">
        <v>25.95</v>
      </c>
      <c r="G167" s="9">
        <f t="shared" si="13"/>
        <v>27.673079999999999</v>
      </c>
      <c r="H167" s="11">
        <f t="shared" si="15"/>
        <v>197.27673833840001</v>
      </c>
      <c r="J167" s="26"/>
    </row>
    <row r="168" spans="1:13" outlineLevel="1">
      <c r="A168" s="7">
        <f t="shared" si="14"/>
        <v>39</v>
      </c>
      <c r="B168" s="39">
        <v>42634.020833333336</v>
      </c>
      <c r="C168" s="40">
        <f t="shared" si="11"/>
        <v>0.25</v>
      </c>
      <c r="D168" s="43">
        <v>2.4</v>
      </c>
      <c r="E168" s="9">
        <f t="shared" si="12"/>
        <v>2.4708000000000001</v>
      </c>
      <c r="F168" s="44">
        <v>28.27</v>
      </c>
      <c r="G168" s="9">
        <f t="shared" si="13"/>
        <v>30.147127999999999</v>
      </c>
      <c r="H168" s="11">
        <f t="shared" si="15"/>
        <v>126.88267613760001</v>
      </c>
      <c r="J168" s="26"/>
    </row>
    <row r="169" spans="1:13" outlineLevel="1">
      <c r="A169" s="7">
        <f t="shared" si="14"/>
        <v>39</v>
      </c>
      <c r="B169" s="39">
        <v>42634.020833333336</v>
      </c>
      <c r="C169" s="40">
        <f t="shared" si="11"/>
        <v>0.27083333333333331</v>
      </c>
      <c r="D169" s="43">
        <v>2.02</v>
      </c>
      <c r="E169" s="9">
        <f t="shared" si="12"/>
        <v>2.07959</v>
      </c>
      <c r="F169" s="44">
        <v>40.5</v>
      </c>
      <c r="G169" s="9">
        <f t="shared" si="13"/>
        <v>43.1892</v>
      </c>
      <c r="H169" s="11">
        <f t="shared" si="15"/>
        <v>79.670756572000002</v>
      </c>
      <c r="J169" s="26"/>
    </row>
    <row r="170" spans="1:13" outlineLevel="1">
      <c r="A170" s="7">
        <f t="shared" si="14"/>
        <v>39</v>
      </c>
      <c r="B170" s="39">
        <v>42634.020833333336</v>
      </c>
      <c r="C170" s="40">
        <f t="shared" si="11"/>
        <v>0.29166666666666663</v>
      </c>
      <c r="D170" s="43">
        <v>2.54</v>
      </c>
      <c r="E170" s="9">
        <f t="shared" si="12"/>
        <v>2.6149300000000002</v>
      </c>
      <c r="F170" s="44">
        <v>56.41</v>
      </c>
      <c r="G170" s="9">
        <f t="shared" si="13"/>
        <v>60.155623999999996</v>
      </c>
      <c r="H170" s="11">
        <f t="shared" si="15"/>
        <v>55.814049133680015</v>
      </c>
      <c r="J170" s="26"/>
    </row>
    <row r="171" spans="1:13" outlineLevel="1">
      <c r="A171" s="7">
        <f t="shared" si="14"/>
        <v>39</v>
      </c>
      <c r="B171" s="39">
        <v>42634.020833333336</v>
      </c>
      <c r="C171" s="40">
        <f t="shared" si="11"/>
        <v>0.31249999999999994</v>
      </c>
      <c r="D171" s="43">
        <v>2.81</v>
      </c>
      <c r="E171" s="9">
        <f t="shared" si="12"/>
        <v>2.8928950000000002</v>
      </c>
      <c r="F171" s="44">
        <v>52.31</v>
      </c>
      <c r="G171" s="9">
        <f t="shared" si="13"/>
        <v>55.783384000000005</v>
      </c>
      <c r="H171" s="11">
        <f t="shared" si="15"/>
        <v>74.395469843319987</v>
      </c>
      <c r="J171" s="26"/>
    </row>
    <row r="172" spans="1:13" outlineLevel="1">
      <c r="A172" s="7">
        <f t="shared" si="14"/>
        <v>39</v>
      </c>
      <c r="B172" s="39">
        <v>42634.020833333336</v>
      </c>
      <c r="C172" s="40">
        <f t="shared" si="11"/>
        <v>0.33333333333333326</v>
      </c>
      <c r="D172" s="43">
        <v>3.04</v>
      </c>
      <c r="E172" s="9">
        <f t="shared" si="12"/>
        <v>3.1296800000000005</v>
      </c>
      <c r="F172" s="44">
        <v>68.41</v>
      </c>
      <c r="G172" s="9">
        <f t="shared" si="13"/>
        <v>72.952423999999993</v>
      </c>
      <c r="H172" s="11">
        <f t="shared" si="15"/>
        <v>26.751177655680024</v>
      </c>
      <c r="J172" s="26"/>
    </row>
    <row r="173" spans="1:13" outlineLevel="1">
      <c r="A173" s="7">
        <f t="shared" si="14"/>
        <v>39</v>
      </c>
      <c r="B173" s="39">
        <v>42634.020833333336</v>
      </c>
      <c r="C173" s="40">
        <f t="shared" si="11"/>
        <v>0.35416666666666657</v>
      </c>
      <c r="D173" s="43">
        <v>4.87</v>
      </c>
      <c r="E173" s="9">
        <f t="shared" si="12"/>
        <v>5.0136650000000005</v>
      </c>
      <c r="F173" s="44">
        <v>76.19</v>
      </c>
      <c r="G173" s="9">
        <f t="shared" si="13"/>
        <v>81.249015999999997</v>
      </c>
      <c r="H173" s="11">
        <f t="shared" si="15"/>
        <v>1.2583496963600129</v>
      </c>
      <c r="J173" s="26"/>
    </row>
    <row r="174" spans="1:13" outlineLevel="1">
      <c r="A174" s="7">
        <f t="shared" si="14"/>
        <v>39</v>
      </c>
      <c r="B174" s="39">
        <v>42634.020833333336</v>
      </c>
      <c r="C174" s="40">
        <f t="shared" si="11"/>
        <v>0.37499999999999989</v>
      </c>
      <c r="D174" s="43">
        <v>3.93</v>
      </c>
      <c r="E174" s="9">
        <f t="shared" si="12"/>
        <v>4.0459350000000001</v>
      </c>
      <c r="F174" s="44">
        <v>68.31</v>
      </c>
      <c r="G174" s="9">
        <f t="shared" si="13"/>
        <v>72.845784000000009</v>
      </c>
      <c r="H174" s="11">
        <f t="shared" si="15"/>
        <v>35.014395411959967</v>
      </c>
      <c r="J174" s="26"/>
    </row>
    <row r="175" spans="1:13" outlineLevel="1">
      <c r="A175" s="7">
        <f t="shared" si="14"/>
        <v>39</v>
      </c>
      <c r="B175" s="39">
        <v>42634.020833333336</v>
      </c>
      <c r="C175" s="40">
        <f t="shared" si="11"/>
        <v>0.3958333333333332</v>
      </c>
      <c r="D175" s="43">
        <v>2.71</v>
      </c>
      <c r="E175" s="9">
        <f t="shared" si="12"/>
        <v>2.7899450000000003</v>
      </c>
      <c r="F175" s="44">
        <v>59.13</v>
      </c>
      <c r="G175" s="9">
        <f t="shared" si="13"/>
        <v>63.056232000000001</v>
      </c>
      <c r="H175" s="11">
        <f t="shared" si="15"/>
        <v>51.457098312760003</v>
      </c>
      <c r="J175" s="26"/>
    </row>
    <row r="176" spans="1:13" outlineLevel="1">
      <c r="A176" s="7">
        <f t="shared" si="14"/>
        <v>39</v>
      </c>
      <c r="B176" s="39">
        <v>42634.020833333336</v>
      </c>
      <c r="C176" s="40">
        <f t="shared" si="11"/>
        <v>0.41666666666666652</v>
      </c>
      <c r="D176" s="43">
        <v>3.44</v>
      </c>
      <c r="E176" s="9">
        <f t="shared" si="12"/>
        <v>3.5414800000000004</v>
      </c>
      <c r="F176" s="44">
        <v>68.239999999999995</v>
      </c>
      <c r="G176" s="9">
        <f t="shared" si="13"/>
        <v>72.771135999999998</v>
      </c>
      <c r="H176" s="11">
        <f t="shared" si="15"/>
        <v>30.913097278720009</v>
      </c>
      <c r="J176" s="26"/>
    </row>
    <row r="177" spans="1:10" outlineLevel="1">
      <c r="A177" s="7">
        <f t="shared" si="14"/>
        <v>39</v>
      </c>
      <c r="B177" s="39">
        <v>42634.020833333336</v>
      </c>
      <c r="C177" s="40">
        <f t="shared" si="11"/>
        <v>0.43749999999999983</v>
      </c>
      <c r="D177" s="43">
        <v>3.36</v>
      </c>
      <c r="E177" s="9">
        <f t="shared" si="12"/>
        <v>3.45912</v>
      </c>
      <c r="F177" s="44">
        <v>67.8</v>
      </c>
      <c r="G177" s="9">
        <f t="shared" si="13"/>
        <v>72.301919999999996</v>
      </c>
      <c r="H177" s="11">
        <f t="shared" si="15"/>
        <v>31.817262489600015</v>
      </c>
      <c r="J177" s="26"/>
    </row>
    <row r="178" spans="1:10" outlineLevel="1">
      <c r="A178" s="7">
        <f t="shared" si="14"/>
        <v>39</v>
      </c>
      <c r="B178" s="39">
        <v>42634.020833333336</v>
      </c>
      <c r="C178" s="40">
        <f t="shared" si="11"/>
        <v>0.45833333333333315</v>
      </c>
      <c r="D178" s="43">
        <v>2.87</v>
      </c>
      <c r="E178" s="9">
        <f t="shared" si="12"/>
        <v>2.9546650000000003</v>
      </c>
      <c r="F178" s="44">
        <v>61.82</v>
      </c>
      <c r="G178" s="9">
        <f t="shared" si="13"/>
        <v>65.924847999999997</v>
      </c>
      <c r="H178" s="11">
        <f t="shared" si="15"/>
        <v>46.019356484080014</v>
      </c>
      <c r="J178" s="26"/>
    </row>
    <row r="179" spans="1:10" outlineLevel="1">
      <c r="A179" s="7">
        <f t="shared" si="14"/>
        <v>39</v>
      </c>
      <c r="B179" s="39">
        <v>42634.020833333336</v>
      </c>
      <c r="C179" s="40">
        <f t="shared" si="11"/>
        <v>0.47916666666666646</v>
      </c>
      <c r="D179" s="43">
        <v>3.97</v>
      </c>
      <c r="E179" s="9">
        <f t="shared" si="12"/>
        <v>4.0871150000000007</v>
      </c>
      <c r="F179" s="44">
        <v>53.01</v>
      </c>
      <c r="G179" s="9">
        <f t="shared" si="13"/>
        <v>56.529863999999996</v>
      </c>
      <c r="H179" s="11">
        <f t="shared" si="15"/>
        <v>102.05581739764003</v>
      </c>
      <c r="J179" s="26"/>
    </row>
    <row r="180" spans="1:10" outlineLevel="1">
      <c r="A180" s="7">
        <f t="shared" si="14"/>
        <v>39</v>
      </c>
      <c r="B180" s="39">
        <v>42634.020833333336</v>
      </c>
      <c r="C180" s="40">
        <f t="shared" si="11"/>
        <v>0.49999999999999978</v>
      </c>
      <c r="D180" s="43">
        <v>3.98</v>
      </c>
      <c r="E180" s="9">
        <f t="shared" si="12"/>
        <v>4.09741</v>
      </c>
      <c r="F180" s="44">
        <v>45.58</v>
      </c>
      <c r="G180" s="9">
        <f t="shared" si="13"/>
        <v>48.606512000000002</v>
      </c>
      <c r="H180" s="11">
        <f t="shared" si="15"/>
        <v>134.77810666607999</v>
      </c>
      <c r="J180" s="26"/>
    </row>
    <row r="181" spans="1:10" outlineLevel="1">
      <c r="A181" s="7">
        <f t="shared" si="14"/>
        <v>39</v>
      </c>
      <c r="B181" s="39">
        <v>42634.020833333336</v>
      </c>
      <c r="C181" s="40">
        <f t="shared" si="11"/>
        <v>0.52083333333333315</v>
      </c>
      <c r="D181" s="43">
        <v>4.07</v>
      </c>
      <c r="E181" s="9">
        <f t="shared" si="12"/>
        <v>4.1900650000000006</v>
      </c>
      <c r="F181" s="44">
        <v>38.75</v>
      </c>
      <c r="G181" s="9">
        <f t="shared" si="13"/>
        <v>41.323</v>
      </c>
      <c r="H181" s="11">
        <f t="shared" si="15"/>
        <v>168.34424150500001</v>
      </c>
      <c r="J181" s="26"/>
    </row>
    <row r="182" spans="1:10" outlineLevel="1">
      <c r="A182" s="7">
        <f t="shared" si="14"/>
        <v>39</v>
      </c>
      <c r="B182" s="39">
        <v>42634.020833333336</v>
      </c>
      <c r="C182" s="40">
        <f t="shared" si="11"/>
        <v>0.54166666666666652</v>
      </c>
      <c r="D182" s="43">
        <v>2.75</v>
      </c>
      <c r="E182" s="9">
        <f t="shared" si="12"/>
        <v>2.8311250000000001</v>
      </c>
      <c r="F182" s="44">
        <v>35.94</v>
      </c>
      <c r="G182" s="9">
        <f t="shared" si="13"/>
        <v>38.326415999999995</v>
      </c>
      <c r="H182" s="11">
        <f t="shared" si="15"/>
        <v>122.22981300200001</v>
      </c>
      <c r="J182" s="26"/>
    </row>
    <row r="183" spans="1:10" outlineLevel="1">
      <c r="A183" s="7">
        <f t="shared" si="14"/>
        <v>39</v>
      </c>
      <c r="B183" s="39">
        <v>42634.020833333336</v>
      </c>
      <c r="C183" s="40">
        <f t="shared" si="11"/>
        <v>0.56249999999999989</v>
      </c>
      <c r="D183" s="43">
        <v>2.35</v>
      </c>
      <c r="E183" s="9">
        <f t="shared" si="12"/>
        <v>2.4193250000000002</v>
      </c>
      <c r="F183" s="44">
        <v>44.53</v>
      </c>
      <c r="G183" s="9">
        <f t="shared" si="13"/>
        <v>47.486792000000001</v>
      </c>
      <c r="H183" s="11">
        <f t="shared" si="15"/>
        <v>82.289004444599996</v>
      </c>
      <c r="J183" s="26"/>
    </row>
    <row r="184" spans="1:10" outlineLevel="1">
      <c r="A184" s="7">
        <f t="shared" si="14"/>
        <v>39</v>
      </c>
      <c r="B184" s="39">
        <v>42634.020833333336</v>
      </c>
      <c r="C184" s="40">
        <f t="shared" si="11"/>
        <v>0.58333333333333326</v>
      </c>
      <c r="D184" s="43">
        <v>2.62</v>
      </c>
      <c r="E184" s="9">
        <f t="shared" si="12"/>
        <v>2.6972900000000002</v>
      </c>
      <c r="F184" s="44">
        <v>45.89</v>
      </c>
      <c r="G184" s="9">
        <f t="shared" si="13"/>
        <v>48.937096000000004</v>
      </c>
      <c r="H184" s="11">
        <f t="shared" si="15"/>
        <v>87.831595330159999</v>
      </c>
      <c r="J184" s="26"/>
    </row>
    <row r="185" spans="1:10" outlineLevel="1">
      <c r="A185" s="7">
        <f t="shared" si="14"/>
        <v>39</v>
      </c>
      <c r="B185" s="39">
        <v>42634.020833333336</v>
      </c>
      <c r="C185" s="40">
        <f t="shared" si="11"/>
        <v>0.60416666666666663</v>
      </c>
      <c r="D185" s="43">
        <v>1.28</v>
      </c>
      <c r="E185" s="9">
        <f t="shared" si="12"/>
        <v>1.31776</v>
      </c>
      <c r="F185" s="44">
        <v>55.88</v>
      </c>
      <c r="G185" s="9">
        <f t="shared" si="13"/>
        <v>59.590432000000007</v>
      </c>
      <c r="H185" s="11">
        <f t="shared" si="15"/>
        <v>28.871552327679993</v>
      </c>
      <c r="J185" s="26"/>
    </row>
    <row r="186" spans="1:10" outlineLevel="1">
      <c r="A186" s="7">
        <f t="shared" si="14"/>
        <v>39</v>
      </c>
      <c r="B186" s="39">
        <v>42634.020833333336</v>
      </c>
      <c r="C186" s="40">
        <f t="shared" si="11"/>
        <v>0.625</v>
      </c>
      <c r="D186" s="43">
        <v>3.83</v>
      </c>
      <c r="E186" s="9">
        <f t="shared" si="12"/>
        <v>3.9429850000000002</v>
      </c>
      <c r="F186" s="44">
        <v>46.53</v>
      </c>
      <c r="G186" s="9">
        <f t="shared" si="13"/>
        <v>49.619592000000004</v>
      </c>
      <c r="H186" s="11">
        <f t="shared" si="15"/>
        <v>125.70397053787998</v>
      </c>
      <c r="J186" s="26"/>
    </row>
    <row r="187" spans="1:10" outlineLevel="1">
      <c r="A187" s="7">
        <f t="shared" si="14"/>
        <v>39</v>
      </c>
      <c r="B187" s="39">
        <v>42634.020833333336</v>
      </c>
      <c r="C187" s="40">
        <f t="shared" si="11"/>
        <v>0.64583333333333337</v>
      </c>
      <c r="D187" s="43">
        <v>5.34</v>
      </c>
      <c r="E187" s="9">
        <f t="shared" si="12"/>
        <v>5.4975300000000002</v>
      </c>
      <c r="F187" s="44">
        <v>53.35</v>
      </c>
      <c r="G187" s="9">
        <f t="shared" si="13"/>
        <v>56.892440000000001</v>
      </c>
      <c r="H187" s="11">
        <f t="shared" si="15"/>
        <v>135.28079932680001</v>
      </c>
      <c r="J187" s="26"/>
    </row>
    <row r="188" spans="1:10" outlineLevel="1">
      <c r="A188" s="7">
        <f t="shared" si="14"/>
        <v>39</v>
      </c>
      <c r="B188" s="39">
        <v>42634.020833333336</v>
      </c>
      <c r="C188" s="40">
        <f t="shared" si="11"/>
        <v>0.66666666666666674</v>
      </c>
      <c r="D188" s="43">
        <v>6.95</v>
      </c>
      <c r="E188" s="9">
        <f t="shared" si="12"/>
        <v>7.1550250000000011</v>
      </c>
      <c r="F188" s="44">
        <v>65.38</v>
      </c>
      <c r="G188" s="9">
        <f t="shared" si="13"/>
        <v>69.721232000000001</v>
      </c>
      <c r="H188" s="11">
        <f t="shared" si="15"/>
        <v>84.277379509200003</v>
      </c>
      <c r="J188" s="26"/>
    </row>
    <row r="189" spans="1:10" outlineLevel="1">
      <c r="A189" s="7">
        <f t="shared" si="14"/>
        <v>39</v>
      </c>
      <c r="B189" s="39">
        <v>42634.020833333336</v>
      </c>
      <c r="C189" s="40">
        <f t="shared" si="11"/>
        <v>0.68750000000000011</v>
      </c>
      <c r="D189" s="43">
        <v>8.34</v>
      </c>
      <c r="E189" s="9">
        <f t="shared" si="12"/>
        <v>8.5860300000000009</v>
      </c>
      <c r="F189" s="44">
        <v>61.32</v>
      </c>
      <c r="G189" s="9">
        <f t="shared" si="13"/>
        <v>65.391648000000004</v>
      </c>
      <c r="H189" s="11">
        <f t="shared" si="15"/>
        <v>138.30679352255999</v>
      </c>
      <c r="J189" s="26"/>
    </row>
    <row r="190" spans="1:10" outlineLevel="1">
      <c r="A190" s="7">
        <f t="shared" si="14"/>
        <v>39</v>
      </c>
      <c r="B190" s="39">
        <v>42634.020833333336</v>
      </c>
      <c r="C190" s="40">
        <f t="shared" ref="C190:C253" si="16">IF(C189=$C$60,$C$13,C189+1/48)</f>
        <v>0.70833333333333348</v>
      </c>
      <c r="D190" s="43">
        <v>8.26</v>
      </c>
      <c r="E190" s="9">
        <f t="shared" si="12"/>
        <v>8.5036699999999996</v>
      </c>
      <c r="F190" s="44">
        <v>62.23</v>
      </c>
      <c r="G190" s="9">
        <f t="shared" si="13"/>
        <v>66.362071999999998</v>
      </c>
      <c r="H190" s="11">
        <f t="shared" si="15"/>
        <v>128.72794419576002</v>
      </c>
      <c r="J190" s="26"/>
    </row>
    <row r="191" spans="1:10" outlineLevel="1">
      <c r="A191" s="7">
        <f t="shared" si="14"/>
        <v>39</v>
      </c>
      <c r="B191" s="39">
        <v>42634.020833333336</v>
      </c>
      <c r="C191" s="40">
        <f t="shared" si="16"/>
        <v>0.72916666666666685</v>
      </c>
      <c r="D191" s="43">
        <v>9.08</v>
      </c>
      <c r="E191" s="9">
        <f t="shared" si="12"/>
        <v>9.3478600000000007</v>
      </c>
      <c r="F191" s="44">
        <v>41.06</v>
      </c>
      <c r="G191" s="9">
        <f t="shared" si="13"/>
        <v>43.786384000000005</v>
      </c>
      <c r="H191" s="11">
        <f t="shared" si="15"/>
        <v>352.54160246175996</v>
      </c>
      <c r="J191" s="26"/>
    </row>
    <row r="192" spans="1:10" outlineLevel="1">
      <c r="A192" s="7">
        <f t="shared" si="14"/>
        <v>39</v>
      </c>
      <c r="B192" s="39">
        <v>42634.020833333336</v>
      </c>
      <c r="C192" s="40">
        <f t="shared" si="16"/>
        <v>0.75000000000000022</v>
      </c>
      <c r="D192" s="43">
        <v>9.56</v>
      </c>
      <c r="E192" s="9">
        <f t="shared" si="12"/>
        <v>9.8420200000000015</v>
      </c>
      <c r="F192" s="44">
        <v>50.79</v>
      </c>
      <c r="G192" s="9">
        <f t="shared" si="13"/>
        <v>54.162455999999999</v>
      </c>
      <c r="H192" s="11">
        <f t="shared" si="15"/>
        <v>269.05665479888006</v>
      </c>
      <c r="J192" s="26"/>
    </row>
    <row r="193" spans="1:10" outlineLevel="1">
      <c r="A193" s="7">
        <f t="shared" si="14"/>
        <v>39</v>
      </c>
      <c r="B193" s="39">
        <v>42634.020833333336</v>
      </c>
      <c r="C193" s="40">
        <f t="shared" si="16"/>
        <v>0.77083333333333359</v>
      </c>
      <c r="D193" s="43">
        <v>9.7100000000000009</v>
      </c>
      <c r="E193" s="9">
        <f t="shared" si="12"/>
        <v>9.9964450000000014</v>
      </c>
      <c r="F193" s="44">
        <v>72.31</v>
      </c>
      <c r="G193" s="9">
        <f t="shared" si="13"/>
        <v>77.111384000000001</v>
      </c>
      <c r="H193" s="11">
        <f t="shared" si="15"/>
        <v>43.870558470119995</v>
      </c>
      <c r="J193" s="26"/>
    </row>
    <row r="194" spans="1:10" outlineLevel="1">
      <c r="A194" s="7">
        <f t="shared" si="14"/>
        <v>39</v>
      </c>
      <c r="B194" s="39">
        <v>42634.020833333336</v>
      </c>
      <c r="C194" s="40">
        <f t="shared" si="16"/>
        <v>0.79166666666666696</v>
      </c>
      <c r="D194" s="43">
        <v>9.1199999999999992</v>
      </c>
      <c r="E194" s="9">
        <f t="shared" si="12"/>
        <v>9.3890399999999996</v>
      </c>
      <c r="F194" s="44">
        <v>89.63</v>
      </c>
      <c r="G194" s="9">
        <f t="shared" si="13"/>
        <v>95.581431999999992</v>
      </c>
      <c r="H194" s="11">
        <f t="shared" si="15"/>
        <v>-132.21112830527991</v>
      </c>
      <c r="J194" s="26"/>
    </row>
    <row r="195" spans="1:10" outlineLevel="1">
      <c r="A195" s="7">
        <f t="shared" si="14"/>
        <v>39</v>
      </c>
      <c r="B195" s="39">
        <v>42634.020833333336</v>
      </c>
      <c r="C195" s="40">
        <f t="shared" si="16"/>
        <v>0.81250000000000033</v>
      </c>
      <c r="D195" s="43">
        <v>8.86</v>
      </c>
      <c r="E195" s="9">
        <f t="shared" si="12"/>
        <v>9.1213700000000006</v>
      </c>
      <c r="F195" s="44">
        <v>69.36</v>
      </c>
      <c r="G195" s="9">
        <f t="shared" si="13"/>
        <v>73.965503999999996</v>
      </c>
      <c r="H195" s="11">
        <f t="shared" si="15"/>
        <v>68.724925779520049</v>
      </c>
      <c r="J195" s="26"/>
    </row>
    <row r="196" spans="1:10" outlineLevel="1">
      <c r="A196" s="7">
        <f t="shared" si="14"/>
        <v>39</v>
      </c>
      <c r="B196" s="39">
        <v>42634.020833333336</v>
      </c>
      <c r="C196" s="40">
        <f t="shared" si="16"/>
        <v>0.8333333333333337</v>
      </c>
      <c r="D196" s="43">
        <v>9.7799999999999994</v>
      </c>
      <c r="E196" s="9">
        <f t="shared" si="12"/>
        <v>10.06851</v>
      </c>
      <c r="F196" s="44">
        <v>81.37</v>
      </c>
      <c r="G196" s="9">
        <f t="shared" si="13"/>
        <v>86.772968000000006</v>
      </c>
      <c r="H196" s="11">
        <f t="shared" si="15"/>
        <v>-53.090931037680058</v>
      </c>
      <c r="J196" s="26"/>
    </row>
    <row r="197" spans="1:10" outlineLevel="1">
      <c r="A197" s="7">
        <f t="shared" si="14"/>
        <v>39</v>
      </c>
      <c r="B197" s="39">
        <v>42634.020833333336</v>
      </c>
      <c r="C197" s="40">
        <f t="shared" si="16"/>
        <v>0.85416666666666707</v>
      </c>
      <c r="D197" s="43">
        <v>9.7799999999999994</v>
      </c>
      <c r="E197" s="9">
        <f t="shared" si="12"/>
        <v>10.06851</v>
      </c>
      <c r="F197" s="44">
        <v>90.08</v>
      </c>
      <c r="G197" s="9">
        <f t="shared" si="13"/>
        <v>96.061312000000001</v>
      </c>
      <c r="H197" s="11">
        <f t="shared" si="15"/>
        <v>-146.61071548512001</v>
      </c>
      <c r="J197" s="26"/>
    </row>
    <row r="198" spans="1:10" outlineLevel="1">
      <c r="A198" s="7">
        <f t="shared" si="14"/>
        <v>39</v>
      </c>
      <c r="B198" s="39">
        <v>42634.020833333336</v>
      </c>
      <c r="C198" s="40">
        <f t="shared" si="16"/>
        <v>0.87500000000000044</v>
      </c>
      <c r="D198" s="43">
        <v>9.7799999999999994</v>
      </c>
      <c r="E198" s="9">
        <f t="shared" si="12"/>
        <v>10.06851</v>
      </c>
      <c r="F198" s="44">
        <v>66.56</v>
      </c>
      <c r="G198" s="9">
        <f t="shared" si="13"/>
        <v>70.979584000000003</v>
      </c>
      <c r="H198" s="11">
        <f t="shared" si="15"/>
        <v>105.92491370015998</v>
      </c>
      <c r="J198" s="26"/>
    </row>
    <row r="199" spans="1:10" outlineLevel="1">
      <c r="A199" s="7">
        <f t="shared" si="14"/>
        <v>39</v>
      </c>
      <c r="B199" s="39">
        <v>42634.020833333336</v>
      </c>
      <c r="C199" s="40">
        <f t="shared" si="16"/>
        <v>0.89583333333333381</v>
      </c>
      <c r="D199" s="43">
        <v>9.76</v>
      </c>
      <c r="E199" s="9">
        <f t="shared" si="12"/>
        <v>10.047920000000001</v>
      </c>
      <c r="F199" s="44">
        <v>58.63</v>
      </c>
      <c r="G199" s="9">
        <f t="shared" si="13"/>
        <v>62.523032000000001</v>
      </c>
      <c r="H199" s="11">
        <f t="shared" si="15"/>
        <v>190.67905630656003</v>
      </c>
      <c r="J199" s="26"/>
    </row>
    <row r="200" spans="1:10" outlineLevel="1">
      <c r="A200" s="7">
        <f t="shared" si="14"/>
        <v>39</v>
      </c>
      <c r="B200" s="39">
        <v>42634.020833333336</v>
      </c>
      <c r="C200" s="40">
        <f t="shared" si="16"/>
        <v>0.91666666666666718</v>
      </c>
      <c r="D200" s="43">
        <v>9.7799999999999994</v>
      </c>
      <c r="E200" s="9">
        <f t="shared" si="12"/>
        <v>10.06851</v>
      </c>
      <c r="F200" s="44">
        <v>46.08</v>
      </c>
      <c r="G200" s="9">
        <f t="shared" si="13"/>
        <v>49.139711999999996</v>
      </c>
      <c r="H200" s="11">
        <f t="shared" si="15"/>
        <v>325.81988333088003</v>
      </c>
      <c r="J200" s="26"/>
    </row>
    <row r="201" spans="1:10" outlineLevel="1">
      <c r="A201" s="7">
        <f t="shared" si="14"/>
        <v>39</v>
      </c>
      <c r="B201" s="39">
        <v>42634.020833333336</v>
      </c>
      <c r="C201" s="40">
        <f t="shared" si="16"/>
        <v>0.93750000000000056</v>
      </c>
      <c r="D201" s="43">
        <v>9.7899999999999991</v>
      </c>
      <c r="E201" s="9">
        <f t="shared" si="12"/>
        <v>10.078804999999999</v>
      </c>
      <c r="F201" s="44">
        <v>67.63</v>
      </c>
      <c r="G201" s="9">
        <f t="shared" si="13"/>
        <v>72.120632000000001</v>
      </c>
      <c r="H201" s="11">
        <f t="shared" si="15"/>
        <v>94.532821095239981</v>
      </c>
      <c r="J201" s="26"/>
    </row>
    <row r="202" spans="1:10" outlineLevel="1">
      <c r="A202" s="7">
        <f t="shared" si="14"/>
        <v>39</v>
      </c>
      <c r="B202" s="39">
        <v>42634.020833333336</v>
      </c>
      <c r="C202" s="40">
        <f t="shared" si="16"/>
        <v>0.95833333333333393</v>
      </c>
      <c r="D202" s="43">
        <v>9.77</v>
      </c>
      <c r="E202" s="9">
        <f t="shared" si="12"/>
        <v>10.058215000000001</v>
      </c>
      <c r="F202" s="44">
        <v>54.84</v>
      </c>
      <c r="G202" s="9">
        <f t="shared" si="13"/>
        <v>58.481376000000004</v>
      </c>
      <c r="H202" s="11">
        <f t="shared" si="15"/>
        <v>231.52626919615997</v>
      </c>
      <c r="J202" s="26"/>
    </row>
    <row r="203" spans="1:10" outlineLevel="1">
      <c r="A203" s="7">
        <f t="shared" si="14"/>
        <v>39</v>
      </c>
      <c r="B203" s="39">
        <v>42634.020833333336</v>
      </c>
      <c r="C203" s="40">
        <f t="shared" si="16"/>
        <v>0.9791666666666673</v>
      </c>
      <c r="D203" s="43">
        <v>9.0299999999999994</v>
      </c>
      <c r="E203" s="9">
        <f t="shared" si="12"/>
        <v>9.2963850000000008</v>
      </c>
      <c r="F203" s="44">
        <v>53.73</v>
      </c>
      <c r="G203" s="9">
        <f t="shared" si="13"/>
        <v>57.297671999999999</v>
      </c>
      <c r="H203" s="11">
        <f t="shared" si="15"/>
        <v>224.99415898428003</v>
      </c>
      <c r="J203" s="26"/>
    </row>
    <row r="204" spans="1:10" outlineLevel="1">
      <c r="A204" s="7">
        <f t="shared" si="14"/>
        <v>39</v>
      </c>
      <c r="B204" s="39">
        <v>42634.020833333336</v>
      </c>
      <c r="C204" s="40">
        <f t="shared" si="16"/>
        <v>1.0000000000000007</v>
      </c>
      <c r="D204" s="43">
        <v>6.75</v>
      </c>
      <c r="E204" s="9">
        <f t="shared" si="12"/>
        <v>6.9491250000000004</v>
      </c>
      <c r="F204" s="44">
        <v>54.88</v>
      </c>
      <c r="G204" s="9">
        <f t="shared" si="13"/>
        <v>58.524032000000005</v>
      </c>
      <c r="H204" s="11">
        <f>E204*($B$6-G204)</f>
        <v>159.66287362799997</v>
      </c>
      <c r="J204" s="26"/>
    </row>
    <row r="205" spans="1:10" outlineLevel="1">
      <c r="A205" s="7">
        <f t="shared" si="14"/>
        <v>39</v>
      </c>
      <c r="B205" s="39">
        <v>42635.020833333336</v>
      </c>
      <c r="C205" s="40">
        <f t="shared" si="16"/>
        <v>2.0833333333333332E-2</v>
      </c>
      <c r="D205" s="43">
        <v>9.2100000000000009</v>
      </c>
      <c r="E205" s="9">
        <f t="shared" si="12"/>
        <v>9.481695000000002</v>
      </c>
      <c r="F205" s="44">
        <v>70.36</v>
      </c>
      <c r="G205" s="9">
        <f t="shared" si="13"/>
        <v>75.031903999999997</v>
      </c>
      <c r="H205" s="11">
        <f t="shared" ref="H205:H251" si="17">E205*($B$6-G205)</f>
        <v>61.328513502720035</v>
      </c>
      <c r="J205" s="26"/>
    </row>
    <row r="206" spans="1:10" outlineLevel="1">
      <c r="A206" s="7">
        <f t="shared" si="14"/>
        <v>39</v>
      </c>
      <c r="B206" s="39">
        <v>42635.020833333336</v>
      </c>
      <c r="C206" s="40">
        <f t="shared" si="16"/>
        <v>4.1666666666666664E-2</v>
      </c>
      <c r="D206" s="43">
        <v>6.56</v>
      </c>
      <c r="E206" s="9">
        <f t="shared" ref="E206:E269" si="18">IF($B$10="Electricity",$D206*$B$7,$D206*$B$8)</f>
        <v>6.75352</v>
      </c>
      <c r="F206" s="44">
        <v>51.71</v>
      </c>
      <c r="G206" s="9">
        <f t="shared" ref="G206:G269" si="19">$F206*$B$8</f>
        <v>55.143543999999999</v>
      </c>
      <c r="H206" s="11">
        <f t="shared" si="17"/>
        <v>177.99885272512</v>
      </c>
      <c r="J206" s="26"/>
    </row>
    <row r="207" spans="1:10" outlineLevel="1">
      <c r="A207" s="7">
        <f t="shared" ref="A207:A270" si="20">A206</f>
        <v>39</v>
      </c>
      <c r="B207" s="39">
        <v>42635.020833333336</v>
      </c>
      <c r="C207" s="40">
        <f t="shared" si="16"/>
        <v>6.25E-2</v>
      </c>
      <c r="D207" s="43">
        <v>8.01</v>
      </c>
      <c r="E207" s="9">
        <f t="shared" si="18"/>
        <v>8.2462949999999999</v>
      </c>
      <c r="F207" s="44">
        <v>45.14</v>
      </c>
      <c r="G207" s="9">
        <f t="shared" si="19"/>
        <v>48.137295999999999</v>
      </c>
      <c r="H207" s="11">
        <f t="shared" si="17"/>
        <v>275.11869918168003</v>
      </c>
      <c r="J207" s="26"/>
    </row>
    <row r="208" spans="1:10" outlineLevel="1">
      <c r="A208" s="7">
        <f t="shared" si="20"/>
        <v>39</v>
      </c>
      <c r="B208" s="39">
        <v>42635.020833333336</v>
      </c>
      <c r="C208" s="40">
        <f t="shared" si="16"/>
        <v>8.3333333333333329E-2</v>
      </c>
      <c r="D208" s="43">
        <v>8.49</v>
      </c>
      <c r="E208" s="9">
        <f t="shared" si="18"/>
        <v>8.7404550000000008</v>
      </c>
      <c r="F208" s="44">
        <v>40.67</v>
      </c>
      <c r="G208" s="9">
        <f t="shared" si="19"/>
        <v>43.370488000000002</v>
      </c>
      <c r="H208" s="11">
        <f t="shared" si="17"/>
        <v>333.26928380795999</v>
      </c>
      <c r="J208" s="26"/>
    </row>
    <row r="209" spans="1:13" outlineLevel="1">
      <c r="A209" s="7">
        <f t="shared" si="20"/>
        <v>39</v>
      </c>
      <c r="B209" s="39">
        <v>42635.020833333336</v>
      </c>
      <c r="C209" s="40">
        <f t="shared" si="16"/>
        <v>0.10416666666666666</v>
      </c>
      <c r="D209" s="43">
        <v>6.71</v>
      </c>
      <c r="E209" s="9">
        <f t="shared" si="18"/>
        <v>6.9079450000000007</v>
      </c>
      <c r="F209" s="44">
        <v>39.42</v>
      </c>
      <c r="G209" s="9">
        <f t="shared" si="19"/>
        <v>42.037488000000003</v>
      </c>
      <c r="H209" s="11">
        <f t="shared" si="17"/>
        <v>272.60486245784</v>
      </c>
      <c r="J209" s="26"/>
      <c r="M209" s="27"/>
    </row>
    <row r="210" spans="1:13" outlineLevel="1">
      <c r="A210" s="7">
        <f t="shared" si="20"/>
        <v>39</v>
      </c>
      <c r="B210" s="39">
        <v>42635.020833333336</v>
      </c>
      <c r="C210" s="40">
        <f t="shared" si="16"/>
        <v>0.12499999999999999</v>
      </c>
      <c r="D210" s="43">
        <v>6.04</v>
      </c>
      <c r="E210" s="9">
        <f t="shared" si="18"/>
        <v>6.2181800000000003</v>
      </c>
      <c r="F210" s="44">
        <v>38.49</v>
      </c>
      <c r="G210" s="9">
        <f t="shared" si="19"/>
        <v>41.045736000000005</v>
      </c>
      <c r="H210" s="11">
        <f t="shared" si="17"/>
        <v>251.55189531951999</v>
      </c>
      <c r="J210" s="26"/>
    </row>
    <row r="211" spans="1:13" outlineLevel="1">
      <c r="A211" s="7">
        <f t="shared" si="20"/>
        <v>39</v>
      </c>
      <c r="B211" s="39">
        <v>42635.020833333336</v>
      </c>
      <c r="C211" s="40">
        <f t="shared" si="16"/>
        <v>0.14583333333333331</v>
      </c>
      <c r="D211" s="43">
        <v>5.81</v>
      </c>
      <c r="E211" s="9">
        <f t="shared" si="18"/>
        <v>5.981395</v>
      </c>
      <c r="F211" s="44">
        <v>32.76</v>
      </c>
      <c r="G211" s="9">
        <f t="shared" si="19"/>
        <v>34.935263999999997</v>
      </c>
      <c r="H211" s="11">
        <f t="shared" si="17"/>
        <v>278.52207908672</v>
      </c>
      <c r="J211" s="26"/>
    </row>
    <row r="212" spans="1:13" outlineLevel="1">
      <c r="A212" s="7">
        <f t="shared" si="20"/>
        <v>39</v>
      </c>
      <c r="B212" s="39">
        <v>42635.020833333336</v>
      </c>
      <c r="C212" s="40">
        <f t="shared" si="16"/>
        <v>0.16666666666666666</v>
      </c>
      <c r="D212" s="43">
        <v>7.26</v>
      </c>
      <c r="E212" s="9">
        <f t="shared" si="18"/>
        <v>7.47417</v>
      </c>
      <c r="F212" s="44">
        <v>30.29</v>
      </c>
      <c r="G212" s="9">
        <f t="shared" si="19"/>
        <v>32.301256000000002</v>
      </c>
      <c r="H212" s="11">
        <f t="shared" si="17"/>
        <v>367.71977644248</v>
      </c>
      <c r="J212" s="26"/>
    </row>
    <row r="213" spans="1:13" outlineLevel="1">
      <c r="A213" s="7">
        <f t="shared" si="20"/>
        <v>39</v>
      </c>
      <c r="B213" s="39">
        <v>42635.020833333336</v>
      </c>
      <c r="C213" s="40">
        <f t="shared" si="16"/>
        <v>0.1875</v>
      </c>
      <c r="D213" s="43">
        <v>8.66</v>
      </c>
      <c r="E213" s="9">
        <f t="shared" si="18"/>
        <v>8.9154700000000009</v>
      </c>
      <c r="F213" s="44">
        <v>25.67</v>
      </c>
      <c r="G213" s="9">
        <f t="shared" si="19"/>
        <v>27.374488000000003</v>
      </c>
      <c r="H213" s="11">
        <f t="shared" si="17"/>
        <v>482.55437847064007</v>
      </c>
      <c r="J213" s="26"/>
    </row>
    <row r="214" spans="1:13" outlineLevel="1">
      <c r="A214" s="7">
        <f t="shared" si="20"/>
        <v>39</v>
      </c>
      <c r="B214" s="39">
        <v>42635.020833333336</v>
      </c>
      <c r="C214" s="40">
        <f t="shared" si="16"/>
        <v>0.20833333333333334</v>
      </c>
      <c r="D214" s="43">
        <v>8.98</v>
      </c>
      <c r="E214" s="9">
        <f t="shared" si="18"/>
        <v>9.2449100000000008</v>
      </c>
      <c r="F214" s="44">
        <v>29.09</v>
      </c>
      <c r="G214" s="9">
        <f t="shared" si="19"/>
        <v>31.021576</v>
      </c>
      <c r="H214" s="11">
        <f t="shared" si="17"/>
        <v>466.66848682184008</v>
      </c>
      <c r="J214" s="26"/>
    </row>
    <row r="215" spans="1:13" outlineLevel="1">
      <c r="A215" s="7">
        <f t="shared" si="20"/>
        <v>39</v>
      </c>
      <c r="B215" s="39">
        <v>42635.020833333336</v>
      </c>
      <c r="C215" s="40">
        <f t="shared" si="16"/>
        <v>0.22916666666666669</v>
      </c>
      <c r="D215" s="43">
        <v>9.4600000000000009</v>
      </c>
      <c r="E215" s="9">
        <f t="shared" si="18"/>
        <v>9.7390700000000017</v>
      </c>
      <c r="F215" s="44">
        <v>40.97</v>
      </c>
      <c r="G215" s="9">
        <f t="shared" si="19"/>
        <v>43.690407999999998</v>
      </c>
      <c r="H215" s="11">
        <f t="shared" si="17"/>
        <v>368.23026315944009</v>
      </c>
      <c r="J215" s="26"/>
    </row>
    <row r="216" spans="1:13" outlineLevel="1">
      <c r="A216" s="7">
        <f t="shared" si="20"/>
        <v>39</v>
      </c>
      <c r="B216" s="39">
        <v>42635.020833333336</v>
      </c>
      <c r="C216" s="40">
        <f t="shared" si="16"/>
        <v>0.25</v>
      </c>
      <c r="D216" s="43">
        <v>7.86</v>
      </c>
      <c r="E216" s="9">
        <f t="shared" si="18"/>
        <v>8.0918700000000001</v>
      </c>
      <c r="F216" s="44">
        <v>36.94</v>
      </c>
      <c r="G216" s="9">
        <f t="shared" si="19"/>
        <v>39.392815999999996</v>
      </c>
      <c r="H216" s="11">
        <f t="shared" si="17"/>
        <v>340.72585899408006</v>
      </c>
      <c r="J216" s="26"/>
    </row>
    <row r="217" spans="1:13" outlineLevel="1">
      <c r="A217" s="7">
        <f t="shared" si="20"/>
        <v>39</v>
      </c>
      <c r="B217" s="39">
        <v>42635.020833333336</v>
      </c>
      <c r="C217" s="40">
        <f t="shared" si="16"/>
        <v>0.27083333333333331</v>
      </c>
      <c r="D217" s="43">
        <v>7.92</v>
      </c>
      <c r="E217" s="9">
        <f t="shared" si="18"/>
        <v>8.1536400000000011</v>
      </c>
      <c r="F217" s="44">
        <v>18.09</v>
      </c>
      <c r="G217" s="9">
        <f t="shared" si="19"/>
        <v>19.291176</v>
      </c>
      <c r="H217" s="11">
        <f>E217*($B$6-G217)</f>
        <v>507.22835571936008</v>
      </c>
      <c r="J217" s="26"/>
    </row>
    <row r="218" spans="1:13" outlineLevel="1">
      <c r="A218" s="7">
        <f t="shared" si="20"/>
        <v>39</v>
      </c>
      <c r="B218" s="39">
        <v>42635.020833333336</v>
      </c>
      <c r="C218" s="40">
        <f t="shared" si="16"/>
        <v>0.29166666666666663</v>
      </c>
      <c r="D218" s="43">
        <v>8.68</v>
      </c>
      <c r="E218" s="9">
        <f t="shared" si="18"/>
        <v>8.9360600000000012</v>
      </c>
      <c r="F218" s="44">
        <v>56.41</v>
      </c>
      <c r="G218" s="9">
        <f t="shared" si="19"/>
        <v>60.155623999999996</v>
      </c>
      <c r="H218" s="11">
        <f t="shared" si="17"/>
        <v>190.73462459856006</v>
      </c>
      <c r="J218" s="26"/>
    </row>
    <row r="219" spans="1:13" outlineLevel="1">
      <c r="A219" s="7">
        <f t="shared" si="20"/>
        <v>39</v>
      </c>
      <c r="B219" s="39">
        <v>42635.020833333336</v>
      </c>
      <c r="C219" s="40">
        <f t="shared" si="16"/>
        <v>0.31249999999999994</v>
      </c>
      <c r="D219" s="43">
        <v>8.01</v>
      </c>
      <c r="E219" s="9">
        <f t="shared" si="18"/>
        <v>8.2462949999999999</v>
      </c>
      <c r="F219" s="44">
        <v>48.45</v>
      </c>
      <c r="G219" s="9">
        <f t="shared" si="19"/>
        <v>51.667080000000006</v>
      </c>
      <c r="H219" s="11">
        <f t="shared" si="17"/>
        <v>246.01105903139995</v>
      </c>
      <c r="J219" s="26"/>
    </row>
    <row r="220" spans="1:13" outlineLevel="1">
      <c r="A220" s="7">
        <f t="shared" si="20"/>
        <v>39</v>
      </c>
      <c r="B220" s="39">
        <v>42635.020833333336</v>
      </c>
      <c r="C220" s="40">
        <f t="shared" si="16"/>
        <v>0.33333333333333326</v>
      </c>
      <c r="D220" s="43">
        <v>6.12</v>
      </c>
      <c r="E220" s="9">
        <f t="shared" si="18"/>
        <v>6.3005400000000007</v>
      </c>
      <c r="F220" s="44">
        <v>59.88</v>
      </c>
      <c r="G220" s="9">
        <f t="shared" si="19"/>
        <v>63.856032000000006</v>
      </c>
      <c r="H220" s="11">
        <f t="shared" si="17"/>
        <v>111.16652614271997</v>
      </c>
      <c r="J220" s="26"/>
    </row>
    <row r="221" spans="1:13" outlineLevel="1">
      <c r="A221" s="7">
        <f t="shared" si="20"/>
        <v>39</v>
      </c>
      <c r="B221" s="39">
        <v>42635.020833333336</v>
      </c>
      <c r="C221" s="40">
        <f t="shared" si="16"/>
        <v>0.35416666666666657</v>
      </c>
      <c r="D221" s="43">
        <v>4.66</v>
      </c>
      <c r="E221" s="9">
        <f t="shared" si="18"/>
        <v>4.7974700000000006</v>
      </c>
      <c r="F221" s="44">
        <v>64.86</v>
      </c>
      <c r="G221" s="9">
        <f t="shared" si="19"/>
        <v>69.166703999999996</v>
      </c>
      <c r="H221" s="11">
        <f t="shared" si="17"/>
        <v>59.16861756112003</v>
      </c>
      <c r="J221" s="26"/>
    </row>
    <row r="222" spans="1:13" outlineLevel="1">
      <c r="A222" s="7">
        <f t="shared" si="20"/>
        <v>39</v>
      </c>
      <c r="B222" s="39">
        <v>42635.020833333336</v>
      </c>
      <c r="C222" s="40">
        <f t="shared" si="16"/>
        <v>0.37499999999999989</v>
      </c>
      <c r="D222" s="43">
        <v>6.24</v>
      </c>
      <c r="E222" s="9">
        <f t="shared" si="18"/>
        <v>6.4240800000000009</v>
      </c>
      <c r="F222" s="44">
        <v>68.709999999999994</v>
      </c>
      <c r="G222" s="9">
        <f t="shared" si="19"/>
        <v>73.27234399999999</v>
      </c>
      <c r="H222" s="11">
        <f t="shared" si="17"/>
        <v>52.855120356480072</v>
      </c>
      <c r="J222" s="26"/>
    </row>
    <row r="223" spans="1:13" outlineLevel="1">
      <c r="A223" s="7">
        <f t="shared" si="20"/>
        <v>39</v>
      </c>
      <c r="B223" s="39">
        <v>42635.020833333336</v>
      </c>
      <c r="C223" s="40">
        <f t="shared" si="16"/>
        <v>0.3958333333333332</v>
      </c>
      <c r="D223" s="43">
        <v>6.6</v>
      </c>
      <c r="E223" s="9">
        <f t="shared" si="18"/>
        <v>6.7946999999999997</v>
      </c>
      <c r="F223" s="44">
        <v>52.21</v>
      </c>
      <c r="G223" s="9">
        <f t="shared" si="19"/>
        <v>55.676743999999999</v>
      </c>
      <c r="H223" s="11">
        <f t="shared" si="17"/>
        <v>175.4612775432</v>
      </c>
      <c r="J223" s="26"/>
    </row>
    <row r="224" spans="1:13" outlineLevel="1">
      <c r="A224" s="7">
        <f t="shared" si="20"/>
        <v>39</v>
      </c>
      <c r="B224" s="39">
        <v>42635.020833333336</v>
      </c>
      <c r="C224" s="40">
        <f t="shared" si="16"/>
        <v>0.41666666666666652</v>
      </c>
      <c r="D224" s="43">
        <v>6.42</v>
      </c>
      <c r="E224" s="9">
        <f t="shared" si="18"/>
        <v>6.6093900000000003</v>
      </c>
      <c r="F224" s="44">
        <v>64.17</v>
      </c>
      <c r="G224" s="9">
        <f t="shared" si="19"/>
        <v>68.430887999999996</v>
      </c>
      <c r="H224" s="11">
        <f t="shared" si="17"/>
        <v>86.378858161680029</v>
      </c>
      <c r="J224" s="26"/>
    </row>
    <row r="225" spans="1:10" outlineLevel="1">
      <c r="A225" s="7">
        <f t="shared" si="20"/>
        <v>39</v>
      </c>
      <c r="B225" s="39">
        <v>42635.020833333336</v>
      </c>
      <c r="C225" s="40">
        <f t="shared" si="16"/>
        <v>0.43749999999999983</v>
      </c>
      <c r="D225" s="43">
        <v>6.37</v>
      </c>
      <c r="E225" s="9">
        <f t="shared" si="18"/>
        <v>6.5579150000000004</v>
      </c>
      <c r="F225" s="44">
        <v>58.71</v>
      </c>
      <c r="G225" s="9">
        <f t="shared" si="19"/>
        <v>62.608344000000002</v>
      </c>
      <c r="H225" s="11">
        <f t="shared" si="17"/>
        <v>123.88987425724</v>
      </c>
      <c r="J225" s="26"/>
    </row>
    <row r="226" spans="1:10" outlineLevel="1">
      <c r="A226" s="7">
        <f t="shared" si="20"/>
        <v>39</v>
      </c>
      <c r="B226" s="39">
        <v>42635.020833333336</v>
      </c>
      <c r="C226" s="40">
        <f t="shared" si="16"/>
        <v>0.45833333333333315</v>
      </c>
      <c r="D226" s="43">
        <v>5.98</v>
      </c>
      <c r="E226" s="9">
        <f t="shared" si="18"/>
        <v>6.156410000000001</v>
      </c>
      <c r="F226" s="44">
        <v>62.37</v>
      </c>
      <c r="G226" s="9">
        <f t="shared" si="19"/>
        <v>66.511368000000004</v>
      </c>
      <c r="H226" s="11">
        <f t="shared" si="17"/>
        <v>92.276163931119981</v>
      </c>
      <c r="J226" s="26"/>
    </row>
    <row r="227" spans="1:10" outlineLevel="1">
      <c r="A227" s="7">
        <f t="shared" si="20"/>
        <v>39</v>
      </c>
      <c r="B227" s="39">
        <v>42635.020833333336</v>
      </c>
      <c r="C227" s="40">
        <f t="shared" si="16"/>
        <v>0.47916666666666646</v>
      </c>
      <c r="D227" s="43">
        <v>3.99</v>
      </c>
      <c r="E227" s="9">
        <f t="shared" si="18"/>
        <v>4.1077050000000002</v>
      </c>
      <c r="F227" s="44">
        <v>70.599999999999994</v>
      </c>
      <c r="G227" s="9">
        <f t="shared" si="19"/>
        <v>75.287839999999989</v>
      </c>
      <c r="H227" s="11">
        <f t="shared" si="17"/>
        <v>25.517720692800047</v>
      </c>
      <c r="J227" s="26"/>
    </row>
    <row r="228" spans="1:10" outlineLevel="1">
      <c r="A228" s="7">
        <f t="shared" si="20"/>
        <v>39</v>
      </c>
      <c r="B228" s="39">
        <v>42635.020833333336</v>
      </c>
      <c r="C228" s="40">
        <f t="shared" si="16"/>
        <v>0.49999999999999978</v>
      </c>
      <c r="D228" s="43">
        <v>3.94</v>
      </c>
      <c r="E228" s="9">
        <f t="shared" si="18"/>
        <v>4.0562300000000002</v>
      </c>
      <c r="F228" s="44">
        <v>72.73</v>
      </c>
      <c r="G228" s="9">
        <f t="shared" si="19"/>
        <v>77.559272000000007</v>
      </c>
      <c r="H228" s="11">
        <f t="shared" si="17"/>
        <v>15.984499135439972</v>
      </c>
      <c r="J228" s="26"/>
    </row>
    <row r="229" spans="1:10" outlineLevel="1">
      <c r="A229" s="7">
        <f t="shared" si="20"/>
        <v>39</v>
      </c>
      <c r="B229" s="39">
        <v>42635.020833333336</v>
      </c>
      <c r="C229" s="40">
        <f t="shared" si="16"/>
        <v>0.52083333333333315</v>
      </c>
      <c r="D229" s="43">
        <v>3.79</v>
      </c>
      <c r="E229" s="9">
        <f t="shared" si="18"/>
        <v>3.9018050000000004</v>
      </c>
      <c r="F229" s="44">
        <v>63.3</v>
      </c>
      <c r="G229" s="9">
        <f t="shared" si="19"/>
        <v>67.503119999999996</v>
      </c>
      <c r="H229" s="11">
        <f t="shared" si="17"/>
        <v>54.613096368400022</v>
      </c>
      <c r="J229" s="26"/>
    </row>
    <row r="230" spans="1:10" outlineLevel="1">
      <c r="A230" s="7">
        <f t="shared" si="20"/>
        <v>39</v>
      </c>
      <c r="B230" s="39">
        <v>42635.020833333336</v>
      </c>
      <c r="C230" s="40">
        <f t="shared" si="16"/>
        <v>0.54166666666666652</v>
      </c>
      <c r="D230" s="43">
        <v>3.53</v>
      </c>
      <c r="E230" s="9">
        <f t="shared" si="18"/>
        <v>3.6341350000000001</v>
      </c>
      <c r="F230" s="44">
        <v>52.96</v>
      </c>
      <c r="G230" s="9">
        <f t="shared" si="19"/>
        <v>56.476544000000004</v>
      </c>
      <c r="H230" s="11">
        <f t="shared" si="17"/>
        <v>90.938617270559988</v>
      </c>
      <c r="J230" s="26"/>
    </row>
    <row r="231" spans="1:10" outlineLevel="1">
      <c r="A231" s="7">
        <f t="shared" si="20"/>
        <v>39</v>
      </c>
      <c r="B231" s="39">
        <v>42635.020833333336</v>
      </c>
      <c r="C231" s="40">
        <f t="shared" si="16"/>
        <v>0.56249999999999989</v>
      </c>
      <c r="D231" s="43">
        <v>3.12</v>
      </c>
      <c r="E231" s="9">
        <f t="shared" si="18"/>
        <v>3.2120400000000005</v>
      </c>
      <c r="F231" s="44">
        <v>47.01</v>
      </c>
      <c r="G231" s="9">
        <f t="shared" si="19"/>
        <v>50.131464000000001</v>
      </c>
      <c r="H231" s="11">
        <f t="shared" si="17"/>
        <v>100.75699237344001</v>
      </c>
      <c r="J231" s="26"/>
    </row>
    <row r="232" spans="1:10" outlineLevel="1">
      <c r="A232" s="7">
        <f t="shared" si="20"/>
        <v>39</v>
      </c>
      <c r="B232" s="39">
        <v>42635.020833333336</v>
      </c>
      <c r="C232" s="40">
        <f t="shared" si="16"/>
        <v>0.58333333333333326</v>
      </c>
      <c r="D232" s="43">
        <v>2.6</v>
      </c>
      <c r="E232" s="9">
        <f t="shared" si="18"/>
        <v>2.6767000000000003</v>
      </c>
      <c r="F232" s="44">
        <v>39.96</v>
      </c>
      <c r="G232" s="9">
        <f t="shared" si="19"/>
        <v>42.613344000000005</v>
      </c>
      <c r="H232" s="11">
        <f t="shared" si="17"/>
        <v>104.0879121152</v>
      </c>
      <c r="J232" s="26"/>
    </row>
    <row r="233" spans="1:10" outlineLevel="1">
      <c r="A233" s="7">
        <f t="shared" si="20"/>
        <v>39</v>
      </c>
      <c r="B233" s="39">
        <v>42635.020833333336</v>
      </c>
      <c r="C233" s="40">
        <f t="shared" si="16"/>
        <v>0.60416666666666663</v>
      </c>
      <c r="D233" s="43">
        <v>3.07</v>
      </c>
      <c r="E233" s="9">
        <f t="shared" si="18"/>
        <v>3.1605650000000001</v>
      </c>
      <c r="F233" s="44">
        <v>48.41</v>
      </c>
      <c r="G233" s="9">
        <f t="shared" si="19"/>
        <v>51.624423999999998</v>
      </c>
      <c r="H233" s="11">
        <f t="shared" si="17"/>
        <v>94.42369986044001</v>
      </c>
      <c r="J233" s="26"/>
    </row>
    <row r="234" spans="1:10" outlineLevel="1">
      <c r="A234" s="7">
        <f t="shared" si="20"/>
        <v>39</v>
      </c>
      <c r="B234" s="39">
        <v>42635.020833333336</v>
      </c>
      <c r="C234" s="40">
        <f t="shared" si="16"/>
        <v>0.625</v>
      </c>
      <c r="D234" s="43">
        <v>2.82</v>
      </c>
      <c r="E234" s="9">
        <f t="shared" si="18"/>
        <v>2.9031899999999999</v>
      </c>
      <c r="F234" s="44">
        <v>47.08</v>
      </c>
      <c r="G234" s="9">
        <f t="shared" si="19"/>
        <v>50.206111999999997</v>
      </c>
      <c r="H234" s="11">
        <f t="shared" si="17"/>
        <v>90.852102702720003</v>
      </c>
      <c r="J234" s="26"/>
    </row>
    <row r="235" spans="1:10" outlineLevel="1">
      <c r="A235" s="7">
        <f t="shared" si="20"/>
        <v>39</v>
      </c>
      <c r="B235" s="39">
        <v>42635.020833333336</v>
      </c>
      <c r="C235" s="40">
        <f t="shared" si="16"/>
        <v>0.64583333333333337</v>
      </c>
      <c r="D235" s="43">
        <v>3.83</v>
      </c>
      <c r="E235" s="9">
        <f t="shared" si="18"/>
        <v>3.9429850000000002</v>
      </c>
      <c r="F235" s="44">
        <v>52.94</v>
      </c>
      <c r="G235" s="9">
        <f t="shared" si="19"/>
        <v>56.455216</v>
      </c>
      <c r="H235" s="11">
        <f t="shared" si="17"/>
        <v>98.751207640240011</v>
      </c>
      <c r="J235" s="26"/>
    </row>
    <row r="236" spans="1:10" outlineLevel="1">
      <c r="A236" s="7">
        <f t="shared" si="20"/>
        <v>39</v>
      </c>
      <c r="B236" s="39">
        <v>42635.020833333336</v>
      </c>
      <c r="C236" s="40">
        <f t="shared" si="16"/>
        <v>0.66666666666666674</v>
      </c>
      <c r="D236" s="43">
        <v>3.6</v>
      </c>
      <c r="E236" s="9">
        <f t="shared" si="18"/>
        <v>3.7062000000000004</v>
      </c>
      <c r="F236" s="44">
        <v>59.6</v>
      </c>
      <c r="G236" s="9">
        <f t="shared" si="19"/>
        <v>63.55744</v>
      </c>
      <c r="H236" s="11">
        <f t="shared" si="17"/>
        <v>66.498715872000005</v>
      </c>
      <c r="J236" s="26"/>
    </row>
    <row r="237" spans="1:10" outlineLevel="1">
      <c r="A237" s="7">
        <f t="shared" si="20"/>
        <v>39</v>
      </c>
      <c r="B237" s="39">
        <v>42635.020833333336</v>
      </c>
      <c r="C237" s="40">
        <f t="shared" si="16"/>
        <v>0.68750000000000011</v>
      </c>
      <c r="D237" s="43">
        <v>2.66</v>
      </c>
      <c r="E237" s="9">
        <f t="shared" si="18"/>
        <v>2.7384700000000004</v>
      </c>
      <c r="F237" s="44">
        <v>54.88</v>
      </c>
      <c r="G237" s="9">
        <f t="shared" si="19"/>
        <v>58.524032000000005</v>
      </c>
      <c r="H237" s="11">
        <f t="shared" si="17"/>
        <v>62.918999088959993</v>
      </c>
      <c r="J237" s="26"/>
    </row>
    <row r="238" spans="1:10" outlineLevel="1">
      <c r="A238" s="7">
        <f t="shared" si="20"/>
        <v>39</v>
      </c>
      <c r="B238" s="39">
        <v>42635.020833333336</v>
      </c>
      <c r="C238" s="40">
        <f t="shared" si="16"/>
        <v>0.70833333333333348</v>
      </c>
      <c r="D238" s="43">
        <v>2.9</v>
      </c>
      <c r="E238" s="9">
        <f t="shared" si="18"/>
        <v>2.9855499999999999</v>
      </c>
      <c r="F238" s="44">
        <v>57.09</v>
      </c>
      <c r="G238" s="9">
        <f t="shared" si="19"/>
        <v>60.880776000000004</v>
      </c>
      <c r="H238" s="11">
        <f t="shared" si="17"/>
        <v>61.559724213199985</v>
      </c>
      <c r="J238" s="26"/>
    </row>
    <row r="239" spans="1:10" outlineLevel="1">
      <c r="A239" s="7">
        <f t="shared" si="20"/>
        <v>39</v>
      </c>
      <c r="B239" s="39">
        <v>42635.020833333336</v>
      </c>
      <c r="C239" s="40">
        <f t="shared" si="16"/>
        <v>0.72916666666666685</v>
      </c>
      <c r="D239" s="43">
        <v>2.7</v>
      </c>
      <c r="E239" s="9">
        <f t="shared" si="18"/>
        <v>2.7796500000000006</v>
      </c>
      <c r="F239" s="44">
        <v>43.48</v>
      </c>
      <c r="G239" s="9">
        <f t="shared" si="19"/>
        <v>46.367072</v>
      </c>
      <c r="H239" s="11">
        <f t="shared" si="17"/>
        <v>97.65724331520002</v>
      </c>
      <c r="J239" s="26"/>
    </row>
    <row r="240" spans="1:10" outlineLevel="1">
      <c r="A240" s="7">
        <f t="shared" si="20"/>
        <v>39</v>
      </c>
      <c r="B240" s="39">
        <v>42635.020833333336</v>
      </c>
      <c r="C240" s="40">
        <f t="shared" si="16"/>
        <v>0.75000000000000022</v>
      </c>
      <c r="D240" s="43">
        <v>3.35</v>
      </c>
      <c r="E240" s="9">
        <f t="shared" si="18"/>
        <v>3.4488250000000003</v>
      </c>
      <c r="F240" s="44">
        <v>57.93</v>
      </c>
      <c r="G240" s="9">
        <f t="shared" si="19"/>
        <v>61.776552000000002</v>
      </c>
      <c r="H240" s="11">
        <f t="shared" si="17"/>
        <v>68.022720548599992</v>
      </c>
      <c r="J240" s="26"/>
    </row>
    <row r="241" spans="1:10" outlineLevel="1">
      <c r="A241" s="7">
        <f t="shared" si="20"/>
        <v>39</v>
      </c>
      <c r="B241" s="39">
        <v>42635.020833333336</v>
      </c>
      <c r="C241" s="40">
        <f t="shared" si="16"/>
        <v>0.77083333333333359</v>
      </c>
      <c r="D241" s="43">
        <v>2.82</v>
      </c>
      <c r="E241" s="9">
        <f t="shared" si="18"/>
        <v>2.9031899999999999</v>
      </c>
      <c r="F241" s="44">
        <v>73.72</v>
      </c>
      <c r="G241" s="9">
        <f t="shared" si="19"/>
        <v>78.615008000000003</v>
      </c>
      <c r="H241" s="11">
        <f t="shared" si="17"/>
        <v>8.3756799244799911</v>
      </c>
      <c r="J241" s="26"/>
    </row>
    <row r="242" spans="1:10" outlineLevel="1">
      <c r="A242" s="7">
        <f t="shared" si="20"/>
        <v>39</v>
      </c>
      <c r="B242" s="39">
        <v>42635.020833333336</v>
      </c>
      <c r="C242" s="40">
        <f t="shared" si="16"/>
        <v>0.79166666666666696</v>
      </c>
      <c r="D242" s="43">
        <v>3.42</v>
      </c>
      <c r="E242" s="9">
        <f t="shared" si="18"/>
        <v>3.5208900000000001</v>
      </c>
      <c r="F242" s="44">
        <v>115.99</v>
      </c>
      <c r="G242" s="9">
        <f t="shared" si="19"/>
        <v>123.69173599999999</v>
      </c>
      <c r="H242" s="11">
        <f t="shared" si="17"/>
        <v>-148.55246136503996</v>
      </c>
      <c r="J242" s="26"/>
    </row>
    <row r="243" spans="1:10" outlineLevel="1">
      <c r="A243" s="7">
        <f t="shared" si="20"/>
        <v>39</v>
      </c>
      <c r="B243" s="39">
        <v>42635.020833333336</v>
      </c>
      <c r="C243" s="40">
        <f t="shared" si="16"/>
        <v>0.81250000000000033</v>
      </c>
      <c r="D243" s="43">
        <v>2.65</v>
      </c>
      <c r="E243" s="9">
        <f t="shared" si="18"/>
        <v>2.7281750000000002</v>
      </c>
      <c r="F243" s="44">
        <v>72.400000000000006</v>
      </c>
      <c r="G243" s="9">
        <f t="shared" si="19"/>
        <v>77.207360000000008</v>
      </c>
      <c r="H243" s="11">
        <f t="shared" si="17"/>
        <v>11.711073131999978</v>
      </c>
      <c r="J243" s="26"/>
    </row>
    <row r="244" spans="1:10" outlineLevel="1">
      <c r="A244" s="7">
        <f t="shared" si="20"/>
        <v>39</v>
      </c>
      <c r="B244" s="39">
        <v>42635.020833333336</v>
      </c>
      <c r="C244" s="40">
        <f t="shared" si="16"/>
        <v>0.8333333333333337</v>
      </c>
      <c r="D244" s="43">
        <v>2.64</v>
      </c>
      <c r="E244" s="9">
        <f t="shared" si="18"/>
        <v>2.7178800000000005</v>
      </c>
      <c r="F244" s="44">
        <v>83.02</v>
      </c>
      <c r="G244" s="9">
        <f t="shared" si="19"/>
        <v>88.532527999999999</v>
      </c>
      <c r="H244" s="11">
        <f t="shared" si="17"/>
        <v>-19.113567200640002</v>
      </c>
      <c r="J244" s="26"/>
    </row>
    <row r="245" spans="1:10" outlineLevel="1">
      <c r="A245" s="7">
        <f t="shared" si="20"/>
        <v>39</v>
      </c>
      <c r="B245" s="39">
        <v>42635.020833333336</v>
      </c>
      <c r="C245" s="40">
        <f t="shared" si="16"/>
        <v>0.85416666666666707</v>
      </c>
      <c r="D245" s="43">
        <v>1.17</v>
      </c>
      <c r="E245" s="9">
        <f t="shared" si="18"/>
        <v>1.204515</v>
      </c>
      <c r="F245" s="44">
        <v>66.55</v>
      </c>
      <c r="G245" s="9">
        <f t="shared" si="19"/>
        <v>70.968919999999997</v>
      </c>
      <c r="H245" s="11">
        <f t="shared" si="17"/>
        <v>12.684843826200003</v>
      </c>
      <c r="J245" s="26"/>
    </row>
    <row r="246" spans="1:10" outlineLevel="1">
      <c r="A246" s="7">
        <f t="shared" si="20"/>
        <v>39</v>
      </c>
      <c r="B246" s="39">
        <v>42635.020833333336</v>
      </c>
      <c r="C246" s="40">
        <f t="shared" si="16"/>
        <v>0.87500000000000044</v>
      </c>
      <c r="D246" s="43">
        <v>1.24</v>
      </c>
      <c r="E246" s="9">
        <f t="shared" si="18"/>
        <v>1.27658</v>
      </c>
      <c r="F246" s="44">
        <v>55.14</v>
      </c>
      <c r="G246" s="9">
        <f t="shared" si="19"/>
        <v>58.801296000000001</v>
      </c>
      <c r="H246" s="11">
        <f t="shared" si="17"/>
        <v>28.976711552320001</v>
      </c>
      <c r="J246" s="26"/>
    </row>
    <row r="247" spans="1:10" outlineLevel="1">
      <c r="A247" s="7">
        <f t="shared" si="20"/>
        <v>39</v>
      </c>
      <c r="B247" s="39">
        <v>42635.020833333336</v>
      </c>
      <c r="C247" s="40">
        <f t="shared" si="16"/>
        <v>0.89583333333333381</v>
      </c>
      <c r="D247" s="43">
        <v>1.3</v>
      </c>
      <c r="E247" s="9">
        <f t="shared" si="18"/>
        <v>1.3383500000000002</v>
      </c>
      <c r="F247" s="44">
        <v>52.83</v>
      </c>
      <c r="G247" s="9">
        <f t="shared" si="19"/>
        <v>56.337911999999996</v>
      </c>
      <c r="H247" s="11">
        <f t="shared" si="17"/>
        <v>33.675680474800011</v>
      </c>
      <c r="J247" s="26"/>
    </row>
    <row r="248" spans="1:10" outlineLevel="1">
      <c r="A248" s="7">
        <f t="shared" si="20"/>
        <v>39</v>
      </c>
      <c r="B248" s="39">
        <v>42635.020833333336</v>
      </c>
      <c r="C248" s="40">
        <f t="shared" si="16"/>
        <v>0.91666666666666718</v>
      </c>
      <c r="D248" s="43">
        <v>4.54</v>
      </c>
      <c r="E248" s="9">
        <f t="shared" si="18"/>
        <v>4.6739300000000004</v>
      </c>
      <c r="F248" s="44">
        <v>41.62</v>
      </c>
      <c r="G248" s="9">
        <f t="shared" si="19"/>
        <v>44.383567999999997</v>
      </c>
      <c r="H248" s="11">
        <f t="shared" si="17"/>
        <v>173.47960501776004</v>
      </c>
      <c r="J248" s="26"/>
    </row>
    <row r="249" spans="1:10" outlineLevel="1">
      <c r="A249" s="7">
        <f t="shared" si="20"/>
        <v>39</v>
      </c>
      <c r="B249" s="39">
        <v>42635.020833333336</v>
      </c>
      <c r="C249" s="40">
        <f t="shared" si="16"/>
        <v>0.93750000000000056</v>
      </c>
      <c r="D249" s="43">
        <v>6.86</v>
      </c>
      <c r="E249" s="9">
        <f t="shared" si="18"/>
        <v>7.0623700000000005</v>
      </c>
      <c r="F249" s="44">
        <v>62.58</v>
      </c>
      <c r="G249" s="9">
        <f t="shared" si="19"/>
        <v>66.735311999999993</v>
      </c>
      <c r="H249" s="11">
        <f t="shared" si="17"/>
        <v>104.27368959056005</v>
      </c>
      <c r="J249" s="26"/>
    </row>
    <row r="250" spans="1:10" outlineLevel="1">
      <c r="A250" s="7">
        <f t="shared" si="20"/>
        <v>39</v>
      </c>
      <c r="B250" s="39">
        <v>42635.020833333336</v>
      </c>
      <c r="C250" s="40">
        <f t="shared" si="16"/>
        <v>0.95833333333333393</v>
      </c>
      <c r="D250" s="43">
        <v>5.12</v>
      </c>
      <c r="E250" s="9">
        <f t="shared" si="18"/>
        <v>5.2710400000000002</v>
      </c>
      <c r="F250" s="44">
        <v>57.39</v>
      </c>
      <c r="G250" s="9">
        <f t="shared" si="19"/>
        <v>61.200696000000001</v>
      </c>
      <c r="H250" s="11">
        <f t="shared" si="17"/>
        <v>106.99844335616</v>
      </c>
      <c r="J250" s="26"/>
    </row>
    <row r="251" spans="1:10" outlineLevel="1">
      <c r="A251" s="7">
        <f t="shared" si="20"/>
        <v>39</v>
      </c>
      <c r="B251" s="39">
        <v>42635.020833333336</v>
      </c>
      <c r="C251" s="40">
        <f t="shared" si="16"/>
        <v>0.9791666666666673</v>
      </c>
      <c r="D251" s="43">
        <v>4.8499999999999996</v>
      </c>
      <c r="E251" s="9">
        <f t="shared" si="18"/>
        <v>4.9930750000000002</v>
      </c>
      <c r="F251" s="44">
        <v>57.61</v>
      </c>
      <c r="G251" s="9">
        <f t="shared" si="19"/>
        <v>61.435304000000002</v>
      </c>
      <c r="H251" s="11">
        <f t="shared" si="17"/>
        <v>100.18453198019999</v>
      </c>
      <c r="J251" s="26"/>
    </row>
    <row r="252" spans="1:10" outlineLevel="1">
      <c r="A252" s="7">
        <f t="shared" si="20"/>
        <v>39</v>
      </c>
      <c r="B252" s="39">
        <v>42635.020833333336</v>
      </c>
      <c r="C252" s="40">
        <f t="shared" si="16"/>
        <v>1.0000000000000007</v>
      </c>
      <c r="D252" s="43">
        <v>4.87</v>
      </c>
      <c r="E252" s="9">
        <f t="shared" si="18"/>
        <v>5.0136650000000005</v>
      </c>
      <c r="F252" s="44">
        <v>70.38</v>
      </c>
      <c r="G252" s="9">
        <f t="shared" si="19"/>
        <v>75.053231999999994</v>
      </c>
      <c r="H252" s="11">
        <f>E252*($B$6-G252)</f>
        <v>32.321935084720032</v>
      </c>
      <c r="J252" s="26"/>
    </row>
    <row r="253" spans="1:10" outlineLevel="1">
      <c r="A253" s="7">
        <f t="shared" si="20"/>
        <v>39</v>
      </c>
      <c r="B253" s="39">
        <v>42636.020833333336</v>
      </c>
      <c r="C253" s="40">
        <f t="shared" si="16"/>
        <v>2.0833333333333332E-2</v>
      </c>
      <c r="D253" s="43">
        <v>3.88</v>
      </c>
      <c r="E253" s="9">
        <f t="shared" si="18"/>
        <v>3.9944600000000001</v>
      </c>
      <c r="F253" s="44">
        <v>60.1</v>
      </c>
      <c r="G253" s="9">
        <f t="shared" si="19"/>
        <v>64.090640000000008</v>
      </c>
      <c r="H253" s="11">
        <f t="shared" ref="H253:H299" si="21">E253*($B$6-G253)</f>
        <v>69.540992145599972</v>
      </c>
      <c r="J253" s="26"/>
    </row>
    <row r="254" spans="1:10" outlineLevel="1">
      <c r="A254" s="7">
        <f t="shared" si="20"/>
        <v>39</v>
      </c>
      <c r="B254" s="39">
        <v>42636.020833333336</v>
      </c>
      <c r="C254" s="40">
        <f t="shared" ref="C254:C317" si="22">IF(C253=$C$60,$C$13,C253+1/48)</f>
        <v>4.1666666666666664E-2</v>
      </c>
      <c r="D254" s="43">
        <v>3.4</v>
      </c>
      <c r="E254" s="9">
        <f t="shared" si="18"/>
        <v>3.5003000000000002</v>
      </c>
      <c r="F254" s="44">
        <v>45.62</v>
      </c>
      <c r="G254" s="9">
        <f t="shared" si="19"/>
        <v>48.649167999999996</v>
      </c>
      <c r="H254" s="11">
        <f t="shared" si="21"/>
        <v>114.98776724960003</v>
      </c>
      <c r="J254" s="26"/>
    </row>
    <row r="255" spans="1:10" outlineLevel="1">
      <c r="A255" s="7">
        <f t="shared" si="20"/>
        <v>39</v>
      </c>
      <c r="B255" s="39">
        <v>42636.020833333336</v>
      </c>
      <c r="C255" s="40">
        <f t="shared" si="22"/>
        <v>6.25E-2</v>
      </c>
      <c r="D255" s="43">
        <v>4.09</v>
      </c>
      <c r="E255" s="9">
        <f t="shared" si="18"/>
        <v>4.210655</v>
      </c>
      <c r="F255" s="44">
        <v>39.590000000000003</v>
      </c>
      <c r="G255" s="9">
        <f t="shared" si="19"/>
        <v>42.218776000000005</v>
      </c>
      <c r="H255" s="11">
        <f t="shared" si="21"/>
        <v>165.39968224171997</v>
      </c>
      <c r="J255" s="26"/>
    </row>
    <row r="256" spans="1:10" outlineLevel="1">
      <c r="A256" s="7">
        <f t="shared" si="20"/>
        <v>39</v>
      </c>
      <c r="B256" s="39">
        <v>42636.020833333336</v>
      </c>
      <c r="C256" s="40">
        <f t="shared" si="22"/>
        <v>8.3333333333333329E-2</v>
      </c>
      <c r="D256" s="43">
        <v>4.6500000000000004</v>
      </c>
      <c r="E256" s="9">
        <f t="shared" si="18"/>
        <v>4.7871750000000004</v>
      </c>
      <c r="F256" s="44">
        <v>46.06</v>
      </c>
      <c r="G256" s="9">
        <f t="shared" si="19"/>
        <v>49.118384000000006</v>
      </c>
      <c r="H256" s="11">
        <f t="shared" si="21"/>
        <v>155.01646257479999</v>
      </c>
      <c r="J256" s="26"/>
    </row>
    <row r="257" spans="1:13" outlineLevel="1">
      <c r="A257" s="7">
        <f t="shared" si="20"/>
        <v>39</v>
      </c>
      <c r="B257" s="39">
        <v>42636.020833333336</v>
      </c>
      <c r="C257" s="40">
        <f t="shared" si="22"/>
        <v>0.10416666666666666</v>
      </c>
      <c r="D257" s="43">
        <v>5.67</v>
      </c>
      <c r="E257" s="9">
        <f t="shared" si="18"/>
        <v>5.8372650000000004</v>
      </c>
      <c r="F257" s="44">
        <v>43.73</v>
      </c>
      <c r="G257" s="9">
        <f t="shared" si="19"/>
        <v>46.633671999999997</v>
      </c>
      <c r="H257" s="11">
        <f t="shared" si="21"/>
        <v>203.52399611292003</v>
      </c>
      <c r="J257" s="26"/>
      <c r="M257" s="27"/>
    </row>
    <row r="258" spans="1:13" outlineLevel="1">
      <c r="A258" s="7">
        <f t="shared" si="20"/>
        <v>39</v>
      </c>
      <c r="B258" s="39">
        <v>42636.020833333336</v>
      </c>
      <c r="C258" s="40">
        <f t="shared" si="22"/>
        <v>0.12499999999999999</v>
      </c>
      <c r="D258" s="43">
        <v>6.32</v>
      </c>
      <c r="E258" s="9">
        <f t="shared" si="18"/>
        <v>6.5064400000000004</v>
      </c>
      <c r="F258" s="44">
        <v>49.13</v>
      </c>
      <c r="G258" s="9">
        <f t="shared" si="19"/>
        <v>52.392232</v>
      </c>
      <c r="H258" s="11">
        <f t="shared" si="21"/>
        <v>189.38794602592</v>
      </c>
      <c r="J258" s="26"/>
    </row>
    <row r="259" spans="1:13" outlineLevel="1">
      <c r="A259" s="7">
        <f t="shared" si="20"/>
        <v>39</v>
      </c>
      <c r="B259" s="39">
        <v>42636.020833333336</v>
      </c>
      <c r="C259" s="40">
        <f t="shared" si="22"/>
        <v>0.14583333333333331</v>
      </c>
      <c r="D259" s="43">
        <v>6.87</v>
      </c>
      <c r="E259" s="9">
        <f t="shared" si="18"/>
        <v>7.0726650000000006</v>
      </c>
      <c r="F259" s="44">
        <v>42.86</v>
      </c>
      <c r="G259" s="9">
        <f t="shared" si="19"/>
        <v>45.705903999999997</v>
      </c>
      <c r="H259" s="11">
        <f t="shared" si="21"/>
        <v>253.15964998584005</v>
      </c>
      <c r="J259" s="26"/>
    </row>
    <row r="260" spans="1:13" outlineLevel="1">
      <c r="A260" s="7">
        <f t="shared" si="20"/>
        <v>39</v>
      </c>
      <c r="B260" s="39">
        <v>42636.020833333336</v>
      </c>
      <c r="C260" s="40">
        <f t="shared" si="22"/>
        <v>0.16666666666666666</v>
      </c>
      <c r="D260" s="43">
        <v>6.94</v>
      </c>
      <c r="E260" s="9">
        <f t="shared" si="18"/>
        <v>7.1447300000000009</v>
      </c>
      <c r="F260" s="44">
        <v>34.22</v>
      </c>
      <c r="G260" s="9">
        <f t="shared" si="19"/>
        <v>36.492207999999998</v>
      </c>
      <c r="H260" s="11">
        <f t="shared" si="21"/>
        <v>321.56852173616005</v>
      </c>
      <c r="J260" s="26"/>
    </row>
    <row r="261" spans="1:13" outlineLevel="1">
      <c r="A261" s="7">
        <f t="shared" si="20"/>
        <v>39</v>
      </c>
      <c r="B261" s="39">
        <v>42636.020833333336</v>
      </c>
      <c r="C261" s="40">
        <f t="shared" si="22"/>
        <v>0.1875</v>
      </c>
      <c r="D261" s="43">
        <v>6.5</v>
      </c>
      <c r="E261" s="9">
        <f t="shared" si="18"/>
        <v>6.6917500000000008</v>
      </c>
      <c r="F261" s="44">
        <v>37.159999999999997</v>
      </c>
      <c r="G261" s="9">
        <f t="shared" si="19"/>
        <v>39.627423999999998</v>
      </c>
      <c r="H261" s="11">
        <f t="shared" si="21"/>
        <v>280.20081044800003</v>
      </c>
      <c r="J261" s="26"/>
    </row>
    <row r="262" spans="1:13" outlineLevel="1">
      <c r="A262" s="7">
        <f t="shared" si="20"/>
        <v>39</v>
      </c>
      <c r="B262" s="39">
        <v>42636.020833333336</v>
      </c>
      <c r="C262" s="40">
        <f t="shared" si="22"/>
        <v>0.20833333333333334</v>
      </c>
      <c r="D262" s="43">
        <v>7.08</v>
      </c>
      <c r="E262" s="9">
        <f t="shared" si="18"/>
        <v>7.2888600000000006</v>
      </c>
      <c r="F262" s="44">
        <v>37.270000000000003</v>
      </c>
      <c r="G262" s="9">
        <f t="shared" si="19"/>
        <v>39.744728000000002</v>
      </c>
      <c r="H262" s="11">
        <f t="shared" si="21"/>
        <v>304.34833186992</v>
      </c>
      <c r="J262" s="26"/>
    </row>
    <row r="263" spans="1:13" outlineLevel="1">
      <c r="A263" s="7">
        <f t="shared" si="20"/>
        <v>39</v>
      </c>
      <c r="B263" s="39">
        <v>42636.020833333336</v>
      </c>
      <c r="C263" s="40">
        <f t="shared" si="22"/>
        <v>0.22916666666666669</v>
      </c>
      <c r="D263" s="43">
        <v>6.3</v>
      </c>
      <c r="E263" s="9">
        <f t="shared" si="18"/>
        <v>6.4858500000000001</v>
      </c>
      <c r="F263" s="44">
        <v>52.34</v>
      </c>
      <c r="G263" s="9">
        <f t="shared" si="19"/>
        <v>55.815376000000008</v>
      </c>
      <c r="H263" s="11">
        <f t="shared" si="21"/>
        <v>166.58661857039996</v>
      </c>
      <c r="J263" s="26"/>
    </row>
    <row r="264" spans="1:13" outlineLevel="1">
      <c r="A264" s="7">
        <f t="shared" si="20"/>
        <v>39</v>
      </c>
      <c r="B264" s="39">
        <v>42636.020833333336</v>
      </c>
      <c r="C264" s="40">
        <f t="shared" si="22"/>
        <v>0.25</v>
      </c>
      <c r="D264" s="43">
        <v>5.78</v>
      </c>
      <c r="E264" s="9">
        <f t="shared" si="18"/>
        <v>5.9505100000000004</v>
      </c>
      <c r="F264" s="44">
        <v>51.94</v>
      </c>
      <c r="G264" s="9">
        <f t="shared" si="19"/>
        <v>55.388815999999998</v>
      </c>
      <c r="H264" s="11">
        <f t="shared" si="21"/>
        <v>155.37486150384001</v>
      </c>
      <c r="J264" s="26"/>
    </row>
    <row r="265" spans="1:13" outlineLevel="1">
      <c r="A265" s="7">
        <f t="shared" si="20"/>
        <v>39</v>
      </c>
      <c r="B265" s="39">
        <v>42636.020833333336</v>
      </c>
      <c r="C265" s="40">
        <f t="shared" si="22"/>
        <v>0.27083333333333331</v>
      </c>
      <c r="D265" s="43">
        <v>4.41</v>
      </c>
      <c r="E265" s="9">
        <f t="shared" si="18"/>
        <v>4.5400950000000009</v>
      </c>
      <c r="F265" s="44">
        <v>51</v>
      </c>
      <c r="G265" s="9">
        <f t="shared" si="19"/>
        <v>54.386400000000002</v>
      </c>
      <c r="H265" s="11">
        <f t="shared" si="21"/>
        <v>123.09831979200001</v>
      </c>
      <c r="J265" s="26"/>
    </row>
    <row r="266" spans="1:13" outlineLevel="1">
      <c r="A266" s="7">
        <f t="shared" si="20"/>
        <v>39</v>
      </c>
      <c r="B266" s="39">
        <v>42636.020833333336</v>
      </c>
      <c r="C266" s="40">
        <f t="shared" si="22"/>
        <v>0.29166666666666663</v>
      </c>
      <c r="D266" s="43">
        <v>2.41</v>
      </c>
      <c r="E266" s="9">
        <f t="shared" si="18"/>
        <v>2.4810950000000003</v>
      </c>
      <c r="F266" s="44">
        <v>64.02</v>
      </c>
      <c r="G266" s="9">
        <f t="shared" si="19"/>
        <v>68.270927999999998</v>
      </c>
      <c r="H266" s="11">
        <f t="shared" si="21"/>
        <v>32.82258439384001</v>
      </c>
      <c r="J266" s="26"/>
    </row>
    <row r="267" spans="1:13" outlineLevel="1">
      <c r="A267" s="7">
        <f t="shared" si="20"/>
        <v>39</v>
      </c>
      <c r="B267" s="39">
        <v>42636.020833333336</v>
      </c>
      <c r="C267" s="40">
        <f t="shared" si="22"/>
        <v>0.31249999999999994</v>
      </c>
      <c r="D267" s="43">
        <v>0.88</v>
      </c>
      <c r="E267" s="9">
        <f t="shared" si="18"/>
        <v>0.9059600000000001</v>
      </c>
      <c r="F267" s="44">
        <v>51.43</v>
      </c>
      <c r="G267" s="9">
        <f t="shared" si="19"/>
        <v>54.844951999999999</v>
      </c>
      <c r="H267" s="11">
        <f t="shared" si="21"/>
        <v>24.148407286080005</v>
      </c>
      <c r="J267" s="26"/>
    </row>
    <row r="268" spans="1:13" outlineLevel="1">
      <c r="A268" s="7">
        <f t="shared" si="20"/>
        <v>39</v>
      </c>
      <c r="B268" s="39">
        <v>42636.020833333336</v>
      </c>
      <c r="C268" s="40">
        <f t="shared" si="22"/>
        <v>0.33333333333333326</v>
      </c>
      <c r="D268" s="43">
        <v>0.32</v>
      </c>
      <c r="E268" s="9">
        <f t="shared" si="18"/>
        <v>0.32944000000000001</v>
      </c>
      <c r="F268" s="44">
        <v>47.86</v>
      </c>
      <c r="G268" s="9">
        <f t="shared" si="19"/>
        <v>51.037903999999997</v>
      </c>
      <c r="H268" s="11">
        <f t="shared" si="21"/>
        <v>10.035432906240001</v>
      </c>
      <c r="J268" s="26"/>
    </row>
    <row r="269" spans="1:13" outlineLevel="1">
      <c r="A269" s="7">
        <f t="shared" si="20"/>
        <v>39</v>
      </c>
      <c r="B269" s="39">
        <v>42636.020833333336</v>
      </c>
      <c r="C269" s="40">
        <f t="shared" si="22"/>
        <v>0.35416666666666657</v>
      </c>
      <c r="D269" s="43">
        <v>0.02</v>
      </c>
      <c r="E269" s="9">
        <f t="shared" si="18"/>
        <v>2.0590000000000001E-2</v>
      </c>
      <c r="F269" s="44">
        <v>44.6</v>
      </c>
      <c r="G269" s="9">
        <f t="shared" si="19"/>
        <v>47.561440000000005</v>
      </c>
      <c r="H269" s="11">
        <f t="shared" si="21"/>
        <v>0.69879495039999995</v>
      </c>
      <c r="J269" s="26"/>
    </row>
    <row r="270" spans="1:13" outlineLevel="1">
      <c r="A270" s="7">
        <f t="shared" si="20"/>
        <v>39</v>
      </c>
      <c r="B270" s="39">
        <v>42636.020833333336</v>
      </c>
      <c r="C270" s="40">
        <f t="shared" si="22"/>
        <v>0.37499999999999989</v>
      </c>
      <c r="D270" s="43">
        <v>-0.1</v>
      </c>
      <c r="E270" s="9">
        <f t="shared" ref="E270:E333" si="23">IF($B$10="Electricity",$D270*$B$7,$D270*$B$8)</f>
        <v>-0.10295000000000001</v>
      </c>
      <c r="F270" s="44">
        <v>42.04</v>
      </c>
      <c r="G270" s="9">
        <f t="shared" ref="G270:G333" si="24">$F270*$B$8</f>
        <v>44.831456000000003</v>
      </c>
      <c r="H270" s="11">
        <f t="shared" si="21"/>
        <v>-3.7750266048000003</v>
      </c>
      <c r="J270" s="26"/>
    </row>
    <row r="271" spans="1:13" outlineLevel="1">
      <c r="A271" s="7">
        <f t="shared" ref="A271:A334" si="25">A270</f>
        <v>39</v>
      </c>
      <c r="B271" s="39">
        <v>42636.020833333336</v>
      </c>
      <c r="C271" s="40">
        <f t="shared" si="22"/>
        <v>0.3958333333333332</v>
      </c>
      <c r="D271" s="43">
        <v>-0.1</v>
      </c>
      <c r="E271" s="9">
        <f t="shared" si="23"/>
        <v>-0.10295000000000001</v>
      </c>
      <c r="F271" s="44">
        <v>48.52</v>
      </c>
      <c r="G271" s="9">
        <f t="shared" si="24"/>
        <v>51.741728000000002</v>
      </c>
      <c r="H271" s="11">
        <f t="shared" si="21"/>
        <v>-3.0636141024000003</v>
      </c>
      <c r="J271" s="26"/>
    </row>
    <row r="272" spans="1:13" outlineLevel="1">
      <c r="A272" s="7">
        <f t="shared" si="25"/>
        <v>39</v>
      </c>
      <c r="B272" s="39">
        <v>42636.020833333336</v>
      </c>
      <c r="C272" s="40">
        <f t="shared" si="22"/>
        <v>0.41666666666666652</v>
      </c>
      <c r="D272" s="43">
        <v>-0.1</v>
      </c>
      <c r="E272" s="9">
        <f t="shared" si="23"/>
        <v>-0.10295000000000001</v>
      </c>
      <c r="F272" s="44">
        <v>50.6</v>
      </c>
      <c r="G272" s="9">
        <f t="shared" si="24"/>
        <v>53.95984</v>
      </c>
      <c r="H272" s="11">
        <f t="shared" si="21"/>
        <v>-2.8352594720000006</v>
      </c>
      <c r="J272" s="26"/>
    </row>
    <row r="273" spans="1:10" outlineLevel="1">
      <c r="A273" s="7">
        <f t="shared" si="25"/>
        <v>39</v>
      </c>
      <c r="B273" s="39">
        <v>42636.020833333336</v>
      </c>
      <c r="C273" s="40">
        <f t="shared" si="22"/>
        <v>0.43749999999999983</v>
      </c>
      <c r="D273" s="43">
        <v>-0.1</v>
      </c>
      <c r="E273" s="9">
        <f t="shared" si="23"/>
        <v>-0.10295000000000001</v>
      </c>
      <c r="F273" s="44">
        <v>45.24</v>
      </c>
      <c r="G273" s="9">
        <f t="shared" si="24"/>
        <v>48.243936000000005</v>
      </c>
      <c r="H273" s="11">
        <f t="shared" si="21"/>
        <v>-3.4237117887999999</v>
      </c>
      <c r="J273" s="26"/>
    </row>
    <row r="274" spans="1:10" outlineLevel="1">
      <c r="A274" s="7">
        <f t="shared" si="25"/>
        <v>39</v>
      </c>
      <c r="B274" s="39">
        <v>42636.020833333336</v>
      </c>
      <c r="C274" s="40">
        <f t="shared" si="22"/>
        <v>0.45833333333333315</v>
      </c>
      <c r="D274" s="43">
        <v>-0.08</v>
      </c>
      <c r="E274" s="9">
        <f t="shared" si="23"/>
        <v>-8.2360000000000003E-2</v>
      </c>
      <c r="F274" s="44">
        <v>38.89</v>
      </c>
      <c r="G274" s="9">
        <f t="shared" si="24"/>
        <v>41.472296</v>
      </c>
      <c r="H274" s="11">
        <f t="shared" si="21"/>
        <v>-3.2966817014400003</v>
      </c>
      <c r="J274" s="26"/>
    </row>
    <row r="275" spans="1:10" outlineLevel="1">
      <c r="A275" s="7">
        <f t="shared" si="25"/>
        <v>39</v>
      </c>
      <c r="B275" s="39">
        <v>42636.020833333336</v>
      </c>
      <c r="C275" s="40">
        <f t="shared" si="22"/>
        <v>0.47916666666666646</v>
      </c>
      <c r="D275" s="43">
        <v>-7.0000000000000007E-2</v>
      </c>
      <c r="E275" s="9">
        <f t="shared" si="23"/>
        <v>-7.2065000000000018E-2</v>
      </c>
      <c r="F275" s="44">
        <v>36.9</v>
      </c>
      <c r="G275" s="9">
        <f t="shared" si="24"/>
        <v>39.350160000000002</v>
      </c>
      <c r="H275" s="11">
        <f t="shared" si="21"/>
        <v>-3.0375282196000004</v>
      </c>
      <c r="J275" s="26"/>
    </row>
    <row r="276" spans="1:10" outlineLevel="1">
      <c r="A276" s="7">
        <f t="shared" si="25"/>
        <v>39</v>
      </c>
      <c r="B276" s="39">
        <v>42636.020833333336</v>
      </c>
      <c r="C276" s="40">
        <f t="shared" si="22"/>
        <v>0.49999999999999978</v>
      </c>
      <c r="D276" s="43">
        <v>0.02</v>
      </c>
      <c r="E276" s="9">
        <f t="shared" si="23"/>
        <v>2.0590000000000001E-2</v>
      </c>
      <c r="F276" s="44">
        <v>39.869999999999997</v>
      </c>
      <c r="G276" s="9">
        <f t="shared" si="24"/>
        <v>42.517367999999998</v>
      </c>
      <c r="H276" s="11">
        <f t="shared" si="21"/>
        <v>0.80265239288000012</v>
      </c>
      <c r="J276" s="26"/>
    </row>
    <row r="277" spans="1:10" outlineLevel="1">
      <c r="A277" s="7">
        <f t="shared" si="25"/>
        <v>39</v>
      </c>
      <c r="B277" s="39">
        <v>42636.020833333336</v>
      </c>
      <c r="C277" s="40">
        <f t="shared" si="22"/>
        <v>0.52083333333333315</v>
      </c>
      <c r="D277" s="43">
        <v>-0.02</v>
      </c>
      <c r="E277" s="9">
        <f t="shared" si="23"/>
        <v>-2.0590000000000001E-2</v>
      </c>
      <c r="F277" s="44">
        <v>35.130000000000003</v>
      </c>
      <c r="G277" s="9">
        <f t="shared" si="24"/>
        <v>37.462632000000006</v>
      </c>
      <c r="H277" s="11">
        <f t="shared" si="21"/>
        <v>-0.90672940711999994</v>
      </c>
      <c r="J277" s="26"/>
    </row>
    <row r="278" spans="1:10" outlineLevel="1">
      <c r="A278" s="7">
        <f t="shared" si="25"/>
        <v>39</v>
      </c>
      <c r="B278" s="39">
        <v>42636.020833333336</v>
      </c>
      <c r="C278" s="40">
        <f t="shared" si="22"/>
        <v>0.54166666666666652</v>
      </c>
      <c r="D278" s="43">
        <v>0.26</v>
      </c>
      <c r="E278" s="9">
        <f t="shared" si="23"/>
        <v>0.26767000000000002</v>
      </c>
      <c r="F278" s="44">
        <v>31.96</v>
      </c>
      <c r="G278" s="9">
        <f t="shared" si="24"/>
        <v>34.082144</v>
      </c>
      <c r="H278" s="11">
        <f t="shared" si="21"/>
        <v>12.69233751552</v>
      </c>
      <c r="J278" s="26"/>
    </row>
    <row r="279" spans="1:10" outlineLevel="1">
      <c r="A279" s="7">
        <f t="shared" si="25"/>
        <v>39</v>
      </c>
      <c r="B279" s="39">
        <v>42636.020833333336</v>
      </c>
      <c r="C279" s="40">
        <f t="shared" si="22"/>
        <v>0.56249999999999989</v>
      </c>
      <c r="D279" s="43">
        <v>0.38</v>
      </c>
      <c r="E279" s="9">
        <f t="shared" si="23"/>
        <v>0.39121000000000006</v>
      </c>
      <c r="F279" s="44">
        <v>31.85</v>
      </c>
      <c r="G279" s="9">
        <f t="shared" si="24"/>
        <v>33.964840000000002</v>
      </c>
      <c r="H279" s="11">
        <f t="shared" si="21"/>
        <v>18.596229943600001</v>
      </c>
      <c r="J279" s="26"/>
    </row>
    <row r="280" spans="1:10" outlineLevel="1">
      <c r="A280" s="7">
        <f t="shared" si="25"/>
        <v>39</v>
      </c>
      <c r="B280" s="39">
        <v>42636.020833333336</v>
      </c>
      <c r="C280" s="40">
        <f t="shared" si="22"/>
        <v>0.58333333333333326</v>
      </c>
      <c r="D280" s="43">
        <v>0.38</v>
      </c>
      <c r="E280" s="9">
        <f t="shared" si="23"/>
        <v>0.39121000000000006</v>
      </c>
      <c r="F280" s="44">
        <v>33.94</v>
      </c>
      <c r="G280" s="9">
        <f t="shared" si="24"/>
        <v>36.193615999999999</v>
      </c>
      <c r="H280" s="11">
        <f t="shared" si="21"/>
        <v>17.724310484640004</v>
      </c>
      <c r="J280" s="26"/>
    </row>
    <row r="281" spans="1:10" outlineLevel="1">
      <c r="A281" s="7">
        <f t="shared" si="25"/>
        <v>39</v>
      </c>
      <c r="B281" s="39">
        <v>42636.020833333336</v>
      </c>
      <c r="C281" s="40">
        <f t="shared" si="22"/>
        <v>0.60416666666666663</v>
      </c>
      <c r="D281" s="43">
        <v>0.62</v>
      </c>
      <c r="E281" s="9">
        <f t="shared" si="23"/>
        <v>0.63829000000000002</v>
      </c>
      <c r="F281" s="44">
        <v>31.81</v>
      </c>
      <c r="G281" s="9">
        <f t="shared" si="24"/>
        <v>33.922184000000001</v>
      </c>
      <c r="H281" s="11">
        <f t="shared" si="21"/>
        <v>30.36844417464</v>
      </c>
      <c r="J281" s="26"/>
    </row>
    <row r="282" spans="1:10" outlineLevel="1">
      <c r="A282" s="7">
        <f t="shared" si="25"/>
        <v>39</v>
      </c>
      <c r="B282" s="39">
        <v>42636.020833333336</v>
      </c>
      <c r="C282" s="40">
        <f t="shared" si="22"/>
        <v>0.625</v>
      </c>
      <c r="D282" s="43">
        <v>1.03</v>
      </c>
      <c r="E282" s="9">
        <f t="shared" si="23"/>
        <v>1.0603850000000001</v>
      </c>
      <c r="F282" s="44">
        <v>39.619999999999997</v>
      </c>
      <c r="G282" s="9">
        <f t="shared" si="24"/>
        <v>42.250768000000001</v>
      </c>
      <c r="H282" s="11">
        <f t="shared" si="21"/>
        <v>41.619296874320007</v>
      </c>
      <c r="J282" s="26"/>
    </row>
    <row r="283" spans="1:10" outlineLevel="1">
      <c r="A283" s="7">
        <f t="shared" si="25"/>
        <v>39</v>
      </c>
      <c r="B283" s="39">
        <v>42636.020833333336</v>
      </c>
      <c r="C283" s="40">
        <f t="shared" si="22"/>
        <v>0.64583333333333337</v>
      </c>
      <c r="D283" s="43">
        <v>1.04</v>
      </c>
      <c r="E283" s="9">
        <f t="shared" si="23"/>
        <v>1.0706800000000001</v>
      </c>
      <c r="F283" s="44">
        <v>43.46</v>
      </c>
      <c r="G283" s="9">
        <f t="shared" si="24"/>
        <v>46.345744000000003</v>
      </c>
      <c r="H283" s="11">
        <f t="shared" si="21"/>
        <v>37.638958814079999</v>
      </c>
      <c r="J283" s="26"/>
    </row>
    <row r="284" spans="1:10" outlineLevel="1">
      <c r="A284" s="7">
        <f t="shared" si="25"/>
        <v>39</v>
      </c>
      <c r="B284" s="39">
        <v>42636.020833333336</v>
      </c>
      <c r="C284" s="40">
        <f t="shared" si="22"/>
        <v>0.66666666666666674</v>
      </c>
      <c r="D284" s="43">
        <v>0.73</v>
      </c>
      <c r="E284" s="9">
        <f t="shared" si="23"/>
        <v>0.75153500000000006</v>
      </c>
      <c r="F284" s="44">
        <v>47.64</v>
      </c>
      <c r="G284" s="9">
        <f t="shared" si="24"/>
        <v>50.803296000000003</v>
      </c>
      <c r="H284" s="11">
        <f t="shared" si="21"/>
        <v>23.069647440640001</v>
      </c>
      <c r="J284" s="26"/>
    </row>
    <row r="285" spans="1:10" outlineLevel="1">
      <c r="A285" s="7">
        <f t="shared" si="25"/>
        <v>39</v>
      </c>
      <c r="B285" s="39">
        <v>42636.020833333336</v>
      </c>
      <c r="C285" s="40">
        <f t="shared" si="22"/>
        <v>0.68750000000000011</v>
      </c>
      <c r="D285" s="43">
        <v>0.38</v>
      </c>
      <c r="E285" s="9">
        <f t="shared" si="23"/>
        <v>0.39121000000000006</v>
      </c>
      <c r="F285" s="44">
        <v>42.65</v>
      </c>
      <c r="G285" s="9">
        <f t="shared" si="24"/>
        <v>45.481960000000001</v>
      </c>
      <c r="H285" s="11">
        <f t="shared" si="21"/>
        <v>14.090617428400002</v>
      </c>
      <c r="J285" s="26"/>
    </row>
    <row r="286" spans="1:10" outlineLevel="1">
      <c r="A286" s="7">
        <f t="shared" si="25"/>
        <v>39</v>
      </c>
      <c r="B286" s="39">
        <v>42636.020833333336</v>
      </c>
      <c r="C286" s="40">
        <f t="shared" si="22"/>
        <v>0.70833333333333348</v>
      </c>
      <c r="D286" s="43">
        <v>0.43</v>
      </c>
      <c r="E286" s="9">
        <f t="shared" si="23"/>
        <v>0.44268500000000005</v>
      </c>
      <c r="F286" s="44">
        <v>54.68</v>
      </c>
      <c r="G286" s="9">
        <f t="shared" si="24"/>
        <v>58.310752000000001</v>
      </c>
      <c r="H286" s="11">
        <f t="shared" si="21"/>
        <v>10.265532250880002</v>
      </c>
      <c r="J286" s="26"/>
    </row>
    <row r="287" spans="1:10" outlineLevel="1">
      <c r="A287" s="7">
        <f t="shared" si="25"/>
        <v>39</v>
      </c>
      <c r="B287" s="39">
        <v>42636.020833333336</v>
      </c>
      <c r="C287" s="40">
        <f t="shared" si="22"/>
        <v>0.72916666666666685</v>
      </c>
      <c r="D287" s="43">
        <v>0.51</v>
      </c>
      <c r="E287" s="9">
        <f t="shared" si="23"/>
        <v>0.52504500000000009</v>
      </c>
      <c r="F287" s="44">
        <v>40.33</v>
      </c>
      <c r="G287" s="9">
        <f t="shared" si="24"/>
        <v>43.007911999999997</v>
      </c>
      <c r="H287" s="11">
        <f t="shared" si="21"/>
        <v>20.210078343960006</v>
      </c>
      <c r="J287" s="26"/>
    </row>
    <row r="288" spans="1:10" outlineLevel="1">
      <c r="A288" s="7">
        <f t="shared" si="25"/>
        <v>39</v>
      </c>
      <c r="B288" s="39">
        <v>42636.020833333336</v>
      </c>
      <c r="C288" s="40">
        <f t="shared" si="22"/>
        <v>0.75000000000000022</v>
      </c>
      <c r="D288" s="43">
        <v>0.77</v>
      </c>
      <c r="E288" s="9">
        <f t="shared" si="23"/>
        <v>0.79271500000000006</v>
      </c>
      <c r="F288" s="44">
        <v>45.74</v>
      </c>
      <c r="G288" s="9">
        <f t="shared" si="24"/>
        <v>48.777136000000006</v>
      </c>
      <c r="H288" s="11">
        <f t="shared" si="21"/>
        <v>25.939905135759997</v>
      </c>
      <c r="J288" s="26"/>
    </row>
    <row r="289" spans="1:10" outlineLevel="1">
      <c r="A289" s="7">
        <f t="shared" si="25"/>
        <v>39</v>
      </c>
      <c r="B289" s="39">
        <v>42636.020833333336</v>
      </c>
      <c r="C289" s="40">
        <f t="shared" si="22"/>
        <v>0.77083333333333359</v>
      </c>
      <c r="D289" s="43">
        <v>0.42</v>
      </c>
      <c r="E289" s="9">
        <f t="shared" si="23"/>
        <v>0.43239</v>
      </c>
      <c r="F289" s="44">
        <v>66.180000000000007</v>
      </c>
      <c r="G289" s="9">
        <f t="shared" si="24"/>
        <v>70.574352000000005</v>
      </c>
      <c r="H289" s="11">
        <f t="shared" si="21"/>
        <v>4.724140938719998</v>
      </c>
      <c r="J289" s="26"/>
    </row>
    <row r="290" spans="1:10" outlineLevel="1">
      <c r="A290" s="7">
        <f t="shared" si="25"/>
        <v>39</v>
      </c>
      <c r="B290" s="39">
        <v>42636.020833333336</v>
      </c>
      <c r="C290" s="40">
        <f t="shared" si="22"/>
        <v>0.79166666666666696</v>
      </c>
      <c r="D290" s="43">
        <v>0.62</v>
      </c>
      <c r="E290" s="9">
        <f t="shared" si="23"/>
        <v>0.63829000000000002</v>
      </c>
      <c r="F290" s="44">
        <v>79.5</v>
      </c>
      <c r="G290" s="9">
        <f t="shared" si="24"/>
        <v>84.778800000000004</v>
      </c>
      <c r="H290" s="11">
        <f t="shared" si="21"/>
        <v>-2.0928252520000026</v>
      </c>
      <c r="J290" s="26"/>
    </row>
    <row r="291" spans="1:10" outlineLevel="1">
      <c r="A291" s="7">
        <f t="shared" si="25"/>
        <v>39</v>
      </c>
      <c r="B291" s="39">
        <v>42636.020833333336</v>
      </c>
      <c r="C291" s="40">
        <f t="shared" si="22"/>
        <v>0.81250000000000033</v>
      </c>
      <c r="D291" s="43">
        <v>0.98</v>
      </c>
      <c r="E291" s="9">
        <f t="shared" si="23"/>
        <v>1.00891</v>
      </c>
      <c r="F291" s="44">
        <v>58.64</v>
      </c>
      <c r="G291" s="9">
        <f t="shared" si="24"/>
        <v>62.533695999999999</v>
      </c>
      <c r="H291" s="11">
        <f t="shared" si="21"/>
        <v>19.13529376864</v>
      </c>
      <c r="J291" s="26"/>
    </row>
    <row r="292" spans="1:10" outlineLevel="1">
      <c r="A292" s="7">
        <f t="shared" si="25"/>
        <v>39</v>
      </c>
      <c r="B292" s="39">
        <v>42636.020833333336</v>
      </c>
      <c r="C292" s="40">
        <f t="shared" si="22"/>
        <v>0.8333333333333337</v>
      </c>
      <c r="D292" s="43">
        <v>0.81</v>
      </c>
      <c r="E292" s="9">
        <f t="shared" si="23"/>
        <v>0.83389500000000016</v>
      </c>
      <c r="F292" s="44">
        <v>56.31</v>
      </c>
      <c r="G292" s="9">
        <f t="shared" si="24"/>
        <v>60.048984000000004</v>
      </c>
      <c r="H292" s="11">
        <f t="shared" si="21"/>
        <v>17.887894987319999</v>
      </c>
      <c r="J292" s="26"/>
    </row>
    <row r="293" spans="1:10" outlineLevel="1">
      <c r="A293" s="7">
        <f t="shared" si="25"/>
        <v>39</v>
      </c>
      <c r="B293" s="39">
        <v>42636.020833333336</v>
      </c>
      <c r="C293" s="40">
        <f t="shared" si="22"/>
        <v>0.85416666666666707</v>
      </c>
      <c r="D293" s="43">
        <v>0.91</v>
      </c>
      <c r="E293" s="9">
        <f t="shared" si="23"/>
        <v>0.93684500000000015</v>
      </c>
      <c r="F293" s="44">
        <v>45.58</v>
      </c>
      <c r="G293" s="9">
        <f t="shared" si="24"/>
        <v>48.606512000000002</v>
      </c>
      <c r="H293" s="11">
        <f t="shared" si="21"/>
        <v>30.816099765360004</v>
      </c>
      <c r="J293" s="26"/>
    </row>
    <row r="294" spans="1:10" outlineLevel="1">
      <c r="A294" s="7">
        <f t="shared" si="25"/>
        <v>39</v>
      </c>
      <c r="B294" s="39">
        <v>42636.020833333336</v>
      </c>
      <c r="C294" s="40">
        <f t="shared" si="22"/>
        <v>0.87500000000000044</v>
      </c>
      <c r="D294" s="43">
        <v>2.04</v>
      </c>
      <c r="E294" s="9">
        <f t="shared" si="23"/>
        <v>2.1001800000000004</v>
      </c>
      <c r="F294" s="44">
        <v>42.97</v>
      </c>
      <c r="G294" s="9">
        <f t="shared" si="24"/>
        <v>45.823208000000001</v>
      </c>
      <c r="H294" s="11">
        <f t="shared" si="21"/>
        <v>74.927685022560013</v>
      </c>
      <c r="J294" s="26"/>
    </row>
    <row r="295" spans="1:10" outlineLevel="1">
      <c r="A295" s="7">
        <f t="shared" si="25"/>
        <v>39</v>
      </c>
      <c r="B295" s="39">
        <v>42636.020833333336</v>
      </c>
      <c r="C295" s="40">
        <f t="shared" si="22"/>
        <v>0.89583333333333381</v>
      </c>
      <c r="D295" s="43">
        <v>2.41</v>
      </c>
      <c r="E295" s="9">
        <f t="shared" si="23"/>
        <v>2.4810950000000003</v>
      </c>
      <c r="F295" s="44">
        <v>41.41</v>
      </c>
      <c r="G295" s="9">
        <f t="shared" si="24"/>
        <v>44.159623999999994</v>
      </c>
      <c r="H295" s="11">
        <f t="shared" si="21"/>
        <v>92.645020191720022</v>
      </c>
      <c r="J295" s="26"/>
    </row>
    <row r="296" spans="1:10" outlineLevel="1">
      <c r="A296" s="7">
        <f t="shared" si="25"/>
        <v>39</v>
      </c>
      <c r="B296" s="39">
        <v>42636.020833333336</v>
      </c>
      <c r="C296" s="40">
        <f t="shared" si="22"/>
        <v>0.91666666666666718</v>
      </c>
      <c r="D296" s="43">
        <v>2.2999999999999998</v>
      </c>
      <c r="E296" s="9">
        <f t="shared" si="23"/>
        <v>2.3678499999999998</v>
      </c>
      <c r="F296" s="44">
        <v>32.96</v>
      </c>
      <c r="G296" s="9">
        <f t="shared" si="24"/>
        <v>35.148544000000001</v>
      </c>
      <c r="H296" s="11">
        <f t="shared" si="21"/>
        <v>109.75329508959999</v>
      </c>
      <c r="J296" s="26"/>
    </row>
    <row r="297" spans="1:10" outlineLevel="1">
      <c r="A297" s="7">
        <f t="shared" si="25"/>
        <v>39</v>
      </c>
      <c r="B297" s="39">
        <v>42636.020833333336</v>
      </c>
      <c r="C297" s="40">
        <f t="shared" si="22"/>
        <v>0.93750000000000056</v>
      </c>
      <c r="D297" s="43">
        <v>1.9</v>
      </c>
      <c r="E297" s="9">
        <f t="shared" si="23"/>
        <v>1.9560500000000001</v>
      </c>
      <c r="F297" s="44">
        <v>48.46</v>
      </c>
      <c r="G297" s="9">
        <f t="shared" si="24"/>
        <v>51.677744000000004</v>
      </c>
      <c r="H297" s="11">
        <f t="shared" si="21"/>
        <v>58.333823848799994</v>
      </c>
      <c r="J297" s="26"/>
    </row>
    <row r="298" spans="1:10" outlineLevel="1">
      <c r="A298" s="7">
        <f t="shared" si="25"/>
        <v>39</v>
      </c>
      <c r="B298" s="39">
        <v>42636.020833333336</v>
      </c>
      <c r="C298" s="40">
        <f t="shared" si="22"/>
        <v>0.95833333333333393</v>
      </c>
      <c r="D298" s="43">
        <v>2.08</v>
      </c>
      <c r="E298" s="9">
        <f t="shared" si="23"/>
        <v>2.1413600000000002</v>
      </c>
      <c r="F298" s="44">
        <v>47.25</v>
      </c>
      <c r="G298" s="9">
        <f t="shared" si="24"/>
        <v>50.3874</v>
      </c>
      <c r="H298" s="11">
        <f t="shared" si="21"/>
        <v>66.623277135999999</v>
      </c>
      <c r="J298" s="26"/>
    </row>
    <row r="299" spans="1:10" outlineLevel="1">
      <c r="A299" s="7">
        <f t="shared" si="25"/>
        <v>39</v>
      </c>
      <c r="B299" s="39">
        <v>42636.020833333336</v>
      </c>
      <c r="C299" s="40">
        <f t="shared" si="22"/>
        <v>0.9791666666666673</v>
      </c>
      <c r="D299" s="43">
        <v>2.15</v>
      </c>
      <c r="E299" s="9">
        <f t="shared" si="23"/>
        <v>2.213425</v>
      </c>
      <c r="F299" s="44">
        <v>49.35</v>
      </c>
      <c r="G299" s="9">
        <f t="shared" si="24"/>
        <v>52.626840000000001</v>
      </c>
      <c r="H299" s="11">
        <f t="shared" si="21"/>
        <v>63.908574172999998</v>
      </c>
      <c r="J299" s="26"/>
    </row>
    <row r="300" spans="1:10" outlineLevel="1">
      <c r="A300" s="7">
        <f t="shared" si="25"/>
        <v>39</v>
      </c>
      <c r="B300" s="39">
        <v>42636.020833333336</v>
      </c>
      <c r="C300" s="40">
        <f t="shared" si="22"/>
        <v>1.0000000000000007</v>
      </c>
      <c r="D300" s="43">
        <v>2.42</v>
      </c>
      <c r="E300" s="9">
        <f t="shared" si="23"/>
        <v>2.49139</v>
      </c>
      <c r="F300" s="44">
        <v>43.52</v>
      </c>
      <c r="G300" s="9">
        <f t="shared" si="24"/>
        <v>46.409728000000001</v>
      </c>
      <c r="H300" s="11">
        <f>E300*($B$6-G300)</f>
        <v>87.423552758079992</v>
      </c>
      <c r="J300" s="26"/>
    </row>
    <row r="301" spans="1:10" outlineLevel="1">
      <c r="A301" s="7">
        <f t="shared" si="25"/>
        <v>39</v>
      </c>
      <c r="B301" s="39">
        <v>42637.020833333336</v>
      </c>
      <c r="C301" s="40">
        <f t="shared" si="22"/>
        <v>2.0833333333333332E-2</v>
      </c>
      <c r="D301" s="43">
        <v>2.79</v>
      </c>
      <c r="E301" s="9">
        <f t="shared" si="23"/>
        <v>2.8723050000000003</v>
      </c>
      <c r="F301" s="44">
        <v>37.54</v>
      </c>
      <c r="G301" s="9">
        <f t="shared" si="24"/>
        <v>40.032656000000003</v>
      </c>
      <c r="H301" s="11">
        <f t="shared" ref="H301:H347" si="26">E301*($B$6-G301)</f>
        <v>119.10685950792001</v>
      </c>
      <c r="J301" s="26"/>
    </row>
    <row r="302" spans="1:10" outlineLevel="1">
      <c r="A302" s="7">
        <f t="shared" si="25"/>
        <v>39</v>
      </c>
      <c r="B302" s="39">
        <v>42637.020833333336</v>
      </c>
      <c r="C302" s="40">
        <f t="shared" si="22"/>
        <v>4.1666666666666664E-2</v>
      </c>
      <c r="D302" s="43">
        <v>3.64</v>
      </c>
      <c r="E302" s="9">
        <f t="shared" si="23"/>
        <v>3.7473800000000006</v>
      </c>
      <c r="F302" s="44">
        <v>41.2</v>
      </c>
      <c r="G302" s="9">
        <f t="shared" si="24"/>
        <v>43.935680000000005</v>
      </c>
      <c r="H302" s="11">
        <f t="shared" si="26"/>
        <v>140.7677814816</v>
      </c>
      <c r="J302" s="26"/>
    </row>
    <row r="303" spans="1:10" outlineLevel="1">
      <c r="A303" s="7">
        <f t="shared" si="25"/>
        <v>39</v>
      </c>
      <c r="B303" s="39">
        <v>42637.020833333336</v>
      </c>
      <c r="C303" s="40">
        <f t="shared" si="22"/>
        <v>6.25E-2</v>
      </c>
      <c r="D303" s="43">
        <v>4.6100000000000003</v>
      </c>
      <c r="E303" s="9">
        <f t="shared" si="23"/>
        <v>4.7459950000000006</v>
      </c>
      <c r="F303" s="44">
        <v>46.21</v>
      </c>
      <c r="G303" s="9">
        <f t="shared" si="24"/>
        <v>49.278344000000004</v>
      </c>
      <c r="H303" s="11">
        <f t="shared" si="26"/>
        <v>152.92381826772001</v>
      </c>
      <c r="J303" s="26"/>
    </row>
    <row r="304" spans="1:10" outlineLevel="1">
      <c r="A304" s="7">
        <f t="shared" si="25"/>
        <v>39</v>
      </c>
      <c r="B304" s="39">
        <v>42637.020833333336</v>
      </c>
      <c r="C304" s="40">
        <f t="shared" si="22"/>
        <v>8.3333333333333329E-2</v>
      </c>
      <c r="D304" s="43">
        <v>5.2</v>
      </c>
      <c r="E304" s="9">
        <f t="shared" si="23"/>
        <v>5.3534000000000006</v>
      </c>
      <c r="F304" s="44">
        <v>35.51</v>
      </c>
      <c r="G304" s="9">
        <f t="shared" si="24"/>
        <v>37.867863999999997</v>
      </c>
      <c r="H304" s="11">
        <f t="shared" si="26"/>
        <v>233.58027686240004</v>
      </c>
      <c r="J304" s="26"/>
    </row>
    <row r="305" spans="1:13" outlineLevel="1">
      <c r="A305" s="7">
        <f t="shared" si="25"/>
        <v>39</v>
      </c>
      <c r="B305" s="39">
        <v>42637.020833333336</v>
      </c>
      <c r="C305" s="40">
        <f t="shared" si="22"/>
        <v>0.10416666666666666</v>
      </c>
      <c r="D305" s="43">
        <v>6.21</v>
      </c>
      <c r="E305" s="9">
        <f t="shared" si="23"/>
        <v>6.3931950000000004</v>
      </c>
      <c r="F305" s="44">
        <v>33.369999999999997</v>
      </c>
      <c r="G305" s="9">
        <f t="shared" si="24"/>
        <v>35.585767999999995</v>
      </c>
      <c r="H305" s="11">
        <f t="shared" si="26"/>
        <v>293.53863845124005</v>
      </c>
      <c r="J305" s="26"/>
      <c r="M305" s="27"/>
    </row>
    <row r="306" spans="1:13" outlineLevel="1">
      <c r="A306" s="7">
        <f t="shared" si="25"/>
        <v>39</v>
      </c>
      <c r="B306" s="39">
        <v>42637.020833333336</v>
      </c>
      <c r="C306" s="40">
        <f t="shared" si="22"/>
        <v>0.12499999999999999</v>
      </c>
      <c r="D306" s="43">
        <v>7.16</v>
      </c>
      <c r="E306" s="9">
        <f t="shared" si="23"/>
        <v>7.371220000000001</v>
      </c>
      <c r="F306" s="44">
        <v>32.49</v>
      </c>
      <c r="G306" s="9">
        <f t="shared" si="24"/>
        <v>34.647336000000003</v>
      </c>
      <c r="H306" s="11">
        <f t="shared" si="26"/>
        <v>345.36129393008002</v>
      </c>
      <c r="J306" s="26"/>
    </row>
    <row r="307" spans="1:13" outlineLevel="1">
      <c r="A307" s="7">
        <f t="shared" si="25"/>
        <v>39</v>
      </c>
      <c r="B307" s="39">
        <v>42637.020833333336</v>
      </c>
      <c r="C307" s="40">
        <f t="shared" si="22"/>
        <v>0.14583333333333331</v>
      </c>
      <c r="D307" s="43">
        <v>7.28</v>
      </c>
      <c r="E307" s="9">
        <f t="shared" si="23"/>
        <v>7.4947600000000012</v>
      </c>
      <c r="F307" s="44">
        <v>28.16</v>
      </c>
      <c r="G307" s="9">
        <f t="shared" si="24"/>
        <v>30.029824000000001</v>
      </c>
      <c r="H307" s="11">
        <f t="shared" si="26"/>
        <v>385.75661627776003</v>
      </c>
      <c r="J307" s="26"/>
    </row>
    <row r="308" spans="1:13" outlineLevel="1">
      <c r="A308" s="7">
        <f t="shared" si="25"/>
        <v>39</v>
      </c>
      <c r="B308" s="39">
        <v>42637.020833333336</v>
      </c>
      <c r="C308" s="40">
        <f t="shared" si="22"/>
        <v>0.16666666666666666</v>
      </c>
      <c r="D308" s="43">
        <v>6.98</v>
      </c>
      <c r="E308" s="9">
        <f t="shared" si="23"/>
        <v>7.1859100000000007</v>
      </c>
      <c r="F308" s="44">
        <v>28.64</v>
      </c>
      <c r="G308" s="9">
        <f t="shared" si="24"/>
        <v>30.541696000000002</v>
      </c>
      <c r="H308" s="11">
        <f t="shared" si="26"/>
        <v>366.18178629664004</v>
      </c>
      <c r="J308" s="26"/>
    </row>
    <row r="309" spans="1:13" outlineLevel="1">
      <c r="A309" s="7">
        <f t="shared" si="25"/>
        <v>39</v>
      </c>
      <c r="B309" s="39">
        <v>42637.020833333336</v>
      </c>
      <c r="C309" s="40">
        <f t="shared" si="22"/>
        <v>0.1875</v>
      </c>
      <c r="D309" s="43">
        <v>6.19</v>
      </c>
      <c r="E309" s="9">
        <f t="shared" si="23"/>
        <v>6.372605000000001</v>
      </c>
      <c r="F309" s="44">
        <v>30.67</v>
      </c>
      <c r="G309" s="9">
        <f t="shared" si="24"/>
        <v>32.706488</v>
      </c>
      <c r="H309" s="11">
        <f t="shared" si="26"/>
        <v>310.94177853876005</v>
      </c>
      <c r="J309" s="26"/>
    </row>
    <row r="310" spans="1:13" outlineLevel="1">
      <c r="A310" s="7">
        <f t="shared" si="25"/>
        <v>39</v>
      </c>
      <c r="B310" s="39">
        <v>42637.020833333336</v>
      </c>
      <c r="C310" s="40">
        <f t="shared" si="22"/>
        <v>0.20833333333333334</v>
      </c>
      <c r="D310" s="43">
        <v>6.41</v>
      </c>
      <c r="E310" s="9">
        <f t="shared" si="23"/>
        <v>6.599095000000001</v>
      </c>
      <c r="F310" s="44">
        <v>32.08</v>
      </c>
      <c r="G310" s="9">
        <f t="shared" si="24"/>
        <v>34.210111999999995</v>
      </c>
      <c r="H310" s="11">
        <f t="shared" si="26"/>
        <v>312.07046345136007</v>
      </c>
      <c r="J310" s="26"/>
    </row>
    <row r="311" spans="1:13" outlineLevel="1">
      <c r="A311" s="7">
        <f t="shared" si="25"/>
        <v>39</v>
      </c>
      <c r="B311" s="39">
        <v>42637.020833333336</v>
      </c>
      <c r="C311" s="40">
        <f t="shared" si="22"/>
        <v>0.22916666666666669</v>
      </c>
      <c r="D311" s="43">
        <v>5.84</v>
      </c>
      <c r="E311" s="9">
        <f t="shared" si="23"/>
        <v>6.0122800000000005</v>
      </c>
      <c r="F311" s="44">
        <v>34.39</v>
      </c>
      <c r="G311" s="9">
        <f t="shared" si="24"/>
        <v>36.673496</v>
      </c>
      <c r="H311" s="11">
        <f t="shared" si="26"/>
        <v>269.50949346912</v>
      </c>
      <c r="J311" s="26"/>
    </row>
    <row r="312" spans="1:13" outlineLevel="1">
      <c r="A312" s="7">
        <f t="shared" si="25"/>
        <v>39</v>
      </c>
      <c r="B312" s="39">
        <v>42637.020833333336</v>
      </c>
      <c r="C312" s="40">
        <f t="shared" si="22"/>
        <v>0.25</v>
      </c>
      <c r="D312" s="43">
        <v>6.68</v>
      </c>
      <c r="E312" s="9">
        <f t="shared" si="23"/>
        <v>6.8770600000000002</v>
      </c>
      <c r="F312" s="44">
        <v>38.369999999999997</v>
      </c>
      <c r="G312" s="9">
        <f t="shared" si="24"/>
        <v>40.917767999999995</v>
      </c>
      <c r="H312" s="11">
        <f t="shared" si="26"/>
        <v>279.08644439792005</v>
      </c>
      <c r="J312" s="26"/>
    </row>
    <row r="313" spans="1:13" outlineLevel="1">
      <c r="A313" s="7">
        <f t="shared" si="25"/>
        <v>39</v>
      </c>
      <c r="B313" s="39">
        <v>42637.020833333336</v>
      </c>
      <c r="C313" s="40">
        <f t="shared" si="22"/>
        <v>0.27083333333333331</v>
      </c>
      <c r="D313" s="43">
        <v>5.0999999999999996</v>
      </c>
      <c r="E313" s="9">
        <f t="shared" si="23"/>
        <v>5.2504499999999998</v>
      </c>
      <c r="F313" s="44">
        <v>34.01</v>
      </c>
      <c r="G313" s="9">
        <f t="shared" si="24"/>
        <v>36.268263999999995</v>
      </c>
      <c r="H313" s="11">
        <f t="shared" si="26"/>
        <v>237.48696828120001</v>
      </c>
      <c r="J313" s="26"/>
    </row>
    <row r="314" spans="1:13" outlineLevel="1">
      <c r="A314" s="7">
        <f t="shared" si="25"/>
        <v>39</v>
      </c>
      <c r="B314" s="39">
        <v>42637.020833333336</v>
      </c>
      <c r="C314" s="40">
        <f t="shared" si="22"/>
        <v>0.29166666666666663</v>
      </c>
      <c r="D314" s="43">
        <v>4.8099999999999996</v>
      </c>
      <c r="E314" s="9">
        <f t="shared" si="23"/>
        <v>4.9518950000000004</v>
      </c>
      <c r="F314" s="44">
        <v>42.91</v>
      </c>
      <c r="G314" s="9">
        <f t="shared" si="24"/>
        <v>45.759223999999996</v>
      </c>
      <c r="H314" s="11">
        <f t="shared" si="26"/>
        <v>176.98456997052003</v>
      </c>
      <c r="J314" s="26"/>
    </row>
    <row r="315" spans="1:13" outlineLevel="1">
      <c r="A315" s="7">
        <f t="shared" si="25"/>
        <v>39</v>
      </c>
      <c r="B315" s="39">
        <v>42637.020833333336</v>
      </c>
      <c r="C315" s="40">
        <f t="shared" si="22"/>
        <v>0.31249999999999994</v>
      </c>
      <c r="D315" s="43">
        <v>6</v>
      </c>
      <c r="E315" s="9">
        <f t="shared" si="23"/>
        <v>6.1770000000000005</v>
      </c>
      <c r="F315" s="44">
        <v>34.520000000000003</v>
      </c>
      <c r="G315" s="9">
        <f t="shared" si="24"/>
        <v>36.812128000000001</v>
      </c>
      <c r="H315" s="11">
        <f t="shared" si="26"/>
        <v>276.03698534400002</v>
      </c>
      <c r="J315" s="26"/>
    </row>
    <row r="316" spans="1:13" outlineLevel="1">
      <c r="A316" s="7">
        <f t="shared" si="25"/>
        <v>39</v>
      </c>
      <c r="B316" s="39">
        <v>42637.020833333336</v>
      </c>
      <c r="C316" s="40">
        <f t="shared" si="22"/>
        <v>0.33333333333333326</v>
      </c>
      <c r="D316" s="43">
        <v>6.67</v>
      </c>
      <c r="E316" s="9">
        <f t="shared" si="23"/>
        <v>6.8667650000000009</v>
      </c>
      <c r="F316" s="44">
        <v>45.29</v>
      </c>
      <c r="G316" s="9">
        <f t="shared" si="24"/>
        <v>48.297255999999997</v>
      </c>
      <c r="H316" s="11">
        <f t="shared" si="26"/>
        <v>227.99544040316005</v>
      </c>
      <c r="J316" s="26"/>
    </row>
    <row r="317" spans="1:13" outlineLevel="1">
      <c r="A317" s="7">
        <f t="shared" si="25"/>
        <v>39</v>
      </c>
      <c r="B317" s="39">
        <v>42637.020833333336</v>
      </c>
      <c r="C317" s="40">
        <f t="shared" si="22"/>
        <v>0.35416666666666657</v>
      </c>
      <c r="D317" s="43">
        <v>5.62</v>
      </c>
      <c r="E317" s="9">
        <f t="shared" si="23"/>
        <v>5.7857900000000004</v>
      </c>
      <c r="F317" s="44">
        <v>49.11</v>
      </c>
      <c r="G317" s="9">
        <f t="shared" si="24"/>
        <v>52.370904000000003</v>
      </c>
      <c r="H317" s="11">
        <f t="shared" si="26"/>
        <v>168.53483234583999</v>
      </c>
      <c r="J317" s="26"/>
    </row>
    <row r="318" spans="1:13" outlineLevel="1">
      <c r="A318" s="7">
        <f t="shared" si="25"/>
        <v>39</v>
      </c>
      <c r="B318" s="39">
        <v>42637.020833333336</v>
      </c>
      <c r="C318" s="40">
        <f t="shared" ref="C318:C381" si="27">IF(C317=$C$60,$C$13,C317+1/48)</f>
        <v>0.37499999999999989</v>
      </c>
      <c r="D318" s="43">
        <v>4.6500000000000004</v>
      </c>
      <c r="E318" s="9">
        <f t="shared" si="23"/>
        <v>4.7871750000000004</v>
      </c>
      <c r="F318" s="44">
        <v>57.74</v>
      </c>
      <c r="G318" s="9">
        <f t="shared" si="24"/>
        <v>61.573936000000003</v>
      </c>
      <c r="H318" s="11">
        <f t="shared" si="26"/>
        <v>95.389555429199987</v>
      </c>
      <c r="J318" s="26"/>
    </row>
    <row r="319" spans="1:13" outlineLevel="1">
      <c r="A319" s="7">
        <f t="shared" si="25"/>
        <v>39</v>
      </c>
      <c r="B319" s="39">
        <v>42637.020833333336</v>
      </c>
      <c r="C319" s="40">
        <f t="shared" si="27"/>
        <v>0.3958333333333332</v>
      </c>
      <c r="D319" s="43">
        <v>3.73</v>
      </c>
      <c r="E319" s="9">
        <f t="shared" si="23"/>
        <v>3.8400350000000003</v>
      </c>
      <c r="F319" s="44">
        <v>60.38</v>
      </c>
      <c r="G319" s="9">
        <f t="shared" si="24"/>
        <v>64.389232000000007</v>
      </c>
      <c r="H319" s="11">
        <f t="shared" si="26"/>
        <v>65.705947996879985</v>
      </c>
      <c r="J319" s="26"/>
    </row>
    <row r="320" spans="1:13" outlineLevel="1">
      <c r="A320" s="7">
        <f t="shared" si="25"/>
        <v>39</v>
      </c>
      <c r="B320" s="39">
        <v>42637.020833333336</v>
      </c>
      <c r="C320" s="40">
        <f t="shared" si="27"/>
        <v>0.41666666666666652</v>
      </c>
      <c r="D320" s="43">
        <v>3.75</v>
      </c>
      <c r="E320" s="9">
        <f t="shared" si="23"/>
        <v>3.8606250000000002</v>
      </c>
      <c r="F320" s="44">
        <v>46.88</v>
      </c>
      <c r="G320" s="9">
        <f t="shared" si="24"/>
        <v>49.992832</v>
      </c>
      <c r="H320" s="11">
        <f t="shared" si="26"/>
        <v>121.63736046000001</v>
      </c>
      <c r="J320" s="26"/>
    </row>
    <row r="321" spans="1:10" outlineLevel="1">
      <c r="A321" s="7">
        <f t="shared" si="25"/>
        <v>39</v>
      </c>
      <c r="B321" s="39">
        <v>42637.020833333336</v>
      </c>
      <c r="C321" s="40">
        <f t="shared" si="27"/>
        <v>0.43749999999999983</v>
      </c>
      <c r="D321" s="43">
        <v>3.77</v>
      </c>
      <c r="E321" s="9">
        <f t="shared" si="23"/>
        <v>3.8812150000000005</v>
      </c>
      <c r="F321" s="44">
        <v>45.85</v>
      </c>
      <c r="G321" s="9">
        <f t="shared" si="24"/>
        <v>48.894440000000003</v>
      </c>
      <c r="H321" s="11">
        <f t="shared" si="26"/>
        <v>126.54918855540001</v>
      </c>
      <c r="J321" s="26"/>
    </row>
    <row r="322" spans="1:10" outlineLevel="1">
      <c r="A322" s="7">
        <f t="shared" si="25"/>
        <v>39</v>
      </c>
      <c r="B322" s="39">
        <v>42637.020833333336</v>
      </c>
      <c r="C322" s="40">
        <f t="shared" si="27"/>
        <v>0.45833333333333315</v>
      </c>
      <c r="D322" s="43">
        <v>4.3499999999999996</v>
      </c>
      <c r="E322" s="9">
        <f t="shared" si="23"/>
        <v>4.4783249999999999</v>
      </c>
      <c r="F322" s="44">
        <v>37.409999999999997</v>
      </c>
      <c r="G322" s="9">
        <f t="shared" si="24"/>
        <v>39.894023999999995</v>
      </c>
      <c r="H322" s="11">
        <f t="shared" si="26"/>
        <v>186.32508247020002</v>
      </c>
      <c r="J322" s="26"/>
    </row>
    <row r="323" spans="1:10" outlineLevel="1">
      <c r="A323" s="7">
        <f t="shared" si="25"/>
        <v>39</v>
      </c>
      <c r="B323" s="39">
        <v>42637.020833333336</v>
      </c>
      <c r="C323" s="40">
        <f t="shared" si="27"/>
        <v>0.47916666666666646</v>
      </c>
      <c r="D323" s="43">
        <v>4.46</v>
      </c>
      <c r="E323" s="9">
        <f t="shared" si="23"/>
        <v>4.5915699999999999</v>
      </c>
      <c r="F323" s="44">
        <v>29.43</v>
      </c>
      <c r="G323" s="9">
        <f t="shared" si="24"/>
        <v>31.384152</v>
      </c>
      <c r="H323" s="11">
        <f t="shared" si="26"/>
        <v>230.11042420135999</v>
      </c>
      <c r="J323" s="26"/>
    </row>
    <row r="324" spans="1:10" outlineLevel="1">
      <c r="A324" s="7">
        <f t="shared" si="25"/>
        <v>39</v>
      </c>
      <c r="B324" s="39">
        <v>42637.020833333336</v>
      </c>
      <c r="C324" s="40">
        <f t="shared" si="27"/>
        <v>0.49999999999999978</v>
      </c>
      <c r="D324" s="43">
        <v>6.81</v>
      </c>
      <c r="E324" s="9">
        <f t="shared" si="23"/>
        <v>7.0108950000000005</v>
      </c>
      <c r="F324" s="44">
        <v>28.12</v>
      </c>
      <c r="G324" s="9">
        <f t="shared" si="24"/>
        <v>29.987168</v>
      </c>
      <c r="H324" s="11">
        <f t="shared" si="26"/>
        <v>361.15105630464006</v>
      </c>
      <c r="J324" s="26"/>
    </row>
    <row r="325" spans="1:10" outlineLevel="1">
      <c r="A325" s="7">
        <f t="shared" si="25"/>
        <v>39</v>
      </c>
      <c r="B325" s="39">
        <v>42637.020833333336</v>
      </c>
      <c r="C325" s="40">
        <f t="shared" si="27"/>
        <v>0.52083333333333315</v>
      </c>
      <c r="D325" s="43">
        <v>7.27</v>
      </c>
      <c r="E325" s="9">
        <f t="shared" si="23"/>
        <v>7.4844650000000001</v>
      </c>
      <c r="F325" s="44">
        <v>41.16</v>
      </c>
      <c r="G325" s="9">
        <f t="shared" si="24"/>
        <v>43.893023999999997</v>
      </c>
      <c r="H325" s="11">
        <f t="shared" si="26"/>
        <v>281.46809562784</v>
      </c>
      <c r="J325" s="26"/>
    </row>
    <row r="326" spans="1:10" outlineLevel="1">
      <c r="A326" s="7">
        <f t="shared" si="25"/>
        <v>39</v>
      </c>
      <c r="B326" s="39">
        <v>42637.020833333336</v>
      </c>
      <c r="C326" s="40">
        <f t="shared" si="27"/>
        <v>0.54166666666666652</v>
      </c>
      <c r="D326" s="43">
        <v>7.9</v>
      </c>
      <c r="E326" s="9">
        <f t="shared" si="23"/>
        <v>8.1330500000000008</v>
      </c>
      <c r="F326" s="44">
        <v>43.2</v>
      </c>
      <c r="G326" s="9">
        <f t="shared" si="24"/>
        <v>46.068480000000001</v>
      </c>
      <c r="H326" s="11">
        <f t="shared" si="26"/>
        <v>288.16632373600004</v>
      </c>
      <c r="J326" s="26"/>
    </row>
    <row r="327" spans="1:10" outlineLevel="1">
      <c r="A327" s="7">
        <f t="shared" si="25"/>
        <v>39</v>
      </c>
      <c r="B327" s="39">
        <v>42637.020833333336</v>
      </c>
      <c r="C327" s="40">
        <f t="shared" si="27"/>
        <v>0.56249999999999989</v>
      </c>
      <c r="D327" s="43">
        <v>8.77</v>
      </c>
      <c r="E327" s="9">
        <f t="shared" si="23"/>
        <v>9.028715</v>
      </c>
      <c r="F327" s="44">
        <v>35.520000000000003</v>
      </c>
      <c r="G327" s="9">
        <f t="shared" si="24"/>
        <v>37.878528000000003</v>
      </c>
      <c r="H327" s="11">
        <f t="shared" si="26"/>
        <v>393.84583856847996</v>
      </c>
      <c r="J327" s="26"/>
    </row>
    <row r="328" spans="1:10" outlineLevel="1">
      <c r="A328" s="7">
        <f t="shared" si="25"/>
        <v>39</v>
      </c>
      <c r="B328" s="39">
        <v>42637.020833333336</v>
      </c>
      <c r="C328" s="40">
        <f t="shared" si="27"/>
        <v>0.58333333333333326</v>
      </c>
      <c r="D328" s="43">
        <v>7.15</v>
      </c>
      <c r="E328" s="9">
        <f t="shared" si="23"/>
        <v>7.3609250000000008</v>
      </c>
      <c r="F328" s="44">
        <v>46.37</v>
      </c>
      <c r="G328" s="9">
        <f t="shared" si="24"/>
        <v>49.448968000000001</v>
      </c>
      <c r="H328" s="11">
        <f t="shared" si="26"/>
        <v>235.92524272460003</v>
      </c>
      <c r="J328" s="26"/>
    </row>
    <row r="329" spans="1:10" outlineLevel="1">
      <c r="A329" s="7">
        <f t="shared" si="25"/>
        <v>39</v>
      </c>
      <c r="B329" s="39">
        <v>42637.020833333336</v>
      </c>
      <c r="C329" s="40">
        <f t="shared" si="27"/>
        <v>0.60416666666666663</v>
      </c>
      <c r="D329" s="43">
        <v>6.48</v>
      </c>
      <c r="E329" s="9">
        <f t="shared" si="23"/>
        <v>6.6711600000000013</v>
      </c>
      <c r="F329" s="44">
        <v>50.57</v>
      </c>
      <c r="G329" s="9">
        <f t="shared" si="24"/>
        <v>53.927848000000004</v>
      </c>
      <c r="H329" s="11">
        <f t="shared" si="26"/>
        <v>183.93823753632</v>
      </c>
      <c r="J329" s="26"/>
    </row>
    <row r="330" spans="1:10" outlineLevel="1">
      <c r="A330" s="7">
        <f t="shared" si="25"/>
        <v>39</v>
      </c>
      <c r="B330" s="39">
        <v>42637.020833333336</v>
      </c>
      <c r="C330" s="40">
        <f t="shared" si="27"/>
        <v>0.625</v>
      </c>
      <c r="D330" s="43">
        <v>3.4</v>
      </c>
      <c r="E330" s="9">
        <f t="shared" si="23"/>
        <v>3.5003000000000002</v>
      </c>
      <c r="F330" s="44">
        <v>39.450000000000003</v>
      </c>
      <c r="G330" s="9">
        <f t="shared" si="24"/>
        <v>42.069480000000006</v>
      </c>
      <c r="H330" s="11">
        <f t="shared" si="26"/>
        <v>138.01864915599998</v>
      </c>
      <c r="J330" s="26"/>
    </row>
    <row r="331" spans="1:10" outlineLevel="1">
      <c r="A331" s="7">
        <f t="shared" si="25"/>
        <v>39</v>
      </c>
      <c r="B331" s="39">
        <v>42637.020833333336</v>
      </c>
      <c r="C331" s="40">
        <f t="shared" si="27"/>
        <v>0.64583333333333337</v>
      </c>
      <c r="D331" s="43">
        <v>3.64</v>
      </c>
      <c r="E331" s="9">
        <f t="shared" si="23"/>
        <v>3.7473800000000006</v>
      </c>
      <c r="F331" s="44">
        <v>30.63</v>
      </c>
      <c r="G331" s="9">
        <f t="shared" si="24"/>
        <v>32.663831999999999</v>
      </c>
      <c r="H331" s="11">
        <f t="shared" si="26"/>
        <v>183.00767923984003</v>
      </c>
      <c r="J331" s="26"/>
    </row>
    <row r="332" spans="1:10" outlineLevel="1">
      <c r="A332" s="7">
        <f t="shared" si="25"/>
        <v>39</v>
      </c>
      <c r="B332" s="39">
        <v>42637.020833333336</v>
      </c>
      <c r="C332" s="40">
        <f t="shared" si="27"/>
        <v>0.66666666666666674</v>
      </c>
      <c r="D332" s="43">
        <v>3.34</v>
      </c>
      <c r="E332" s="9">
        <f t="shared" si="23"/>
        <v>3.4385300000000001</v>
      </c>
      <c r="F332" s="44">
        <v>45.4</v>
      </c>
      <c r="G332" s="9">
        <f t="shared" si="24"/>
        <v>48.414560000000002</v>
      </c>
      <c r="H332" s="11">
        <f t="shared" si="26"/>
        <v>113.7652780032</v>
      </c>
      <c r="J332" s="26"/>
    </row>
    <row r="333" spans="1:10" outlineLevel="1">
      <c r="A333" s="7">
        <f t="shared" si="25"/>
        <v>39</v>
      </c>
      <c r="B333" s="39">
        <v>42637.020833333336</v>
      </c>
      <c r="C333" s="40">
        <f t="shared" si="27"/>
        <v>0.68750000000000011</v>
      </c>
      <c r="D333" s="43">
        <v>2.2799999999999998</v>
      </c>
      <c r="E333" s="9">
        <f t="shared" si="23"/>
        <v>2.3472599999999999</v>
      </c>
      <c r="F333" s="44">
        <v>40.369999999999997</v>
      </c>
      <c r="G333" s="9">
        <f t="shared" si="24"/>
        <v>43.050567999999998</v>
      </c>
      <c r="H333" s="11">
        <f t="shared" si="26"/>
        <v>90.250813756319999</v>
      </c>
      <c r="J333" s="26"/>
    </row>
    <row r="334" spans="1:10" outlineLevel="1">
      <c r="A334" s="7">
        <f t="shared" si="25"/>
        <v>39</v>
      </c>
      <c r="B334" s="39">
        <v>42637.020833333336</v>
      </c>
      <c r="C334" s="40">
        <f t="shared" si="27"/>
        <v>0.70833333333333348</v>
      </c>
      <c r="D334" s="43">
        <v>3.26</v>
      </c>
      <c r="E334" s="9">
        <f t="shared" ref="E334:E397" si="28">IF($B$10="Electricity",$D334*$B$7,$D334*$B$8)</f>
        <v>3.3561700000000001</v>
      </c>
      <c r="F334" s="44">
        <v>53.66</v>
      </c>
      <c r="G334" s="9">
        <f t="shared" ref="G334:G397" si="29">$F334*$B$8</f>
        <v>57.223023999999995</v>
      </c>
      <c r="H334" s="11">
        <f t="shared" si="26"/>
        <v>81.477658541920022</v>
      </c>
      <c r="J334" s="26"/>
    </row>
    <row r="335" spans="1:10" outlineLevel="1">
      <c r="A335" s="7">
        <f t="shared" ref="A335:A348" si="30">A334</f>
        <v>39</v>
      </c>
      <c r="B335" s="39">
        <v>42637.020833333336</v>
      </c>
      <c r="C335" s="40">
        <f t="shared" si="27"/>
        <v>0.72916666666666685</v>
      </c>
      <c r="D335" s="43">
        <v>3.75</v>
      </c>
      <c r="E335" s="9">
        <f t="shared" si="28"/>
        <v>3.8606250000000002</v>
      </c>
      <c r="F335" s="44">
        <v>40.43</v>
      </c>
      <c r="G335" s="9">
        <f t="shared" si="29"/>
        <v>43.114552000000003</v>
      </c>
      <c r="H335" s="11">
        <f t="shared" si="26"/>
        <v>148.19182018499998</v>
      </c>
      <c r="J335" s="26"/>
    </row>
    <row r="336" spans="1:10" outlineLevel="1">
      <c r="A336" s="7">
        <f t="shared" si="30"/>
        <v>39</v>
      </c>
      <c r="B336" s="39">
        <v>42637.020833333336</v>
      </c>
      <c r="C336" s="40">
        <f t="shared" si="27"/>
        <v>0.75000000000000022</v>
      </c>
      <c r="D336" s="43">
        <v>3.39</v>
      </c>
      <c r="E336" s="9">
        <f t="shared" si="28"/>
        <v>3.4900050000000005</v>
      </c>
      <c r="F336" s="44">
        <v>57.58</v>
      </c>
      <c r="G336" s="9">
        <f t="shared" si="29"/>
        <v>61.403312</v>
      </c>
      <c r="H336" s="11">
        <f t="shared" si="26"/>
        <v>70.137541603440013</v>
      </c>
      <c r="J336" s="26"/>
    </row>
    <row r="337" spans="1:11" outlineLevel="1">
      <c r="A337" s="7">
        <f t="shared" si="30"/>
        <v>39</v>
      </c>
      <c r="B337" s="39">
        <v>42637.020833333336</v>
      </c>
      <c r="C337" s="40">
        <f t="shared" si="27"/>
        <v>0.77083333333333359</v>
      </c>
      <c r="D337" s="43">
        <v>3.13</v>
      </c>
      <c r="E337" s="9">
        <f t="shared" si="28"/>
        <v>3.2223350000000002</v>
      </c>
      <c r="F337" s="44">
        <v>57.04</v>
      </c>
      <c r="G337" s="9">
        <f t="shared" si="29"/>
        <v>60.827455999999998</v>
      </c>
      <c r="H337" s="11">
        <f t="shared" si="26"/>
        <v>66.613862070240003</v>
      </c>
      <c r="J337" s="26"/>
    </row>
    <row r="338" spans="1:11" outlineLevel="1">
      <c r="A338" s="7">
        <f t="shared" si="30"/>
        <v>39</v>
      </c>
      <c r="B338" s="39">
        <v>42637.020833333336</v>
      </c>
      <c r="C338" s="40">
        <f t="shared" si="27"/>
        <v>0.79166666666666696</v>
      </c>
      <c r="D338" s="43">
        <v>2.61</v>
      </c>
      <c r="E338" s="9">
        <f t="shared" si="28"/>
        <v>2.686995</v>
      </c>
      <c r="F338" s="44">
        <v>69.17</v>
      </c>
      <c r="G338" s="9">
        <f t="shared" si="29"/>
        <v>73.762888000000004</v>
      </c>
      <c r="H338" s="11">
        <f t="shared" si="26"/>
        <v>20.789581258439991</v>
      </c>
      <c r="J338" s="26"/>
    </row>
    <row r="339" spans="1:11" outlineLevel="1">
      <c r="A339" s="7">
        <f t="shared" si="30"/>
        <v>39</v>
      </c>
      <c r="B339" s="39">
        <v>42637.020833333336</v>
      </c>
      <c r="C339" s="40">
        <f t="shared" si="27"/>
        <v>0.81250000000000033</v>
      </c>
      <c r="D339" s="43">
        <v>3.51</v>
      </c>
      <c r="E339" s="9">
        <f t="shared" si="28"/>
        <v>3.6135450000000002</v>
      </c>
      <c r="F339" s="44">
        <v>50.6</v>
      </c>
      <c r="G339" s="9">
        <f t="shared" si="29"/>
        <v>53.95984</v>
      </c>
      <c r="H339" s="11">
        <f t="shared" si="26"/>
        <v>99.517607467200008</v>
      </c>
      <c r="J339" s="26"/>
    </row>
    <row r="340" spans="1:11" outlineLevel="1">
      <c r="A340" s="7">
        <f t="shared" si="30"/>
        <v>39</v>
      </c>
      <c r="B340" s="39">
        <v>42637.020833333336</v>
      </c>
      <c r="C340" s="40">
        <f t="shared" si="27"/>
        <v>0.8333333333333337</v>
      </c>
      <c r="D340" s="43">
        <v>3.16</v>
      </c>
      <c r="E340" s="9">
        <f t="shared" si="28"/>
        <v>3.2532200000000002</v>
      </c>
      <c r="F340" s="44">
        <v>45.38</v>
      </c>
      <c r="G340" s="9">
        <f t="shared" si="29"/>
        <v>48.393232000000005</v>
      </c>
      <c r="H340" s="11">
        <f t="shared" si="26"/>
        <v>107.70359979295999</v>
      </c>
      <c r="J340" s="26"/>
    </row>
    <row r="341" spans="1:11" outlineLevel="1">
      <c r="A341" s="7">
        <f t="shared" si="30"/>
        <v>39</v>
      </c>
      <c r="B341" s="39">
        <v>42637.020833333336</v>
      </c>
      <c r="C341" s="40">
        <f t="shared" si="27"/>
        <v>0.85416666666666707</v>
      </c>
      <c r="D341" s="43">
        <v>2.6</v>
      </c>
      <c r="E341" s="9">
        <f t="shared" si="28"/>
        <v>2.6767000000000003</v>
      </c>
      <c r="F341" s="44">
        <v>47.43</v>
      </c>
      <c r="G341" s="9">
        <f t="shared" si="29"/>
        <v>50.579352</v>
      </c>
      <c r="H341" s="11">
        <f t="shared" si="26"/>
        <v>82.765298501600014</v>
      </c>
      <c r="J341" s="26"/>
    </row>
    <row r="342" spans="1:11" outlineLevel="1">
      <c r="A342" s="7">
        <f t="shared" si="30"/>
        <v>39</v>
      </c>
      <c r="B342" s="39">
        <v>42637.020833333336</v>
      </c>
      <c r="C342" s="40">
        <f t="shared" si="27"/>
        <v>0.87500000000000044</v>
      </c>
      <c r="D342" s="43">
        <v>3.51</v>
      </c>
      <c r="E342" s="9">
        <f t="shared" si="28"/>
        <v>3.6135450000000002</v>
      </c>
      <c r="F342" s="44">
        <v>46.73</v>
      </c>
      <c r="G342" s="9">
        <f t="shared" si="29"/>
        <v>49.832871999999995</v>
      </c>
      <c r="H342" s="11">
        <f t="shared" si="26"/>
        <v>114.43059204876003</v>
      </c>
      <c r="J342" s="26"/>
    </row>
    <row r="343" spans="1:11" outlineLevel="1">
      <c r="A343" s="7">
        <f t="shared" si="30"/>
        <v>39</v>
      </c>
      <c r="B343" s="39">
        <v>42637.020833333336</v>
      </c>
      <c r="C343" s="40">
        <f t="shared" si="27"/>
        <v>0.89583333333333381</v>
      </c>
      <c r="D343" s="43">
        <v>4.0599999999999996</v>
      </c>
      <c r="E343" s="9">
        <f t="shared" si="28"/>
        <v>4.1797699999999995</v>
      </c>
      <c r="F343" s="44">
        <v>48.7</v>
      </c>
      <c r="G343" s="9">
        <f t="shared" si="29"/>
        <v>51.933680000000003</v>
      </c>
      <c r="H343" s="11">
        <f t="shared" si="26"/>
        <v>123.58041734639997</v>
      </c>
      <c r="J343" s="26"/>
    </row>
    <row r="344" spans="1:11" outlineLevel="1">
      <c r="A344" s="7">
        <f t="shared" si="30"/>
        <v>39</v>
      </c>
      <c r="B344" s="39">
        <v>42637.020833333336</v>
      </c>
      <c r="C344" s="40">
        <f t="shared" si="27"/>
        <v>0.91666666666666718</v>
      </c>
      <c r="D344" s="43">
        <v>5.0199999999999996</v>
      </c>
      <c r="E344" s="9">
        <f t="shared" si="28"/>
        <v>5.1680900000000003</v>
      </c>
      <c r="F344" s="44">
        <v>47.23</v>
      </c>
      <c r="G344" s="9">
        <f t="shared" si="29"/>
        <v>50.366071999999996</v>
      </c>
      <c r="H344" s="11">
        <f t="shared" si="26"/>
        <v>160.90294195752003</v>
      </c>
      <c r="J344" s="26"/>
    </row>
    <row r="345" spans="1:11" outlineLevel="1">
      <c r="A345" s="7">
        <f t="shared" si="30"/>
        <v>39</v>
      </c>
      <c r="B345" s="39">
        <v>42637.020833333336</v>
      </c>
      <c r="C345" s="40">
        <f t="shared" si="27"/>
        <v>0.93750000000000056</v>
      </c>
      <c r="D345" s="43">
        <v>6.43</v>
      </c>
      <c r="E345" s="9">
        <f t="shared" si="28"/>
        <v>6.6196850000000005</v>
      </c>
      <c r="F345" s="44">
        <v>49.81</v>
      </c>
      <c r="G345" s="9">
        <f t="shared" si="29"/>
        <v>53.117384000000001</v>
      </c>
      <c r="H345" s="11">
        <f t="shared" si="26"/>
        <v>187.88397739596002</v>
      </c>
      <c r="J345" s="26"/>
    </row>
    <row r="346" spans="1:11" outlineLevel="1">
      <c r="A346" s="7">
        <f t="shared" si="30"/>
        <v>39</v>
      </c>
      <c r="B346" s="39">
        <v>42637.020833333336</v>
      </c>
      <c r="C346" s="40">
        <f t="shared" si="27"/>
        <v>0.95833333333333393</v>
      </c>
      <c r="D346" s="43">
        <v>4.78</v>
      </c>
      <c r="E346" s="9">
        <f t="shared" si="28"/>
        <v>4.9210100000000008</v>
      </c>
      <c r="F346" s="44">
        <v>46.24</v>
      </c>
      <c r="G346" s="9">
        <f t="shared" si="29"/>
        <v>49.310336</v>
      </c>
      <c r="H346" s="11">
        <f t="shared" si="26"/>
        <v>158.40565844064002</v>
      </c>
      <c r="J346" s="26"/>
    </row>
    <row r="347" spans="1:11" outlineLevel="1">
      <c r="A347" s="7">
        <f t="shared" si="30"/>
        <v>39</v>
      </c>
      <c r="B347" s="39">
        <v>42637.020833333336</v>
      </c>
      <c r="C347" s="40">
        <f t="shared" si="27"/>
        <v>0.9791666666666673</v>
      </c>
      <c r="D347" s="43">
        <v>2.5299999999999998</v>
      </c>
      <c r="E347" s="9">
        <f t="shared" si="28"/>
        <v>2.604635</v>
      </c>
      <c r="F347" s="44">
        <v>59.29</v>
      </c>
      <c r="G347" s="9">
        <f t="shared" si="29"/>
        <v>63.226855999999998</v>
      </c>
      <c r="H347" s="11">
        <f t="shared" si="26"/>
        <v>47.594870422440003</v>
      </c>
      <c r="J347" s="26"/>
      <c r="K347" s="26"/>
    </row>
    <row r="348" spans="1:11" outlineLevel="1">
      <c r="A348" s="7">
        <f t="shared" si="30"/>
        <v>39</v>
      </c>
      <c r="B348" s="39">
        <v>42637.020833333336</v>
      </c>
      <c r="C348" s="40">
        <f t="shared" si="27"/>
        <v>1.0000000000000007</v>
      </c>
      <c r="D348" s="43">
        <v>6.2</v>
      </c>
      <c r="E348" s="9">
        <f t="shared" si="28"/>
        <v>6.3829000000000011</v>
      </c>
      <c r="F348" s="44">
        <v>52.25</v>
      </c>
      <c r="G348" s="9">
        <f t="shared" si="29"/>
        <v>55.7194</v>
      </c>
      <c r="H348" s="11">
        <f>E348*($B$6-G348)</f>
        <v>164.55499174000002</v>
      </c>
      <c r="J348" s="26"/>
    </row>
    <row r="349" spans="1:11" outlineLevel="1">
      <c r="A349" s="7">
        <f>A348+1</f>
        <v>40</v>
      </c>
      <c r="B349" s="39">
        <v>42638.020833333336</v>
      </c>
      <c r="C349" s="40">
        <f t="shared" si="27"/>
        <v>2.0833333333333332E-2</v>
      </c>
      <c r="D349" s="43">
        <v>7.45</v>
      </c>
      <c r="E349" s="9">
        <f t="shared" si="28"/>
        <v>7.6697750000000005</v>
      </c>
      <c r="F349" s="44">
        <v>32.299999999999997</v>
      </c>
      <c r="G349" s="9">
        <f t="shared" si="29"/>
        <v>34.444719999999997</v>
      </c>
      <c r="H349" s="11">
        <f t="shared" ref="H349:H395" si="31">E349*($B$6-G349)</f>
        <v>360.90341016200006</v>
      </c>
      <c r="J349" s="26"/>
    </row>
    <row r="350" spans="1:11" outlineLevel="1">
      <c r="A350" s="7">
        <f>A349</f>
        <v>40</v>
      </c>
      <c r="B350" s="39">
        <v>42638.020833333336</v>
      </c>
      <c r="C350" s="40">
        <f t="shared" si="27"/>
        <v>4.1666666666666664E-2</v>
      </c>
      <c r="D350" s="43">
        <v>6.41</v>
      </c>
      <c r="E350" s="9">
        <f t="shared" si="28"/>
        <v>6.599095000000001</v>
      </c>
      <c r="F350" s="44">
        <v>34.590000000000003</v>
      </c>
      <c r="G350" s="9">
        <f t="shared" si="29"/>
        <v>36.886776000000005</v>
      </c>
      <c r="H350" s="11">
        <f t="shared" si="31"/>
        <v>294.40690343227999</v>
      </c>
      <c r="J350" s="26"/>
    </row>
    <row r="351" spans="1:11" outlineLevel="1">
      <c r="A351" s="7">
        <f t="shared" ref="A351:A414" si="32">A350</f>
        <v>40</v>
      </c>
      <c r="B351" s="39">
        <v>42638.020833333336</v>
      </c>
      <c r="C351" s="40">
        <f t="shared" si="27"/>
        <v>6.25E-2</v>
      </c>
      <c r="D351" s="43">
        <v>4.7300000000000004</v>
      </c>
      <c r="E351" s="9">
        <f t="shared" si="28"/>
        <v>4.8695350000000008</v>
      </c>
      <c r="F351" s="44">
        <v>29.36</v>
      </c>
      <c r="G351" s="9">
        <f t="shared" si="29"/>
        <v>31.309504</v>
      </c>
      <c r="H351" s="11">
        <f t="shared" si="31"/>
        <v>244.40437693936002</v>
      </c>
      <c r="J351" s="26"/>
    </row>
    <row r="352" spans="1:11" outlineLevel="1">
      <c r="A352" s="7">
        <f t="shared" si="32"/>
        <v>40</v>
      </c>
      <c r="B352" s="39">
        <v>42638.020833333336</v>
      </c>
      <c r="C352" s="40">
        <f t="shared" si="27"/>
        <v>8.3333333333333329E-2</v>
      </c>
      <c r="D352" s="43">
        <v>6.74</v>
      </c>
      <c r="E352" s="9">
        <f t="shared" si="28"/>
        <v>6.9388300000000012</v>
      </c>
      <c r="F352" s="44">
        <v>26.98</v>
      </c>
      <c r="G352" s="9">
        <f t="shared" si="29"/>
        <v>28.771471999999999</v>
      </c>
      <c r="H352" s="11">
        <f t="shared" si="31"/>
        <v>365.87429194224006</v>
      </c>
      <c r="J352" s="26"/>
    </row>
    <row r="353" spans="1:13" outlineLevel="1">
      <c r="A353" s="7">
        <f t="shared" si="32"/>
        <v>40</v>
      </c>
      <c r="B353" s="39">
        <v>42638.020833333336</v>
      </c>
      <c r="C353" s="40">
        <f t="shared" si="27"/>
        <v>0.10416666666666666</v>
      </c>
      <c r="D353" s="43">
        <v>6.9</v>
      </c>
      <c r="E353" s="9">
        <f t="shared" si="28"/>
        <v>7.1035500000000011</v>
      </c>
      <c r="F353" s="44">
        <v>26.4</v>
      </c>
      <c r="G353" s="9">
        <f t="shared" si="29"/>
        <v>28.15296</v>
      </c>
      <c r="H353" s="11">
        <f t="shared" si="31"/>
        <v>378.95336599200004</v>
      </c>
      <c r="J353" s="26"/>
      <c r="M353" s="27"/>
    </row>
    <row r="354" spans="1:13" outlineLevel="1">
      <c r="A354" s="7">
        <f t="shared" si="32"/>
        <v>40</v>
      </c>
      <c r="B354" s="39">
        <v>42638.020833333336</v>
      </c>
      <c r="C354" s="40">
        <f t="shared" si="27"/>
        <v>0.12499999999999999</v>
      </c>
      <c r="D354" s="43">
        <v>8.07</v>
      </c>
      <c r="E354" s="9">
        <f t="shared" si="28"/>
        <v>8.3080650000000009</v>
      </c>
      <c r="F354" s="44">
        <v>25.25</v>
      </c>
      <c r="G354" s="9">
        <f t="shared" si="29"/>
        <v>26.926600000000001</v>
      </c>
      <c r="H354" s="11">
        <f t="shared" si="31"/>
        <v>453.39935447100004</v>
      </c>
      <c r="J354" s="26"/>
    </row>
    <row r="355" spans="1:13" outlineLevel="1">
      <c r="A355" s="7">
        <f t="shared" si="32"/>
        <v>40</v>
      </c>
      <c r="B355" s="39">
        <v>42638.020833333336</v>
      </c>
      <c r="C355" s="40">
        <f t="shared" si="27"/>
        <v>0.14583333333333331</v>
      </c>
      <c r="D355" s="43">
        <v>8.0399999999999991</v>
      </c>
      <c r="E355" s="9">
        <f t="shared" si="28"/>
        <v>8.2771799999999995</v>
      </c>
      <c r="F355" s="44">
        <v>25.2</v>
      </c>
      <c r="G355" s="9">
        <f t="shared" si="29"/>
        <v>26.873280000000001</v>
      </c>
      <c r="H355" s="11">
        <f t="shared" si="31"/>
        <v>452.15519424959996</v>
      </c>
      <c r="J355" s="26"/>
    </row>
    <row r="356" spans="1:13" outlineLevel="1">
      <c r="A356" s="7">
        <f t="shared" si="32"/>
        <v>40</v>
      </c>
      <c r="B356" s="39">
        <v>42638.020833333336</v>
      </c>
      <c r="C356" s="40">
        <f t="shared" si="27"/>
        <v>0.16666666666666666</v>
      </c>
      <c r="D356" s="43">
        <v>7.7</v>
      </c>
      <c r="E356" s="9">
        <f t="shared" si="28"/>
        <v>7.927150000000001</v>
      </c>
      <c r="F356" s="44">
        <v>25.2</v>
      </c>
      <c r="G356" s="9">
        <f t="shared" si="29"/>
        <v>26.873280000000001</v>
      </c>
      <c r="H356" s="11">
        <f t="shared" si="31"/>
        <v>433.03420344800003</v>
      </c>
      <c r="J356" s="26"/>
    </row>
    <row r="357" spans="1:13" outlineLevel="1">
      <c r="A357" s="7">
        <f t="shared" si="32"/>
        <v>40</v>
      </c>
      <c r="B357" s="39">
        <v>42638.020833333336</v>
      </c>
      <c r="C357" s="40">
        <f t="shared" si="27"/>
        <v>0.1875</v>
      </c>
      <c r="D357" s="43">
        <v>7.98</v>
      </c>
      <c r="E357" s="9">
        <f t="shared" si="28"/>
        <v>8.2154100000000003</v>
      </c>
      <c r="F357" s="44">
        <v>24.62</v>
      </c>
      <c r="G357" s="9">
        <f t="shared" si="29"/>
        <v>26.254768000000002</v>
      </c>
      <c r="H357" s="11">
        <f t="shared" si="31"/>
        <v>453.86223142512006</v>
      </c>
      <c r="J357" s="26"/>
    </row>
    <row r="358" spans="1:13" outlineLevel="1">
      <c r="A358" s="7">
        <f t="shared" si="32"/>
        <v>40</v>
      </c>
      <c r="B358" s="39">
        <v>42638.020833333336</v>
      </c>
      <c r="C358" s="40">
        <f t="shared" si="27"/>
        <v>0.20833333333333334</v>
      </c>
      <c r="D358" s="43">
        <v>8.08</v>
      </c>
      <c r="E358" s="9">
        <f t="shared" si="28"/>
        <v>8.3183600000000002</v>
      </c>
      <c r="F358" s="44">
        <v>24.4</v>
      </c>
      <c r="G358" s="9">
        <f t="shared" si="29"/>
        <v>26.020159999999997</v>
      </c>
      <c r="H358" s="11">
        <f t="shared" si="31"/>
        <v>461.50128186240005</v>
      </c>
      <c r="J358" s="26"/>
    </row>
    <row r="359" spans="1:13" outlineLevel="1">
      <c r="A359" s="7">
        <f t="shared" si="32"/>
        <v>40</v>
      </c>
      <c r="B359" s="39">
        <v>42638.020833333336</v>
      </c>
      <c r="C359" s="40">
        <f t="shared" si="27"/>
        <v>0.22916666666666669</v>
      </c>
      <c r="D359" s="43">
        <v>8.06</v>
      </c>
      <c r="E359" s="9">
        <f t="shared" si="28"/>
        <v>8.2977700000000016</v>
      </c>
      <c r="F359" s="44">
        <v>26.2</v>
      </c>
      <c r="G359" s="9">
        <f t="shared" si="29"/>
        <v>27.939679999999999</v>
      </c>
      <c r="H359" s="11">
        <f t="shared" si="31"/>
        <v>444.4312164864001</v>
      </c>
      <c r="J359" s="26"/>
    </row>
    <row r="360" spans="1:13" outlineLevel="1">
      <c r="A360" s="7">
        <f t="shared" si="32"/>
        <v>40</v>
      </c>
      <c r="B360" s="39">
        <v>42638.020833333336</v>
      </c>
      <c r="C360" s="40">
        <f t="shared" si="27"/>
        <v>0.25</v>
      </c>
      <c r="D360" s="43">
        <v>6.34</v>
      </c>
      <c r="E360" s="9">
        <f t="shared" si="28"/>
        <v>6.5270300000000008</v>
      </c>
      <c r="F360" s="44">
        <v>25.2</v>
      </c>
      <c r="G360" s="9">
        <f t="shared" si="29"/>
        <v>26.873280000000001</v>
      </c>
      <c r="H360" s="11">
        <f t="shared" si="31"/>
        <v>356.55024024160002</v>
      </c>
      <c r="J360" s="26"/>
    </row>
    <row r="361" spans="1:13" outlineLevel="1">
      <c r="A361" s="7">
        <f t="shared" si="32"/>
        <v>40</v>
      </c>
      <c r="B361" s="39">
        <v>42638.020833333336</v>
      </c>
      <c r="C361" s="40">
        <f t="shared" si="27"/>
        <v>0.27083333333333331</v>
      </c>
      <c r="D361" s="43">
        <v>5.35</v>
      </c>
      <c r="E361" s="9">
        <f t="shared" si="28"/>
        <v>5.5078250000000004</v>
      </c>
      <c r="F361" s="44">
        <v>25.35</v>
      </c>
      <c r="G361" s="9">
        <f t="shared" si="29"/>
        <v>27.033240000000003</v>
      </c>
      <c r="H361" s="11">
        <f t="shared" si="31"/>
        <v>299.993382397</v>
      </c>
      <c r="J361" s="26"/>
    </row>
    <row r="362" spans="1:13" outlineLevel="1">
      <c r="A362" s="7">
        <f t="shared" si="32"/>
        <v>40</v>
      </c>
      <c r="B362" s="39">
        <v>42638.020833333336</v>
      </c>
      <c r="C362" s="40">
        <f t="shared" si="27"/>
        <v>0.29166666666666663</v>
      </c>
      <c r="D362" s="43">
        <v>6.16</v>
      </c>
      <c r="E362" s="9">
        <f t="shared" si="28"/>
        <v>6.3417200000000005</v>
      </c>
      <c r="F362" s="44">
        <v>31.49</v>
      </c>
      <c r="G362" s="9">
        <f t="shared" si="29"/>
        <v>33.580936000000001</v>
      </c>
      <c r="H362" s="11">
        <f t="shared" si="31"/>
        <v>303.88928655007999</v>
      </c>
      <c r="J362" s="26"/>
    </row>
    <row r="363" spans="1:13" outlineLevel="1">
      <c r="A363" s="7">
        <f t="shared" si="32"/>
        <v>40</v>
      </c>
      <c r="B363" s="39">
        <v>42638.020833333336</v>
      </c>
      <c r="C363" s="40">
        <f t="shared" si="27"/>
        <v>0.31249999999999994</v>
      </c>
      <c r="D363" s="43">
        <v>4.8600000000000003</v>
      </c>
      <c r="E363" s="9">
        <f t="shared" si="28"/>
        <v>5.0033700000000003</v>
      </c>
      <c r="F363" s="44">
        <v>35.799999999999997</v>
      </c>
      <c r="G363" s="9">
        <f t="shared" si="29"/>
        <v>38.177119999999995</v>
      </c>
      <c r="H363" s="11">
        <f t="shared" si="31"/>
        <v>216.76039810560005</v>
      </c>
      <c r="J363" s="26"/>
    </row>
    <row r="364" spans="1:13" outlineLevel="1">
      <c r="A364" s="7">
        <f t="shared" si="32"/>
        <v>40</v>
      </c>
      <c r="B364" s="39">
        <v>42638.020833333336</v>
      </c>
      <c r="C364" s="40">
        <f t="shared" si="27"/>
        <v>0.33333333333333326</v>
      </c>
      <c r="D364" s="43">
        <v>5.98</v>
      </c>
      <c r="E364" s="9">
        <f t="shared" si="28"/>
        <v>6.156410000000001</v>
      </c>
      <c r="F364" s="44">
        <v>40.520000000000003</v>
      </c>
      <c r="G364" s="9">
        <f t="shared" si="29"/>
        <v>43.210528000000004</v>
      </c>
      <c r="H364" s="11">
        <f t="shared" si="31"/>
        <v>235.72568831552002</v>
      </c>
      <c r="J364" s="26"/>
    </row>
    <row r="365" spans="1:13" outlineLevel="1">
      <c r="A365" s="7">
        <f t="shared" si="32"/>
        <v>40</v>
      </c>
      <c r="B365" s="39">
        <v>42638.020833333336</v>
      </c>
      <c r="C365" s="40">
        <f t="shared" si="27"/>
        <v>0.35416666666666657</v>
      </c>
      <c r="D365" s="43">
        <v>4.08</v>
      </c>
      <c r="E365" s="9">
        <f t="shared" si="28"/>
        <v>4.2003600000000008</v>
      </c>
      <c r="F365" s="44">
        <v>35.32</v>
      </c>
      <c r="G365" s="9">
        <f t="shared" si="29"/>
        <v>37.665247999999998</v>
      </c>
      <c r="H365" s="11">
        <f t="shared" si="31"/>
        <v>184.12173891072004</v>
      </c>
      <c r="J365" s="26"/>
    </row>
    <row r="366" spans="1:13" outlineLevel="1">
      <c r="A366" s="7">
        <f t="shared" si="32"/>
        <v>40</v>
      </c>
      <c r="B366" s="39">
        <v>42638.020833333336</v>
      </c>
      <c r="C366" s="40">
        <f t="shared" si="27"/>
        <v>0.37499999999999989</v>
      </c>
      <c r="D366" s="43">
        <v>2.58</v>
      </c>
      <c r="E366" s="9">
        <f t="shared" si="28"/>
        <v>2.6561100000000004</v>
      </c>
      <c r="F366" s="44">
        <v>35.299999999999997</v>
      </c>
      <c r="G366" s="9">
        <f t="shared" si="29"/>
        <v>37.643919999999994</v>
      </c>
      <c r="H366" s="11">
        <f t="shared" si="31"/>
        <v>116.48657264880003</v>
      </c>
      <c r="J366" s="26"/>
    </row>
    <row r="367" spans="1:13" outlineLevel="1">
      <c r="A367" s="7">
        <f t="shared" si="32"/>
        <v>40</v>
      </c>
      <c r="B367" s="39">
        <v>42638.020833333336</v>
      </c>
      <c r="C367" s="40">
        <f t="shared" si="27"/>
        <v>0.3958333333333332</v>
      </c>
      <c r="D367" s="43">
        <v>2.74</v>
      </c>
      <c r="E367" s="9">
        <f t="shared" si="28"/>
        <v>2.8208300000000004</v>
      </c>
      <c r="F367" s="44">
        <v>39.130000000000003</v>
      </c>
      <c r="G367" s="9">
        <f t="shared" si="29"/>
        <v>41.728232000000006</v>
      </c>
      <c r="H367" s="11">
        <f t="shared" si="31"/>
        <v>112.18939632743999</v>
      </c>
      <c r="J367" s="26"/>
    </row>
    <row r="368" spans="1:13" outlineLevel="1">
      <c r="A368" s="7">
        <f t="shared" si="32"/>
        <v>40</v>
      </c>
      <c r="B368" s="39">
        <v>42638.020833333336</v>
      </c>
      <c r="C368" s="40">
        <f t="shared" si="27"/>
        <v>0.41666666666666652</v>
      </c>
      <c r="D368" s="43">
        <v>4.8099999999999996</v>
      </c>
      <c r="E368" s="9">
        <f t="shared" si="28"/>
        <v>4.9518950000000004</v>
      </c>
      <c r="F368" s="44">
        <v>30.29</v>
      </c>
      <c r="G368" s="9">
        <f t="shared" si="29"/>
        <v>32.301256000000002</v>
      </c>
      <c r="H368" s="11">
        <f t="shared" si="31"/>
        <v>243.62701441988</v>
      </c>
      <c r="J368" s="26"/>
    </row>
    <row r="369" spans="1:10" outlineLevel="1">
      <c r="A369" s="7">
        <f t="shared" si="32"/>
        <v>40</v>
      </c>
      <c r="B369" s="39">
        <v>42638.020833333336</v>
      </c>
      <c r="C369" s="40">
        <f t="shared" si="27"/>
        <v>0.43749999999999983</v>
      </c>
      <c r="D369" s="43">
        <v>5.12</v>
      </c>
      <c r="E369" s="9">
        <f t="shared" si="28"/>
        <v>5.2710400000000002</v>
      </c>
      <c r="F369" s="44">
        <v>28.07</v>
      </c>
      <c r="G369" s="9">
        <f t="shared" si="29"/>
        <v>29.933848000000001</v>
      </c>
      <c r="H369" s="11">
        <f t="shared" si="31"/>
        <v>271.80724983808</v>
      </c>
      <c r="J369" s="26"/>
    </row>
    <row r="370" spans="1:10" outlineLevel="1">
      <c r="A370" s="7">
        <f t="shared" si="32"/>
        <v>40</v>
      </c>
      <c r="B370" s="39">
        <v>42638.020833333336</v>
      </c>
      <c r="C370" s="40">
        <f t="shared" si="27"/>
        <v>0.45833333333333315</v>
      </c>
      <c r="D370" s="43">
        <v>4.5199999999999996</v>
      </c>
      <c r="E370" s="9">
        <f t="shared" si="28"/>
        <v>4.65334</v>
      </c>
      <c r="F370" s="44">
        <v>27.89</v>
      </c>
      <c r="G370" s="9">
        <f t="shared" si="29"/>
        <v>29.741896000000001</v>
      </c>
      <c r="H370" s="11">
        <f t="shared" si="31"/>
        <v>240.84805566736003</v>
      </c>
      <c r="J370" s="26"/>
    </row>
    <row r="371" spans="1:10" outlineLevel="1">
      <c r="A371" s="7">
        <f t="shared" si="32"/>
        <v>40</v>
      </c>
      <c r="B371" s="39">
        <v>42638.020833333336</v>
      </c>
      <c r="C371" s="40">
        <f t="shared" si="27"/>
        <v>0.47916666666666646</v>
      </c>
      <c r="D371" s="43">
        <v>4.82</v>
      </c>
      <c r="E371" s="9">
        <f t="shared" si="28"/>
        <v>4.9621900000000005</v>
      </c>
      <c r="F371" s="44">
        <v>24.42</v>
      </c>
      <c r="G371" s="9">
        <f t="shared" si="29"/>
        <v>26.041488000000001</v>
      </c>
      <c r="H371" s="11">
        <f t="shared" si="31"/>
        <v>275.19567366128001</v>
      </c>
      <c r="J371" s="26"/>
    </row>
    <row r="372" spans="1:10" outlineLevel="1">
      <c r="A372" s="7">
        <f t="shared" si="32"/>
        <v>40</v>
      </c>
      <c r="B372" s="39">
        <v>42638.020833333336</v>
      </c>
      <c r="C372" s="40">
        <f t="shared" si="27"/>
        <v>0.49999999999999978</v>
      </c>
      <c r="D372" s="43">
        <v>4.6100000000000003</v>
      </c>
      <c r="E372" s="9">
        <f t="shared" si="28"/>
        <v>4.7459950000000006</v>
      </c>
      <c r="F372" s="44">
        <v>25.64</v>
      </c>
      <c r="G372" s="9">
        <f t="shared" si="29"/>
        <v>27.342496000000001</v>
      </c>
      <c r="H372" s="11">
        <f t="shared" si="31"/>
        <v>257.03124319648003</v>
      </c>
      <c r="J372" s="26"/>
    </row>
    <row r="373" spans="1:10" outlineLevel="1">
      <c r="A373" s="7">
        <f t="shared" si="32"/>
        <v>40</v>
      </c>
      <c r="B373" s="39">
        <v>42638.020833333336</v>
      </c>
      <c r="C373" s="40">
        <f t="shared" si="27"/>
        <v>0.52083333333333315</v>
      </c>
      <c r="D373" s="43">
        <v>4.4000000000000004</v>
      </c>
      <c r="E373" s="9">
        <f t="shared" si="28"/>
        <v>4.5298000000000007</v>
      </c>
      <c r="F373" s="44">
        <v>27.34</v>
      </c>
      <c r="G373" s="9">
        <f t="shared" si="29"/>
        <v>29.155376</v>
      </c>
      <c r="H373" s="11">
        <f t="shared" si="31"/>
        <v>237.11067779520002</v>
      </c>
      <c r="J373" s="26"/>
    </row>
    <row r="374" spans="1:10" outlineLevel="1">
      <c r="A374" s="7">
        <f t="shared" si="32"/>
        <v>40</v>
      </c>
      <c r="B374" s="39">
        <v>42638.020833333336</v>
      </c>
      <c r="C374" s="40">
        <f t="shared" si="27"/>
        <v>0.54166666666666652</v>
      </c>
      <c r="D374" s="43">
        <v>4.3</v>
      </c>
      <c r="E374" s="9">
        <f t="shared" si="28"/>
        <v>4.42685</v>
      </c>
      <c r="F374" s="44">
        <v>28.96</v>
      </c>
      <c r="G374" s="9">
        <f t="shared" si="29"/>
        <v>30.882944000000002</v>
      </c>
      <c r="H374" s="11">
        <f t="shared" si="31"/>
        <v>224.07411435359998</v>
      </c>
      <c r="J374" s="26"/>
    </row>
    <row r="375" spans="1:10" outlineLevel="1">
      <c r="A375" s="7">
        <f t="shared" si="32"/>
        <v>40</v>
      </c>
      <c r="B375" s="39">
        <v>42638.020833333336</v>
      </c>
      <c r="C375" s="40">
        <f t="shared" si="27"/>
        <v>0.56249999999999989</v>
      </c>
      <c r="D375" s="43">
        <v>4.25</v>
      </c>
      <c r="E375" s="9">
        <f t="shared" si="28"/>
        <v>4.375375</v>
      </c>
      <c r="F375" s="44">
        <v>28.65</v>
      </c>
      <c r="G375" s="9">
        <f t="shared" si="29"/>
        <v>30.55236</v>
      </c>
      <c r="H375" s="11">
        <f t="shared" si="31"/>
        <v>222.91503036500001</v>
      </c>
      <c r="J375" s="26"/>
    </row>
    <row r="376" spans="1:10" outlineLevel="1">
      <c r="A376" s="7">
        <f t="shared" si="32"/>
        <v>40</v>
      </c>
      <c r="B376" s="39">
        <v>42638.020833333336</v>
      </c>
      <c r="C376" s="40">
        <f t="shared" si="27"/>
        <v>0.58333333333333326</v>
      </c>
      <c r="D376" s="43">
        <v>3.77</v>
      </c>
      <c r="E376" s="9">
        <f t="shared" si="28"/>
        <v>3.8812150000000005</v>
      </c>
      <c r="F376" s="44">
        <v>28.73</v>
      </c>
      <c r="G376" s="9">
        <f t="shared" si="29"/>
        <v>30.637672000000002</v>
      </c>
      <c r="H376" s="11">
        <f t="shared" si="31"/>
        <v>197.40763036852002</v>
      </c>
      <c r="J376" s="26"/>
    </row>
    <row r="377" spans="1:10" outlineLevel="1">
      <c r="A377" s="7">
        <f t="shared" si="32"/>
        <v>40</v>
      </c>
      <c r="B377" s="39">
        <v>42638.020833333336</v>
      </c>
      <c r="C377" s="40">
        <f t="shared" si="27"/>
        <v>0.60416666666666663</v>
      </c>
      <c r="D377" s="43">
        <v>3.05</v>
      </c>
      <c r="E377" s="9">
        <f t="shared" si="28"/>
        <v>3.1399750000000002</v>
      </c>
      <c r="F377" s="44">
        <v>28.71</v>
      </c>
      <c r="G377" s="9">
        <f t="shared" si="29"/>
        <v>30.616344000000002</v>
      </c>
      <c r="H377" s="11">
        <f t="shared" si="31"/>
        <v>159.77340774860002</v>
      </c>
      <c r="J377" s="26"/>
    </row>
    <row r="378" spans="1:10" outlineLevel="1">
      <c r="A378" s="7">
        <f t="shared" si="32"/>
        <v>40</v>
      </c>
      <c r="B378" s="39">
        <v>42638.020833333336</v>
      </c>
      <c r="C378" s="40">
        <f t="shared" si="27"/>
        <v>0.625</v>
      </c>
      <c r="D378" s="43">
        <v>1.42</v>
      </c>
      <c r="E378" s="9">
        <f t="shared" si="28"/>
        <v>1.4618900000000001</v>
      </c>
      <c r="F378" s="44">
        <v>28.85</v>
      </c>
      <c r="G378" s="9">
        <f t="shared" si="29"/>
        <v>30.765640000000001</v>
      </c>
      <c r="H378" s="11">
        <f t="shared" si="31"/>
        <v>74.168053540399995</v>
      </c>
      <c r="J378" s="26"/>
    </row>
    <row r="379" spans="1:10" outlineLevel="1">
      <c r="A379" s="7">
        <f t="shared" si="32"/>
        <v>40</v>
      </c>
      <c r="B379" s="39">
        <v>42638.020833333336</v>
      </c>
      <c r="C379" s="40">
        <f t="shared" si="27"/>
        <v>0.64583333333333337</v>
      </c>
      <c r="D379" s="43">
        <v>2.57</v>
      </c>
      <c r="E379" s="9">
        <f t="shared" si="28"/>
        <v>2.6458150000000002</v>
      </c>
      <c r="F379" s="44">
        <v>30.56</v>
      </c>
      <c r="G379" s="9">
        <f t="shared" si="29"/>
        <v>32.589183999999996</v>
      </c>
      <c r="H379" s="11">
        <f t="shared" si="31"/>
        <v>129.40897063504002</v>
      </c>
      <c r="J379" s="26"/>
    </row>
    <row r="380" spans="1:10" outlineLevel="1">
      <c r="A380" s="7">
        <f t="shared" si="32"/>
        <v>40</v>
      </c>
      <c r="B380" s="39">
        <v>42638.020833333336</v>
      </c>
      <c r="C380" s="40">
        <f t="shared" si="27"/>
        <v>0.66666666666666674</v>
      </c>
      <c r="D380" s="43">
        <v>1.93</v>
      </c>
      <c r="E380" s="9">
        <f t="shared" si="28"/>
        <v>1.9869350000000001</v>
      </c>
      <c r="F380" s="44">
        <v>29.81</v>
      </c>
      <c r="G380" s="9">
        <f t="shared" si="29"/>
        <v>31.789383999999998</v>
      </c>
      <c r="H380" s="11">
        <f t="shared" si="31"/>
        <v>98.771762801960008</v>
      </c>
      <c r="J380" s="26"/>
    </row>
    <row r="381" spans="1:10" outlineLevel="1">
      <c r="A381" s="7">
        <f t="shared" si="32"/>
        <v>40</v>
      </c>
      <c r="B381" s="39">
        <v>42638.020833333336</v>
      </c>
      <c r="C381" s="40">
        <f t="shared" si="27"/>
        <v>0.68750000000000011</v>
      </c>
      <c r="D381" s="43">
        <v>1.47</v>
      </c>
      <c r="E381" s="9">
        <f t="shared" si="28"/>
        <v>1.5133650000000001</v>
      </c>
      <c r="F381" s="44">
        <v>31.68</v>
      </c>
      <c r="G381" s="9">
        <f t="shared" si="29"/>
        <v>33.783552</v>
      </c>
      <c r="H381" s="11">
        <f t="shared" si="31"/>
        <v>72.212402327519996</v>
      </c>
      <c r="J381" s="26"/>
    </row>
    <row r="382" spans="1:10" outlineLevel="1">
      <c r="A382" s="7">
        <f t="shared" si="32"/>
        <v>40</v>
      </c>
      <c r="B382" s="39">
        <v>42638.020833333336</v>
      </c>
      <c r="C382" s="40">
        <f t="shared" ref="C382:C445" si="33">IF(C381=$C$60,$C$13,C381+1/48)</f>
        <v>0.70833333333333348</v>
      </c>
      <c r="D382" s="43">
        <v>0.87</v>
      </c>
      <c r="E382" s="9">
        <f t="shared" si="28"/>
        <v>0.89566500000000004</v>
      </c>
      <c r="F382" s="44">
        <v>46.82</v>
      </c>
      <c r="G382" s="9">
        <f t="shared" si="29"/>
        <v>49.928848000000002</v>
      </c>
      <c r="H382" s="11">
        <f t="shared" si="31"/>
        <v>28.27717585608</v>
      </c>
      <c r="J382" s="26"/>
    </row>
    <row r="383" spans="1:10" outlineLevel="1">
      <c r="A383" s="7">
        <f t="shared" si="32"/>
        <v>40</v>
      </c>
      <c r="B383" s="39">
        <v>42638.020833333336</v>
      </c>
      <c r="C383" s="40">
        <f t="shared" si="33"/>
        <v>0.72916666666666685</v>
      </c>
      <c r="D383" s="43">
        <v>0.98</v>
      </c>
      <c r="E383" s="9">
        <f t="shared" si="28"/>
        <v>1.00891</v>
      </c>
      <c r="F383" s="44">
        <v>28.83</v>
      </c>
      <c r="G383" s="9">
        <f t="shared" si="29"/>
        <v>30.744311999999997</v>
      </c>
      <c r="H383" s="11">
        <f t="shared" si="31"/>
        <v>51.207921180080007</v>
      </c>
      <c r="J383" s="26"/>
    </row>
    <row r="384" spans="1:10" outlineLevel="1">
      <c r="A384" s="7">
        <f t="shared" si="32"/>
        <v>40</v>
      </c>
      <c r="B384" s="39">
        <v>42638.020833333336</v>
      </c>
      <c r="C384" s="40">
        <f t="shared" si="33"/>
        <v>0.75000000000000022</v>
      </c>
      <c r="D384" s="43">
        <v>0.8</v>
      </c>
      <c r="E384" s="9">
        <f t="shared" si="28"/>
        <v>0.82360000000000011</v>
      </c>
      <c r="F384" s="44">
        <v>45.02</v>
      </c>
      <c r="G384" s="9">
        <f t="shared" si="29"/>
        <v>48.009328000000004</v>
      </c>
      <c r="H384" s="11">
        <f t="shared" si="31"/>
        <v>27.582917459200001</v>
      </c>
      <c r="J384" s="26"/>
    </row>
    <row r="385" spans="1:10" outlineLevel="1">
      <c r="A385" s="7">
        <f t="shared" si="32"/>
        <v>40</v>
      </c>
      <c r="B385" s="39">
        <v>42638.020833333336</v>
      </c>
      <c r="C385" s="40">
        <f t="shared" si="33"/>
        <v>0.77083333333333359</v>
      </c>
      <c r="D385" s="43">
        <v>0.69</v>
      </c>
      <c r="E385" s="9">
        <f t="shared" si="28"/>
        <v>0.71035499999999996</v>
      </c>
      <c r="F385" s="44">
        <v>69.400000000000006</v>
      </c>
      <c r="G385" s="9">
        <f t="shared" si="29"/>
        <v>74.008160000000004</v>
      </c>
      <c r="H385" s="11">
        <f t="shared" si="31"/>
        <v>5.3218660031999967</v>
      </c>
      <c r="J385" s="26"/>
    </row>
    <row r="386" spans="1:10" outlineLevel="1">
      <c r="A386" s="7">
        <f t="shared" si="32"/>
        <v>40</v>
      </c>
      <c r="B386" s="39">
        <v>42638.020833333336</v>
      </c>
      <c r="C386" s="40">
        <f t="shared" si="33"/>
        <v>0.79166666666666696</v>
      </c>
      <c r="D386" s="43">
        <v>0.56000000000000005</v>
      </c>
      <c r="E386" s="9">
        <f t="shared" si="28"/>
        <v>0.57652000000000014</v>
      </c>
      <c r="F386" s="44">
        <v>81.599999999999994</v>
      </c>
      <c r="G386" s="9">
        <f t="shared" si="29"/>
        <v>87.018239999999992</v>
      </c>
      <c r="H386" s="11">
        <f t="shared" si="31"/>
        <v>-3.1813757247999961</v>
      </c>
      <c r="J386" s="26"/>
    </row>
    <row r="387" spans="1:10" outlineLevel="1">
      <c r="A387" s="7">
        <f t="shared" si="32"/>
        <v>40</v>
      </c>
      <c r="B387" s="39">
        <v>42638.020833333336</v>
      </c>
      <c r="C387" s="40">
        <f t="shared" si="33"/>
        <v>0.81250000000000033</v>
      </c>
      <c r="D387" s="43">
        <v>0.73</v>
      </c>
      <c r="E387" s="9">
        <f t="shared" si="28"/>
        <v>0.75153500000000006</v>
      </c>
      <c r="F387" s="44">
        <v>57.58</v>
      </c>
      <c r="G387" s="9">
        <f t="shared" si="29"/>
        <v>61.403312</v>
      </c>
      <c r="H387" s="11">
        <f t="shared" si="31"/>
        <v>15.103364416080002</v>
      </c>
      <c r="J387" s="26"/>
    </row>
    <row r="388" spans="1:10" outlineLevel="1">
      <c r="A388" s="7">
        <f t="shared" si="32"/>
        <v>40</v>
      </c>
      <c r="B388" s="39">
        <v>42638.020833333336</v>
      </c>
      <c r="C388" s="40">
        <f t="shared" si="33"/>
        <v>0.8333333333333337</v>
      </c>
      <c r="D388" s="43">
        <v>0.9</v>
      </c>
      <c r="E388" s="9">
        <f t="shared" si="28"/>
        <v>0.9265500000000001</v>
      </c>
      <c r="F388" s="44">
        <v>52.99</v>
      </c>
      <c r="G388" s="9">
        <f t="shared" si="29"/>
        <v>56.508535999999999</v>
      </c>
      <c r="H388" s="11">
        <f t="shared" si="31"/>
        <v>23.155840969200003</v>
      </c>
      <c r="J388" s="26"/>
    </row>
    <row r="389" spans="1:10" outlineLevel="1">
      <c r="A389" s="7">
        <f t="shared" si="32"/>
        <v>40</v>
      </c>
      <c r="B389" s="39">
        <v>42638.020833333336</v>
      </c>
      <c r="C389" s="40">
        <f t="shared" si="33"/>
        <v>0.85416666666666707</v>
      </c>
      <c r="D389" s="43">
        <v>1.01</v>
      </c>
      <c r="E389" s="9">
        <f t="shared" si="28"/>
        <v>1.039795</v>
      </c>
      <c r="F389" s="44">
        <v>55.09</v>
      </c>
      <c r="G389" s="9">
        <f t="shared" si="29"/>
        <v>58.747976000000001</v>
      </c>
      <c r="H389" s="11">
        <f t="shared" si="31"/>
        <v>23.657440795079999</v>
      </c>
      <c r="J389" s="26"/>
    </row>
    <row r="390" spans="1:10" outlineLevel="1">
      <c r="A390" s="7">
        <f t="shared" si="32"/>
        <v>40</v>
      </c>
      <c r="B390" s="39">
        <v>42638.020833333336</v>
      </c>
      <c r="C390" s="40">
        <f t="shared" si="33"/>
        <v>0.87500000000000044</v>
      </c>
      <c r="D390" s="43">
        <v>0.81</v>
      </c>
      <c r="E390" s="9">
        <f t="shared" si="28"/>
        <v>0.83389500000000016</v>
      </c>
      <c r="F390" s="44">
        <v>50.46</v>
      </c>
      <c r="G390" s="9">
        <f t="shared" si="29"/>
        <v>53.810544</v>
      </c>
      <c r="H390" s="11">
        <f t="shared" si="31"/>
        <v>23.090098911120005</v>
      </c>
      <c r="J390" s="26"/>
    </row>
    <row r="391" spans="1:10" outlineLevel="1">
      <c r="A391" s="7">
        <f t="shared" si="32"/>
        <v>40</v>
      </c>
      <c r="B391" s="39">
        <v>42638.020833333336</v>
      </c>
      <c r="C391" s="40">
        <f t="shared" si="33"/>
        <v>0.89583333333333381</v>
      </c>
      <c r="D391" s="43">
        <v>1.05</v>
      </c>
      <c r="E391" s="9">
        <f t="shared" si="28"/>
        <v>1.0809750000000002</v>
      </c>
      <c r="F391" s="44">
        <v>53.71</v>
      </c>
      <c r="G391" s="9">
        <f t="shared" si="29"/>
        <v>57.276344000000002</v>
      </c>
      <c r="H391" s="11">
        <f t="shared" si="31"/>
        <v>26.185166544600005</v>
      </c>
      <c r="J391" s="26"/>
    </row>
    <row r="392" spans="1:10" outlineLevel="1">
      <c r="A392" s="7">
        <f t="shared" si="32"/>
        <v>40</v>
      </c>
      <c r="B392" s="39">
        <v>42638.020833333336</v>
      </c>
      <c r="C392" s="40">
        <f t="shared" si="33"/>
        <v>0.91666666666666718</v>
      </c>
      <c r="D392" s="43">
        <v>2.21</v>
      </c>
      <c r="E392" s="9">
        <f t="shared" si="28"/>
        <v>2.2751950000000001</v>
      </c>
      <c r="F392" s="44">
        <v>41.64</v>
      </c>
      <c r="G392" s="9">
        <f t="shared" si="29"/>
        <v>44.404896000000001</v>
      </c>
      <c r="H392" s="11">
        <f t="shared" si="31"/>
        <v>84.398595145279998</v>
      </c>
      <c r="J392" s="26"/>
    </row>
    <row r="393" spans="1:10" outlineLevel="1">
      <c r="A393" s="7">
        <f t="shared" si="32"/>
        <v>40</v>
      </c>
      <c r="B393" s="39">
        <v>42638.020833333336</v>
      </c>
      <c r="C393" s="40">
        <f t="shared" si="33"/>
        <v>0.93750000000000056</v>
      </c>
      <c r="D393" s="43">
        <v>1.27</v>
      </c>
      <c r="E393" s="9">
        <f t="shared" si="28"/>
        <v>1.3074650000000001</v>
      </c>
      <c r="F393" s="44">
        <v>53.09</v>
      </c>
      <c r="G393" s="9">
        <f t="shared" si="29"/>
        <v>56.615176000000005</v>
      </c>
      <c r="H393" s="11">
        <f t="shared" si="31"/>
        <v>32.536036411159998</v>
      </c>
      <c r="J393" s="26"/>
    </row>
    <row r="394" spans="1:10" outlineLevel="1">
      <c r="A394" s="7">
        <f t="shared" si="32"/>
        <v>40</v>
      </c>
      <c r="B394" s="39">
        <v>42638.020833333336</v>
      </c>
      <c r="C394" s="40">
        <f t="shared" si="33"/>
        <v>0.95833333333333393</v>
      </c>
      <c r="D394" s="43">
        <v>0.63</v>
      </c>
      <c r="E394" s="9">
        <f t="shared" si="28"/>
        <v>0.64858500000000008</v>
      </c>
      <c r="F394" s="44">
        <v>46.08</v>
      </c>
      <c r="G394" s="9">
        <f t="shared" si="29"/>
        <v>49.139711999999996</v>
      </c>
      <c r="H394" s="11">
        <f t="shared" si="31"/>
        <v>20.988397392480007</v>
      </c>
      <c r="J394" s="26"/>
    </row>
    <row r="395" spans="1:10" outlineLevel="1">
      <c r="A395" s="7">
        <f t="shared" si="32"/>
        <v>40</v>
      </c>
      <c r="B395" s="39">
        <v>42638.020833333336</v>
      </c>
      <c r="C395" s="40">
        <f t="shared" si="33"/>
        <v>0.9791666666666673</v>
      </c>
      <c r="D395" s="43">
        <v>0.79</v>
      </c>
      <c r="E395" s="9">
        <f t="shared" si="28"/>
        <v>0.81330500000000006</v>
      </c>
      <c r="F395" s="44">
        <v>35.68</v>
      </c>
      <c r="G395" s="9">
        <f t="shared" si="29"/>
        <v>38.049151999999999</v>
      </c>
      <c r="H395" s="11">
        <f t="shared" si="31"/>
        <v>35.33879193264</v>
      </c>
      <c r="J395" s="26"/>
    </row>
    <row r="396" spans="1:10" outlineLevel="1">
      <c r="A396" s="7">
        <f t="shared" si="32"/>
        <v>40</v>
      </c>
      <c r="B396" s="39">
        <v>42638.020833333336</v>
      </c>
      <c r="C396" s="40">
        <f t="shared" si="33"/>
        <v>1.0000000000000007</v>
      </c>
      <c r="D396" s="43">
        <v>1.26</v>
      </c>
      <c r="E396" s="9">
        <f t="shared" si="28"/>
        <v>1.2971700000000002</v>
      </c>
      <c r="F396" s="44">
        <v>41.04</v>
      </c>
      <c r="G396" s="9">
        <f t="shared" si="29"/>
        <v>43.765056000000001</v>
      </c>
      <c r="H396" s="11">
        <f>E396*($B$6-G396)</f>
        <v>48.948637308480002</v>
      </c>
      <c r="J396" s="26"/>
    </row>
    <row r="397" spans="1:10" outlineLevel="1">
      <c r="A397" s="7">
        <f t="shared" si="32"/>
        <v>40</v>
      </c>
      <c r="B397" s="39">
        <v>42639.020833333336</v>
      </c>
      <c r="C397" s="40">
        <f t="shared" si="33"/>
        <v>2.0833333333333332E-2</v>
      </c>
      <c r="D397" s="43">
        <v>2</v>
      </c>
      <c r="E397" s="9">
        <f t="shared" si="28"/>
        <v>2.0590000000000002</v>
      </c>
      <c r="F397" s="44">
        <v>31.49</v>
      </c>
      <c r="G397" s="9">
        <f t="shared" si="29"/>
        <v>33.580936000000001</v>
      </c>
      <c r="H397" s="11">
        <f t="shared" ref="H397:H443" si="34">E397*($B$6-G397)</f>
        <v>98.665352776000006</v>
      </c>
      <c r="J397" s="26"/>
    </row>
    <row r="398" spans="1:10" outlineLevel="1">
      <c r="A398" s="7">
        <f t="shared" si="32"/>
        <v>40</v>
      </c>
      <c r="B398" s="39">
        <v>42639.020833333336</v>
      </c>
      <c r="C398" s="40">
        <f t="shared" si="33"/>
        <v>4.1666666666666664E-2</v>
      </c>
      <c r="D398" s="43">
        <v>0.85</v>
      </c>
      <c r="E398" s="9">
        <f t="shared" ref="E398:E461" si="35">IF($B$10="Electricity",$D398*$B$7,$D398*$B$8)</f>
        <v>0.87507500000000005</v>
      </c>
      <c r="F398" s="44">
        <v>34.090000000000003</v>
      </c>
      <c r="G398" s="9">
        <f t="shared" ref="G398:G461" si="36">$F398*$B$8</f>
        <v>36.353576000000004</v>
      </c>
      <c r="H398" s="11">
        <f t="shared" si="34"/>
        <v>39.506506981800001</v>
      </c>
      <c r="J398" s="26"/>
    </row>
    <row r="399" spans="1:10" outlineLevel="1">
      <c r="A399" s="7">
        <f t="shared" si="32"/>
        <v>40</v>
      </c>
      <c r="B399" s="39">
        <v>42639.020833333336</v>
      </c>
      <c r="C399" s="40">
        <f t="shared" si="33"/>
        <v>6.25E-2</v>
      </c>
      <c r="D399" s="43">
        <v>0.55000000000000004</v>
      </c>
      <c r="E399" s="9">
        <f t="shared" si="35"/>
        <v>0.56622500000000009</v>
      </c>
      <c r="F399" s="44">
        <v>30.44</v>
      </c>
      <c r="G399" s="9">
        <f t="shared" si="36"/>
        <v>32.461216</v>
      </c>
      <c r="H399" s="11">
        <f t="shared" si="34"/>
        <v>27.766985470400005</v>
      </c>
      <c r="J399" s="26"/>
    </row>
    <row r="400" spans="1:10" outlineLevel="1">
      <c r="A400" s="7">
        <f t="shared" si="32"/>
        <v>40</v>
      </c>
      <c r="B400" s="39">
        <v>42639.020833333336</v>
      </c>
      <c r="C400" s="40">
        <f t="shared" si="33"/>
        <v>8.3333333333333329E-2</v>
      </c>
      <c r="D400" s="43">
        <v>1.1100000000000001</v>
      </c>
      <c r="E400" s="9">
        <f t="shared" si="35"/>
        <v>1.1427450000000001</v>
      </c>
      <c r="F400" s="44">
        <v>29.48</v>
      </c>
      <c r="G400" s="9">
        <f t="shared" si="36"/>
        <v>31.437472</v>
      </c>
      <c r="H400" s="11">
        <f t="shared" si="34"/>
        <v>57.208703559360004</v>
      </c>
      <c r="J400" s="26"/>
    </row>
    <row r="401" spans="1:13" outlineLevel="1">
      <c r="A401" s="7">
        <f t="shared" si="32"/>
        <v>40</v>
      </c>
      <c r="B401" s="39">
        <v>42639.020833333336</v>
      </c>
      <c r="C401" s="40">
        <f t="shared" si="33"/>
        <v>0.10416666666666666</v>
      </c>
      <c r="D401" s="43">
        <v>0.43</v>
      </c>
      <c r="E401" s="9">
        <f t="shared" si="35"/>
        <v>0.44268500000000005</v>
      </c>
      <c r="F401" s="44">
        <v>28.7</v>
      </c>
      <c r="G401" s="9">
        <f t="shared" si="36"/>
        <v>30.60568</v>
      </c>
      <c r="H401" s="11">
        <f t="shared" si="34"/>
        <v>22.530152049200002</v>
      </c>
      <c r="J401" s="26"/>
      <c r="M401" s="27"/>
    </row>
    <row r="402" spans="1:13" outlineLevel="1">
      <c r="A402" s="7">
        <f t="shared" si="32"/>
        <v>40</v>
      </c>
      <c r="B402" s="39">
        <v>42639.020833333336</v>
      </c>
      <c r="C402" s="40">
        <f t="shared" si="33"/>
        <v>0.12499999999999999</v>
      </c>
      <c r="D402" s="43">
        <v>0.6</v>
      </c>
      <c r="E402" s="9">
        <f t="shared" si="35"/>
        <v>0.61770000000000003</v>
      </c>
      <c r="F402" s="44">
        <v>27.71</v>
      </c>
      <c r="G402" s="9">
        <f t="shared" si="36"/>
        <v>29.549944</v>
      </c>
      <c r="H402" s="11">
        <f t="shared" si="34"/>
        <v>32.089549591200004</v>
      </c>
      <c r="J402" s="26"/>
    </row>
    <row r="403" spans="1:13" outlineLevel="1">
      <c r="A403" s="7">
        <f t="shared" si="32"/>
        <v>40</v>
      </c>
      <c r="B403" s="39">
        <v>42639.020833333336</v>
      </c>
      <c r="C403" s="40">
        <f t="shared" si="33"/>
        <v>0.14583333333333331</v>
      </c>
      <c r="D403" s="43">
        <v>0.82</v>
      </c>
      <c r="E403" s="9">
        <f t="shared" si="35"/>
        <v>0.84419</v>
      </c>
      <c r="F403" s="44">
        <v>26.42</v>
      </c>
      <c r="G403" s="9">
        <f t="shared" si="36"/>
        <v>28.174288000000001</v>
      </c>
      <c r="H403" s="11">
        <f t="shared" si="34"/>
        <v>45.017032813279997</v>
      </c>
      <c r="J403" s="26"/>
    </row>
    <row r="404" spans="1:13" outlineLevel="1">
      <c r="A404" s="7">
        <f t="shared" si="32"/>
        <v>40</v>
      </c>
      <c r="B404" s="39">
        <v>42639.020833333336</v>
      </c>
      <c r="C404" s="40">
        <f t="shared" si="33"/>
        <v>0.16666666666666666</v>
      </c>
      <c r="D404" s="43">
        <v>0.57999999999999996</v>
      </c>
      <c r="E404" s="9">
        <f t="shared" si="35"/>
        <v>0.59711000000000003</v>
      </c>
      <c r="F404" s="44">
        <v>25.57</v>
      </c>
      <c r="G404" s="9">
        <f t="shared" si="36"/>
        <v>27.267848000000001</v>
      </c>
      <c r="H404" s="11">
        <f t="shared" si="34"/>
        <v>32.38256028072</v>
      </c>
      <c r="J404" s="26"/>
    </row>
    <row r="405" spans="1:13" outlineLevel="1">
      <c r="A405" s="7">
        <f t="shared" si="32"/>
        <v>40</v>
      </c>
      <c r="B405" s="39">
        <v>42639.020833333336</v>
      </c>
      <c r="C405" s="40">
        <f t="shared" si="33"/>
        <v>0.1875</v>
      </c>
      <c r="D405" s="43">
        <v>0.28999999999999998</v>
      </c>
      <c r="E405" s="9">
        <f t="shared" si="35"/>
        <v>0.29855500000000001</v>
      </c>
      <c r="F405" s="44">
        <v>34.28</v>
      </c>
      <c r="G405" s="9">
        <f t="shared" si="36"/>
        <v>36.556192000000003</v>
      </c>
      <c r="H405" s="11">
        <f t="shared" si="34"/>
        <v>13.41819859744</v>
      </c>
      <c r="J405" s="26"/>
    </row>
    <row r="406" spans="1:13" outlineLevel="1">
      <c r="A406" s="7">
        <f t="shared" si="32"/>
        <v>40</v>
      </c>
      <c r="B406" s="39">
        <v>42639.020833333336</v>
      </c>
      <c r="C406" s="40">
        <f t="shared" si="33"/>
        <v>0.20833333333333334</v>
      </c>
      <c r="D406" s="43">
        <v>0.54</v>
      </c>
      <c r="E406" s="9">
        <f t="shared" si="35"/>
        <v>0.55593000000000004</v>
      </c>
      <c r="F406" s="44">
        <v>47.86</v>
      </c>
      <c r="G406" s="9">
        <f t="shared" si="36"/>
        <v>51.037903999999997</v>
      </c>
      <c r="H406" s="11">
        <f t="shared" si="34"/>
        <v>16.934793029280002</v>
      </c>
      <c r="J406" s="26"/>
    </row>
    <row r="407" spans="1:13" outlineLevel="1">
      <c r="A407" s="7">
        <f t="shared" si="32"/>
        <v>40</v>
      </c>
      <c r="B407" s="39">
        <v>42639.020833333336</v>
      </c>
      <c r="C407" s="40">
        <f t="shared" si="33"/>
        <v>0.22916666666666669</v>
      </c>
      <c r="D407" s="43">
        <v>1.19</v>
      </c>
      <c r="E407" s="9">
        <f t="shared" si="35"/>
        <v>1.2251050000000001</v>
      </c>
      <c r="F407" s="44">
        <v>32.29</v>
      </c>
      <c r="G407" s="9">
        <f t="shared" si="36"/>
        <v>34.434055999999998</v>
      </c>
      <c r="H407" s="11">
        <f t="shared" si="34"/>
        <v>57.660723324120006</v>
      </c>
      <c r="J407" s="26"/>
    </row>
    <row r="408" spans="1:13" outlineLevel="1">
      <c r="A408" s="7">
        <f t="shared" si="32"/>
        <v>40</v>
      </c>
      <c r="B408" s="39">
        <v>42639.020833333336</v>
      </c>
      <c r="C408" s="40">
        <f t="shared" si="33"/>
        <v>0.25</v>
      </c>
      <c r="D408" s="43">
        <v>0.73</v>
      </c>
      <c r="E408" s="9">
        <f t="shared" si="35"/>
        <v>0.75153500000000006</v>
      </c>
      <c r="F408" s="44">
        <v>35.729999999999997</v>
      </c>
      <c r="G408" s="9">
        <f t="shared" si="36"/>
        <v>38.102471999999999</v>
      </c>
      <c r="H408" s="11">
        <f t="shared" si="34"/>
        <v>32.614761205480001</v>
      </c>
      <c r="J408" s="26"/>
    </row>
    <row r="409" spans="1:13" outlineLevel="1">
      <c r="A409" s="7">
        <f t="shared" si="32"/>
        <v>40</v>
      </c>
      <c r="B409" s="39">
        <v>42639.020833333336</v>
      </c>
      <c r="C409" s="40">
        <f t="shared" si="33"/>
        <v>0.27083333333333331</v>
      </c>
      <c r="D409" s="43">
        <v>0.39</v>
      </c>
      <c r="E409" s="9">
        <f t="shared" si="35"/>
        <v>0.40150500000000006</v>
      </c>
      <c r="F409" s="44">
        <v>43.2</v>
      </c>
      <c r="G409" s="9">
        <f t="shared" si="36"/>
        <v>46.068480000000001</v>
      </c>
      <c r="H409" s="11">
        <f t="shared" si="34"/>
        <v>14.225932437600001</v>
      </c>
      <c r="J409" s="26"/>
    </row>
    <row r="410" spans="1:13" outlineLevel="1">
      <c r="A410" s="7">
        <f t="shared" si="32"/>
        <v>40</v>
      </c>
      <c r="B410" s="39">
        <v>42639.020833333336</v>
      </c>
      <c r="C410" s="40">
        <f t="shared" si="33"/>
        <v>0.29166666666666663</v>
      </c>
      <c r="D410" s="43">
        <v>0.09</v>
      </c>
      <c r="E410" s="9">
        <f t="shared" si="35"/>
        <v>9.2655000000000001E-2</v>
      </c>
      <c r="F410" s="44">
        <v>57.02</v>
      </c>
      <c r="G410" s="9">
        <f t="shared" si="36"/>
        <v>60.806128000000001</v>
      </c>
      <c r="H410" s="11">
        <f t="shared" si="34"/>
        <v>1.9173907101599998</v>
      </c>
      <c r="J410" s="26"/>
    </row>
    <row r="411" spans="1:13" outlineLevel="1">
      <c r="A411" s="7">
        <f t="shared" si="32"/>
        <v>40</v>
      </c>
      <c r="B411" s="39">
        <v>42639.020833333336</v>
      </c>
      <c r="C411" s="40">
        <f t="shared" si="33"/>
        <v>0.31249999999999994</v>
      </c>
      <c r="D411" s="43">
        <v>0.15</v>
      </c>
      <c r="E411" s="9">
        <f t="shared" si="35"/>
        <v>0.15442500000000001</v>
      </c>
      <c r="F411" s="44">
        <v>39.020000000000003</v>
      </c>
      <c r="G411" s="9">
        <f t="shared" si="36"/>
        <v>41.610928000000001</v>
      </c>
      <c r="H411" s="11">
        <f t="shared" si="34"/>
        <v>6.1598699436000004</v>
      </c>
      <c r="J411" s="26"/>
    </row>
    <row r="412" spans="1:13" outlineLevel="1">
      <c r="A412" s="7">
        <f t="shared" si="32"/>
        <v>40</v>
      </c>
      <c r="B412" s="39">
        <v>42639.020833333336</v>
      </c>
      <c r="C412" s="40">
        <f t="shared" si="33"/>
        <v>0.33333333333333326</v>
      </c>
      <c r="D412" s="43">
        <v>0.24</v>
      </c>
      <c r="E412" s="9">
        <f t="shared" si="35"/>
        <v>0.24708000000000002</v>
      </c>
      <c r="F412" s="44">
        <v>62.71</v>
      </c>
      <c r="G412" s="9">
        <f t="shared" si="36"/>
        <v>66.873944000000009</v>
      </c>
      <c r="H412" s="11">
        <f t="shared" si="34"/>
        <v>3.6138059164799983</v>
      </c>
      <c r="J412" s="26"/>
    </row>
    <row r="413" spans="1:13" outlineLevel="1">
      <c r="A413" s="7">
        <f t="shared" si="32"/>
        <v>40</v>
      </c>
      <c r="B413" s="39">
        <v>42639.020833333336</v>
      </c>
      <c r="C413" s="40">
        <f t="shared" si="33"/>
        <v>0.35416666666666657</v>
      </c>
      <c r="D413" s="43">
        <v>0.08</v>
      </c>
      <c r="E413" s="9">
        <f t="shared" si="35"/>
        <v>8.2360000000000003E-2</v>
      </c>
      <c r="F413" s="44">
        <v>68.959999999999994</v>
      </c>
      <c r="G413" s="9">
        <f t="shared" si="36"/>
        <v>73.538944000000001</v>
      </c>
      <c r="H413" s="11">
        <f t="shared" si="34"/>
        <v>0.65567257215999997</v>
      </c>
      <c r="J413" s="26"/>
    </row>
    <row r="414" spans="1:13" outlineLevel="1">
      <c r="A414" s="7">
        <f t="shared" si="32"/>
        <v>40</v>
      </c>
      <c r="B414" s="39">
        <v>42639.020833333336</v>
      </c>
      <c r="C414" s="40">
        <f t="shared" si="33"/>
        <v>0.37499999999999989</v>
      </c>
      <c r="D414" s="43">
        <v>-0.02</v>
      </c>
      <c r="E414" s="9">
        <f t="shared" si="35"/>
        <v>-2.0590000000000001E-2</v>
      </c>
      <c r="F414" s="44">
        <v>68.02</v>
      </c>
      <c r="G414" s="9">
        <f t="shared" si="36"/>
        <v>72.53652799999999</v>
      </c>
      <c r="H414" s="11">
        <f t="shared" si="34"/>
        <v>-0.18455788848000021</v>
      </c>
      <c r="J414" s="26"/>
    </row>
    <row r="415" spans="1:13" outlineLevel="1">
      <c r="A415" s="7">
        <f t="shared" ref="A415:A478" si="37">A414</f>
        <v>40</v>
      </c>
      <c r="B415" s="39">
        <v>42639.020833333336</v>
      </c>
      <c r="C415" s="40">
        <f t="shared" si="33"/>
        <v>0.3958333333333332</v>
      </c>
      <c r="D415" s="43">
        <v>0.1</v>
      </c>
      <c r="E415" s="9">
        <f t="shared" si="35"/>
        <v>0.10295000000000001</v>
      </c>
      <c r="F415" s="44">
        <v>56.02</v>
      </c>
      <c r="G415" s="9">
        <f t="shared" si="36"/>
        <v>59.739728000000007</v>
      </c>
      <c r="H415" s="11">
        <f t="shared" si="34"/>
        <v>2.2402200023999996</v>
      </c>
      <c r="J415" s="26"/>
    </row>
    <row r="416" spans="1:13" outlineLevel="1">
      <c r="A416" s="7">
        <f t="shared" si="37"/>
        <v>40</v>
      </c>
      <c r="B416" s="39">
        <v>42639.020833333336</v>
      </c>
      <c r="C416" s="40">
        <f t="shared" si="33"/>
        <v>0.41666666666666652</v>
      </c>
      <c r="D416" s="43">
        <v>0.61</v>
      </c>
      <c r="E416" s="9">
        <f t="shared" si="35"/>
        <v>0.62799500000000008</v>
      </c>
      <c r="F416" s="44">
        <v>33.44</v>
      </c>
      <c r="G416" s="9">
        <f t="shared" si="36"/>
        <v>35.660415999999998</v>
      </c>
      <c r="H416" s="11">
        <f t="shared" si="34"/>
        <v>28.787029554080004</v>
      </c>
      <c r="J416" s="26"/>
    </row>
    <row r="417" spans="1:10" outlineLevel="1">
      <c r="A417" s="7">
        <f t="shared" si="37"/>
        <v>40</v>
      </c>
      <c r="B417" s="39">
        <v>42639.020833333336</v>
      </c>
      <c r="C417" s="40">
        <f t="shared" si="33"/>
        <v>0.43749999999999983</v>
      </c>
      <c r="D417" s="43">
        <v>1.57</v>
      </c>
      <c r="E417" s="9">
        <f t="shared" si="35"/>
        <v>1.6163150000000002</v>
      </c>
      <c r="F417" s="44">
        <v>37.89</v>
      </c>
      <c r="G417" s="9">
        <f t="shared" si="36"/>
        <v>40.405895999999998</v>
      </c>
      <c r="H417" s="11">
        <f t="shared" si="34"/>
        <v>66.421016706760014</v>
      </c>
      <c r="J417" s="26"/>
    </row>
    <row r="418" spans="1:10" outlineLevel="1">
      <c r="A418" s="7">
        <f t="shared" si="37"/>
        <v>40</v>
      </c>
      <c r="B418" s="39">
        <v>42639.020833333336</v>
      </c>
      <c r="C418" s="40">
        <f t="shared" si="33"/>
        <v>0.45833333333333315</v>
      </c>
      <c r="D418" s="43">
        <v>2.0699999999999998</v>
      </c>
      <c r="E418" s="9">
        <f t="shared" si="35"/>
        <v>2.131065</v>
      </c>
      <c r="F418" s="44">
        <v>35.299999999999997</v>
      </c>
      <c r="G418" s="9">
        <f t="shared" si="36"/>
        <v>37.643919999999994</v>
      </c>
      <c r="H418" s="11">
        <f t="shared" si="34"/>
        <v>93.460157125200013</v>
      </c>
      <c r="J418" s="26"/>
    </row>
    <row r="419" spans="1:10" outlineLevel="1">
      <c r="A419" s="7">
        <f t="shared" si="37"/>
        <v>40</v>
      </c>
      <c r="B419" s="39">
        <v>42639.020833333336</v>
      </c>
      <c r="C419" s="40">
        <f t="shared" si="33"/>
        <v>0.47916666666666646</v>
      </c>
      <c r="D419" s="43">
        <v>2.14</v>
      </c>
      <c r="E419" s="9">
        <f t="shared" si="35"/>
        <v>2.2031300000000003</v>
      </c>
      <c r="F419" s="44">
        <v>31.66</v>
      </c>
      <c r="G419" s="9">
        <f t="shared" si="36"/>
        <v>33.762224000000003</v>
      </c>
      <c r="H419" s="11">
        <f t="shared" si="34"/>
        <v>105.17252643888</v>
      </c>
      <c r="J419" s="26"/>
    </row>
    <row r="420" spans="1:10" outlineLevel="1">
      <c r="A420" s="7">
        <f t="shared" si="37"/>
        <v>40</v>
      </c>
      <c r="B420" s="39">
        <v>42639.020833333336</v>
      </c>
      <c r="C420" s="40">
        <f t="shared" si="33"/>
        <v>0.49999999999999978</v>
      </c>
      <c r="D420" s="43">
        <v>2.2599999999999998</v>
      </c>
      <c r="E420" s="9">
        <f t="shared" si="35"/>
        <v>2.32667</v>
      </c>
      <c r="F420" s="44">
        <v>45.75</v>
      </c>
      <c r="G420" s="9">
        <f t="shared" si="36"/>
        <v>48.787799999999997</v>
      </c>
      <c r="H420" s="11">
        <f t="shared" si="34"/>
        <v>76.110494374000012</v>
      </c>
      <c r="J420" s="26"/>
    </row>
    <row r="421" spans="1:10" outlineLevel="1">
      <c r="A421" s="7">
        <f t="shared" si="37"/>
        <v>40</v>
      </c>
      <c r="B421" s="39">
        <v>42639.020833333336</v>
      </c>
      <c r="C421" s="40">
        <f t="shared" si="33"/>
        <v>0.52083333333333315</v>
      </c>
      <c r="D421" s="43">
        <v>2.04</v>
      </c>
      <c r="E421" s="9">
        <f t="shared" si="35"/>
        <v>2.1001800000000004</v>
      </c>
      <c r="F421" s="44">
        <v>36.85</v>
      </c>
      <c r="G421" s="9">
        <f t="shared" si="36"/>
        <v>39.296840000000003</v>
      </c>
      <c r="H421" s="11">
        <f t="shared" si="34"/>
        <v>88.634232568800016</v>
      </c>
      <c r="J421" s="26"/>
    </row>
    <row r="422" spans="1:10" outlineLevel="1">
      <c r="A422" s="7">
        <f t="shared" si="37"/>
        <v>40</v>
      </c>
      <c r="B422" s="39">
        <v>42639.020833333336</v>
      </c>
      <c r="C422" s="40">
        <f t="shared" si="33"/>
        <v>0.54166666666666652</v>
      </c>
      <c r="D422" s="43">
        <v>2.4500000000000002</v>
      </c>
      <c r="E422" s="9">
        <f t="shared" si="35"/>
        <v>2.5222750000000005</v>
      </c>
      <c r="F422" s="44">
        <v>37.159999999999997</v>
      </c>
      <c r="G422" s="9">
        <f t="shared" si="36"/>
        <v>39.627423999999998</v>
      </c>
      <c r="H422" s="11">
        <f t="shared" si="34"/>
        <v>105.61415163040003</v>
      </c>
      <c r="J422" s="26"/>
    </row>
    <row r="423" spans="1:10" outlineLevel="1">
      <c r="A423" s="7">
        <f t="shared" si="37"/>
        <v>40</v>
      </c>
      <c r="B423" s="39">
        <v>42639.020833333336</v>
      </c>
      <c r="C423" s="40">
        <f t="shared" si="33"/>
        <v>0.56249999999999989</v>
      </c>
      <c r="D423" s="43">
        <v>2.76</v>
      </c>
      <c r="E423" s="9">
        <f t="shared" si="35"/>
        <v>2.8414199999999998</v>
      </c>
      <c r="F423" s="44">
        <v>47.15</v>
      </c>
      <c r="G423" s="9">
        <f t="shared" si="36"/>
        <v>50.280760000000001</v>
      </c>
      <c r="H423" s="11">
        <f t="shared" si="34"/>
        <v>88.706972920799998</v>
      </c>
      <c r="J423" s="26"/>
    </row>
    <row r="424" spans="1:10" outlineLevel="1">
      <c r="A424" s="7">
        <f t="shared" si="37"/>
        <v>40</v>
      </c>
      <c r="B424" s="39">
        <v>42639.020833333336</v>
      </c>
      <c r="C424" s="40">
        <f t="shared" si="33"/>
        <v>0.58333333333333326</v>
      </c>
      <c r="D424" s="43">
        <v>3.73</v>
      </c>
      <c r="E424" s="9">
        <f t="shared" si="35"/>
        <v>3.8400350000000003</v>
      </c>
      <c r="F424" s="44">
        <v>40.15</v>
      </c>
      <c r="G424" s="9">
        <f t="shared" si="36"/>
        <v>42.815959999999997</v>
      </c>
      <c r="H424" s="11">
        <f t="shared" si="34"/>
        <v>148.54806754140003</v>
      </c>
      <c r="J424" s="26"/>
    </row>
    <row r="425" spans="1:10" outlineLevel="1">
      <c r="A425" s="7">
        <f t="shared" si="37"/>
        <v>40</v>
      </c>
      <c r="B425" s="39">
        <v>42639.020833333336</v>
      </c>
      <c r="C425" s="40">
        <f t="shared" si="33"/>
        <v>0.60416666666666663</v>
      </c>
      <c r="D425" s="43">
        <v>3.43</v>
      </c>
      <c r="E425" s="9">
        <f t="shared" si="35"/>
        <v>3.5311850000000002</v>
      </c>
      <c r="F425" s="44">
        <v>50.06</v>
      </c>
      <c r="G425" s="9">
        <f t="shared" si="36"/>
        <v>53.383984000000005</v>
      </c>
      <c r="H425" s="11">
        <f t="shared" si="34"/>
        <v>99.28285395895999</v>
      </c>
      <c r="J425" s="26"/>
    </row>
    <row r="426" spans="1:10" outlineLevel="1">
      <c r="A426" s="7">
        <f t="shared" si="37"/>
        <v>40</v>
      </c>
      <c r="B426" s="39">
        <v>42639.020833333336</v>
      </c>
      <c r="C426" s="40">
        <f t="shared" si="33"/>
        <v>0.625</v>
      </c>
      <c r="D426" s="43">
        <v>2.2400000000000002</v>
      </c>
      <c r="E426" s="9">
        <f t="shared" si="35"/>
        <v>2.3060800000000006</v>
      </c>
      <c r="F426" s="44">
        <v>47.09</v>
      </c>
      <c r="G426" s="9">
        <f t="shared" si="36"/>
        <v>50.216776000000003</v>
      </c>
      <c r="H426" s="11">
        <f t="shared" si="34"/>
        <v>72.141617201920013</v>
      </c>
      <c r="J426" s="26"/>
    </row>
    <row r="427" spans="1:10" outlineLevel="1">
      <c r="A427" s="7">
        <f t="shared" si="37"/>
        <v>40</v>
      </c>
      <c r="B427" s="39">
        <v>42639.020833333336</v>
      </c>
      <c r="C427" s="40">
        <f t="shared" si="33"/>
        <v>0.64583333333333337</v>
      </c>
      <c r="D427" s="43">
        <v>2.39</v>
      </c>
      <c r="E427" s="9">
        <f t="shared" si="35"/>
        <v>2.4605050000000004</v>
      </c>
      <c r="F427" s="44">
        <v>47.69</v>
      </c>
      <c r="G427" s="9">
        <f t="shared" si="36"/>
        <v>50.856615999999995</v>
      </c>
      <c r="H427" s="11">
        <f t="shared" si="34"/>
        <v>75.398199548920019</v>
      </c>
      <c r="J427" s="26"/>
    </row>
    <row r="428" spans="1:10" outlineLevel="1">
      <c r="A428" s="7">
        <f t="shared" si="37"/>
        <v>40</v>
      </c>
      <c r="B428" s="39">
        <v>42639.020833333336</v>
      </c>
      <c r="C428" s="40">
        <f t="shared" si="33"/>
        <v>0.66666666666666674</v>
      </c>
      <c r="D428" s="43">
        <v>4.0199999999999996</v>
      </c>
      <c r="E428" s="9">
        <f t="shared" si="35"/>
        <v>4.1385899999999998</v>
      </c>
      <c r="F428" s="44">
        <v>40.369999999999997</v>
      </c>
      <c r="G428" s="9">
        <f t="shared" si="36"/>
        <v>43.050567999999998</v>
      </c>
      <c r="H428" s="11">
        <f t="shared" si="34"/>
        <v>159.12643478088</v>
      </c>
      <c r="J428" s="26"/>
    </row>
    <row r="429" spans="1:10" outlineLevel="1">
      <c r="A429" s="7">
        <f t="shared" si="37"/>
        <v>40</v>
      </c>
      <c r="B429" s="39">
        <v>42639.020833333336</v>
      </c>
      <c r="C429" s="40">
        <f t="shared" si="33"/>
        <v>0.68750000000000011</v>
      </c>
      <c r="D429" s="43">
        <v>4.3899999999999997</v>
      </c>
      <c r="E429" s="9">
        <f t="shared" si="35"/>
        <v>4.5195049999999997</v>
      </c>
      <c r="F429" s="44">
        <v>47.39</v>
      </c>
      <c r="G429" s="9">
        <f t="shared" si="36"/>
        <v>50.536695999999999</v>
      </c>
      <c r="H429" s="11">
        <f t="shared" si="34"/>
        <v>139.93880724452001</v>
      </c>
      <c r="J429" s="26"/>
    </row>
    <row r="430" spans="1:10" outlineLevel="1">
      <c r="A430" s="7">
        <f t="shared" si="37"/>
        <v>40</v>
      </c>
      <c r="B430" s="39">
        <v>42639.020833333336</v>
      </c>
      <c r="C430" s="40">
        <f t="shared" si="33"/>
        <v>0.70833333333333348</v>
      </c>
      <c r="D430" s="43">
        <v>2.6</v>
      </c>
      <c r="E430" s="9">
        <f t="shared" si="35"/>
        <v>2.6767000000000003</v>
      </c>
      <c r="F430" s="44">
        <v>74.319999999999993</v>
      </c>
      <c r="G430" s="9">
        <f t="shared" si="36"/>
        <v>79.254847999999996</v>
      </c>
      <c r="H430" s="11">
        <f t="shared" si="34"/>
        <v>6.0095983584000123</v>
      </c>
      <c r="J430" s="26"/>
    </row>
    <row r="431" spans="1:10" outlineLevel="1">
      <c r="A431" s="7">
        <f t="shared" si="37"/>
        <v>40</v>
      </c>
      <c r="B431" s="39">
        <v>42639.020833333336</v>
      </c>
      <c r="C431" s="40">
        <f t="shared" si="33"/>
        <v>0.72916666666666685</v>
      </c>
      <c r="D431" s="43">
        <v>0.78</v>
      </c>
      <c r="E431" s="9">
        <f t="shared" si="35"/>
        <v>0.80301000000000011</v>
      </c>
      <c r="F431" s="44">
        <v>50.25</v>
      </c>
      <c r="G431" s="9">
        <f t="shared" si="36"/>
        <v>53.586600000000004</v>
      </c>
      <c r="H431" s="11">
        <f t="shared" si="34"/>
        <v>22.414739334</v>
      </c>
      <c r="J431" s="26"/>
    </row>
    <row r="432" spans="1:10" outlineLevel="1">
      <c r="A432" s="7">
        <f t="shared" si="37"/>
        <v>40</v>
      </c>
      <c r="B432" s="39">
        <v>42639.020833333336</v>
      </c>
      <c r="C432" s="40">
        <f t="shared" si="33"/>
        <v>0.75000000000000022</v>
      </c>
      <c r="D432" s="43">
        <v>1.9</v>
      </c>
      <c r="E432" s="9">
        <f t="shared" si="35"/>
        <v>1.9560500000000001</v>
      </c>
      <c r="F432" s="44">
        <v>49.47</v>
      </c>
      <c r="G432" s="9">
        <f t="shared" si="36"/>
        <v>52.754807999999997</v>
      </c>
      <c r="H432" s="11">
        <f t="shared" si="34"/>
        <v>56.227032811600004</v>
      </c>
      <c r="J432" s="26"/>
    </row>
    <row r="433" spans="1:10" outlineLevel="1">
      <c r="A433" s="7">
        <f t="shared" si="37"/>
        <v>40</v>
      </c>
      <c r="B433" s="39">
        <v>42639.020833333336</v>
      </c>
      <c r="C433" s="40">
        <f t="shared" si="33"/>
        <v>0.77083333333333359</v>
      </c>
      <c r="D433" s="43">
        <v>7.52</v>
      </c>
      <c r="E433" s="9">
        <f t="shared" si="35"/>
        <v>7.7418399999999998</v>
      </c>
      <c r="F433" s="44">
        <v>69.930000000000007</v>
      </c>
      <c r="G433" s="9">
        <f t="shared" si="36"/>
        <v>74.573352000000014</v>
      </c>
      <c r="H433" s="11">
        <f t="shared" si="34"/>
        <v>53.625000552319889</v>
      </c>
      <c r="J433" s="26"/>
    </row>
    <row r="434" spans="1:10" outlineLevel="1">
      <c r="A434" s="7">
        <f t="shared" si="37"/>
        <v>40</v>
      </c>
      <c r="B434" s="39">
        <v>42639.020833333336</v>
      </c>
      <c r="C434" s="40">
        <f t="shared" si="33"/>
        <v>0.79166666666666696</v>
      </c>
      <c r="D434" s="43">
        <v>8.58</v>
      </c>
      <c r="E434" s="9">
        <f t="shared" si="35"/>
        <v>8.8331100000000013</v>
      </c>
      <c r="F434" s="44">
        <v>75.37</v>
      </c>
      <c r="G434" s="9">
        <f t="shared" si="36"/>
        <v>80.374568000000011</v>
      </c>
      <c r="H434" s="11">
        <f t="shared" si="34"/>
        <v>9.9410646535199074</v>
      </c>
      <c r="J434" s="26"/>
    </row>
    <row r="435" spans="1:10" outlineLevel="1">
      <c r="A435" s="7">
        <f t="shared" si="37"/>
        <v>40</v>
      </c>
      <c r="B435" s="39">
        <v>42639.020833333336</v>
      </c>
      <c r="C435" s="40">
        <f t="shared" si="33"/>
        <v>0.81250000000000033</v>
      </c>
      <c r="D435" s="43">
        <v>9.15</v>
      </c>
      <c r="E435" s="9">
        <f t="shared" si="35"/>
        <v>9.419925000000001</v>
      </c>
      <c r="F435" s="44">
        <v>51.04</v>
      </c>
      <c r="G435" s="9">
        <f t="shared" si="36"/>
        <v>54.429056000000003</v>
      </c>
      <c r="H435" s="11">
        <f t="shared" si="34"/>
        <v>255.00626215919999</v>
      </c>
      <c r="J435" s="26"/>
    </row>
    <row r="436" spans="1:10" outlineLevel="1">
      <c r="A436" s="7">
        <f t="shared" si="37"/>
        <v>40</v>
      </c>
      <c r="B436" s="39">
        <v>42639.020833333336</v>
      </c>
      <c r="C436" s="40">
        <f t="shared" si="33"/>
        <v>0.8333333333333337</v>
      </c>
      <c r="D436" s="43">
        <v>4.92</v>
      </c>
      <c r="E436" s="9">
        <f t="shared" si="35"/>
        <v>5.0651400000000004</v>
      </c>
      <c r="F436" s="44">
        <v>51.14</v>
      </c>
      <c r="G436" s="9">
        <f t="shared" si="36"/>
        <v>54.535696000000002</v>
      </c>
      <c r="H436" s="11">
        <f t="shared" si="34"/>
        <v>136.57797476255999</v>
      </c>
      <c r="J436" s="26"/>
    </row>
    <row r="437" spans="1:10" outlineLevel="1">
      <c r="A437" s="7">
        <f t="shared" si="37"/>
        <v>40</v>
      </c>
      <c r="B437" s="39">
        <v>42639.020833333336</v>
      </c>
      <c r="C437" s="40">
        <f t="shared" si="33"/>
        <v>0.85416666666666707</v>
      </c>
      <c r="D437" s="43">
        <v>4.12</v>
      </c>
      <c r="E437" s="9">
        <f t="shared" si="35"/>
        <v>4.2415400000000005</v>
      </c>
      <c r="F437" s="44">
        <v>57.63</v>
      </c>
      <c r="G437" s="9">
        <f t="shared" si="36"/>
        <v>61.456632000000006</v>
      </c>
      <c r="H437" s="11">
        <f t="shared" si="34"/>
        <v>85.01474710671998</v>
      </c>
      <c r="J437" s="26"/>
    </row>
    <row r="438" spans="1:10" outlineLevel="1">
      <c r="A438" s="7">
        <f t="shared" si="37"/>
        <v>40</v>
      </c>
      <c r="B438" s="39">
        <v>42639.020833333336</v>
      </c>
      <c r="C438" s="40">
        <f t="shared" si="33"/>
        <v>0.87500000000000044</v>
      </c>
      <c r="D438" s="43">
        <v>6.63</v>
      </c>
      <c r="E438" s="9">
        <f t="shared" si="35"/>
        <v>6.8255850000000002</v>
      </c>
      <c r="F438" s="44">
        <v>68.180000000000007</v>
      </c>
      <c r="G438" s="9">
        <f t="shared" si="36"/>
        <v>72.707152000000008</v>
      </c>
      <c r="H438" s="11">
        <f t="shared" si="34"/>
        <v>60.01633141607995</v>
      </c>
      <c r="J438" s="26"/>
    </row>
    <row r="439" spans="1:10" outlineLevel="1">
      <c r="A439" s="7">
        <f t="shared" si="37"/>
        <v>40</v>
      </c>
      <c r="B439" s="39">
        <v>42639.020833333336</v>
      </c>
      <c r="C439" s="40">
        <f t="shared" si="33"/>
        <v>0.89583333333333381</v>
      </c>
      <c r="D439" s="43">
        <v>3.6</v>
      </c>
      <c r="E439" s="9">
        <f t="shared" si="35"/>
        <v>3.7062000000000004</v>
      </c>
      <c r="F439" s="44">
        <v>65.94</v>
      </c>
      <c r="G439" s="9">
        <f t="shared" si="36"/>
        <v>70.318415999999999</v>
      </c>
      <c r="H439" s="11">
        <f t="shared" si="34"/>
        <v>41.441186620800011</v>
      </c>
      <c r="J439" s="26"/>
    </row>
    <row r="440" spans="1:10" outlineLevel="1">
      <c r="A440" s="7">
        <f t="shared" si="37"/>
        <v>40</v>
      </c>
      <c r="B440" s="39">
        <v>42639.020833333336</v>
      </c>
      <c r="C440" s="40">
        <f t="shared" si="33"/>
        <v>0.91666666666666718</v>
      </c>
      <c r="D440" s="43">
        <v>3.53</v>
      </c>
      <c r="E440" s="9">
        <f t="shared" si="35"/>
        <v>3.6341350000000001</v>
      </c>
      <c r="F440" s="44">
        <v>47.54</v>
      </c>
      <c r="G440" s="9">
        <f t="shared" si="36"/>
        <v>50.696655999999997</v>
      </c>
      <c r="H440" s="11">
        <f t="shared" si="34"/>
        <v>111.94351054744001</v>
      </c>
      <c r="J440" s="26"/>
    </row>
    <row r="441" spans="1:10" outlineLevel="1">
      <c r="A441" s="7">
        <f t="shared" si="37"/>
        <v>40</v>
      </c>
      <c r="B441" s="39">
        <v>42639.020833333336</v>
      </c>
      <c r="C441" s="40">
        <f t="shared" si="33"/>
        <v>0.93750000000000056</v>
      </c>
      <c r="D441" s="43">
        <v>4.04</v>
      </c>
      <c r="E441" s="9">
        <f t="shared" si="35"/>
        <v>4.1591800000000001</v>
      </c>
      <c r="F441" s="44">
        <v>61.99</v>
      </c>
      <c r="G441" s="9">
        <f t="shared" si="36"/>
        <v>66.106136000000006</v>
      </c>
      <c r="H441" s="11">
        <f t="shared" si="34"/>
        <v>64.025851271519969</v>
      </c>
      <c r="J441" s="26"/>
    </row>
    <row r="442" spans="1:10" outlineLevel="1">
      <c r="A442" s="7">
        <f t="shared" si="37"/>
        <v>40</v>
      </c>
      <c r="B442" s="39">
        <v>42639.020833333336</v>
      </c>
      <c r="C442" s="40">
        <f t="shared" si="33"/>
        <v>0.95833333333333393</v>
      </c>
      <c r="D442" s="43">
        <v>6.34</v>
      </c>
      <c r="E442" s="9">
        <f t="shared" si="35"/>
        <v>6.5270300000000008</v>
      </c>
      <c r="F442" s="44">
        <v>52.03</v>
      </c>
      <c r="G442" s="9">
        <f t="shared" si="36"/>
        <v>55.484791999999999</v>
      </c>
      <c r="H442" s="11">
        <f t="shared" si="34"/>
        <v>169.80204307224002</v>
      </c>
      <c r="J442" s="26"/>
    </row>
    <row r="443" spans="1:10" outlineLevel="1">
      <c r="A443" s="7">
        <f t="shared" si="37"/>
        <v>40</v>
      </c>
      <c r="B443" s="39">
        <v>42639.020833333336</v>
      </c>
      <c r="C443" s="40">
        <f t="shared" si="33"/>
        <v>0.9791666666666673</v>
      </c>
      <c r="D443" s="43">
        <v>6.69</v>
      </c>
      <c r="E443" s="9">
        <f t="shared" si="35"/>
        <v>6.8873550000000012</v>
      </c>
      <c r="F443" s="44">
        <v>60.7</v>
      </c>
      <c r="G443" s="9">
        <f t="shared" si="36"/>
        <v>64.73048</v>
      </c>
      <c r="H443" s="11">
        <f t="shared" si="34"/>
        <v>115.49763741960003</v>
      </c>
      <c r="J443" s="26"/>
    </row>
    <row r="444" spans="1:10" outlineLevel="1">
      <c r="A444" s="7">
        <f t="shared" si="37"/>
        <v>40</v>
      </c>
      <c r="B444" s="39">
        <v>42639.020833333336</v>
      </c>
      <c r="C444" s="40">
        <f t="shared" si="33"/>
        <v>1.0000000000000007</v>
      </c>
      <c r="D444" s="43">
        <v>8.59</v>
      </c>
      <c r="E444" s="9">
        <f t="shared" si="35"/>
        <v>8.8434050000000006</v>
      </c>
      <c r="F444" s="44">
        <v>49.01</v>
      </c>
      <c r="G444" s="9">
        <f t="shared" si="36"/>
        <v>52.264263999999997</v>
      </c>
      <c r="H444" s="11">
        <f>E444*($B$6-G444)</f>
        <v>258.54345392108002</v>
      </c>
      <c r="J444" s="26"/>
    </row>
    <row r="445" spans="1:10" outlineLevel="1">
      <c r="A445" s="7">
        <f t="shared" si="37"/>
        <v>40</v>
      </c>
      <c r="B445" s="39">
        <v>42640.020833333336</v>
      </c>
      <c r="C445" s="40">
        <f t="shared" si="33"/>
        <v>2.0833333333333332E-2</v>
      </c>
      <c r="D445" s="43">
        <v>9.07</v>
      </c>
      <c r="E445" s="9">
        <f t="shared" si="35"/>
        <v>9.3375650000000014</v>
      </c>
      <c r="F445" s="44">
        <v>44.4</v>
      </c>
      <c r="G445" s="9">
        <f t="shared" si="36"/>
        <v>47.34816</v>
      </c>
      <c r="H445" s="11">
        <f t="shared" ref="H445:H508" si="38">E445*($B$6-G445)</f>
        <v>318.89502586960003</v>
      </c>
      <c r="J445" s="26"/>
    </row>
    <row r="446" spans="1:10" outlineLevel="1">
      <c r="A446" s="7">
        <f t="shared" si="37"/>
        <v>40</v>
      </c>
      <c r="B446" s="39">
        <v>42640.020833333336</v>
      </c>
      <c r="C446" s="40">
        <f t="shared" ref="C446:C509" si="39">IF(C445=$C$60,$C$13,C445+1/48)</f>
        <v>4.1666666666666664E-2</v>
      </c>
      <c r="D446" s="43">
        <v>8.58</v>
      </c>
      <c r="E446" s="9">
        <f t="shared" si="35"/>
        <v>8.8331100000000013</v>
      </c>
      <c r="F446" s="44">
        <v>44.93</v>
      </c>
      <c r="G446" s="9">
        <f t="shared" si="36"/>
        <v>47.913352000000003</v>
      </c>
      <c r="H446" s="11">
        <f t="shared" si="38"/>
        <v>296.67455631528003</v>
      </c>
      <c r="J446" s="26"/>
    </row>
    <row r="447" spans="1:10" outlineLevel="1">
      <c r="A447" s="7">
        <f t="shared" si="37"/>
        <v>40</v>
      </c>
      <c r="B447" s="39">
        <v>42640.020833333336</v>
      </c>
      <c r="C447" s="40">
        <f t="shared" si="39"/>
        <v>6.25E-2</v>
      </c>
      <c r="D447" s="43">
        <v>5.91</v>
      </c>
      <c r="E447" s="9">
        <f t="shared" si="35"/>
        <v>6.0843450000000008</v>
      </c>
      <c r="F447" s="44">
        <v>49.96</v>
      </c>
      <c r="G447" s="9">
        <f t="shared" si="36"/>
        <v>53.277343999999999</v>
      </c>
      <c r="H447" s="11">
        <f t="shared" si="38"/>
        <v>171.71637592032002</v>
      </c>
      <c r="J447" s="26"/>
    </row>
    <row r="448" spans="1:10" outlineLevel="1">
      <c r="A448" s="7">
        <f t="shared" si="37"/>
        <v>40</v>
      </c>
      <c r="B448" s="39">
        <v>42640.020833333336</v>
      </c>
      <c r="C448" s="40">
        <f t="shared" si="39"/>
        <v>8.3333333333333329E-2</v>
      </c>
      <c r="D448" s="43">
        <v>6.4</v>
      </c>
      <c r="E448" s="9">
        <f t="shared" si="35"/>
        <v>6.5888000000000009</v>
      </c>
      <c r="F448" s="44">
        <v>38.4</v>
      </c>
      <c r="G448" s="9">
        <f t="shared" si="36"/>
        <v>40.949759999999998</v>
      </c>
      <c r="H448" s="11">
        <f t="shared" si="38"/>
        <v>267.17742131200004</v>
      </c>
      <c r="J448" s="26"/>
    </row>
    <row r="449" spans="1:13" outlineLevel="1">
      <c r="A449" s="7">
        <f t="shared" si="37"/>
        <v>40</v>
      </c>
      <c r="B449" s="39">
        <v>42640.020833333336</v>
      </c>
      <c r="C449" s="40">
        <f t="shared" si="39"/>
        <v>0.10416666666666666</v>
      </c>
      <c r="D449" s="43">
        <v>6.68</v>
      </c>
      <c r="E449" s="9">
        <f t="shared" si="35"/>
        <v>6.8770600000000002</v>
      </c>
      <c r="F449" s="44">
        <v>44.37</v>
      </c>
      <c r="G449" s="9">
        <f t="shared" si="36"/>
        <v>47.316167999999998</v>
      </c>
      <c r="H449" s="11">
        <f t="shared" si="38"/>
        <v>235.08426369392004</v>
      </c>
      <c r="J449" s="26"/>
      <c r="M449" s="27"/>
    </row>
    <row r="450" spans="1:13" outlineLevel="1">
      <c r="A450" s="7">
        <f t="shared" si="37"/>
        <v>40</v>
      </c>
      <c r="B450" s="39">
        <v>42640.020833333336</v>
      </c>
      <c r="C450" s="40">
        <f t="shared" si="39"/>
        <v>0.12499999999999999</v>
      </c>
      <c r="D450" s="43">
        <v>6.35</v>
      </c>
      <c r="E450" s="9">
        <f t="shared" si="35"/>
        <v>6.5373250000000001</v>
      </c>
      <c r="F450" s="44">
        <v>30.83</v>
      </c>
      <c r="G450" s="9">
        <f t="shared" si="36"/>
        <v>32.877111999999997</v>
      </c>
      <c r="H450" s="11">
        <f t="shared" si="38"/>
        <v>317.86362129460002</v>
      </c>
      <c r="J450" s="26"/>
    </row>
    <row r="451" spans="1:13" outlineLevel="1">
      <c r="A451" s="7">
        <f t="shared" si="37"/>
        <v>40</v>
      </c>
      <c r="B451" s="39">
        <v>42640.020833333336</v>
      </c>
      <c r="C451" s="40">
        <f t="shared" si="39"/>
        <v>0.14583333333333331</v>
      </c>
      <c r="D451" s="43">
        <v>5.84</v>
      </c>
      <c r="E451" s="9">
        <f t="shared" si="35"/>
        <v>6.0122800000000005</v>
      </c>
      <c r="F451" s="44">
        <v>35.270000000000003</v>
      </c>
      <c r="G451" s="9">
        <f t="shared" si="36"/>
        <v>37.611928000000006</v>
      </c>
      <c r="H451" s="11">
        <f t="shared" si="38"/>
        <v>263.86737752415996</v>
      </c>
      <c r="J451" s="26"/>
    </row>
    <row r="452" spans="1:13" outlineLevel="1">
      <c r="A452" s="7">
        <f t="shared" si="37"/>
        <v>40</v>
      </c>
      <c r="B452" s="39">
        <v>42640.020833333336</v>
      </c>
      <c r="C452" s="40">
        <f t="shared" si="39"/>
        <v>0.16666666666666666</v>
      </c>
      <c r="D452" s="43">
        <v>4.71</v>
      </c>
      <c r="E452" s="9">
        <f t="shared" si="35"/>
        <v>4.8489450000000005</v>
      </c>
      <c r="F452" s="44">
        <v>38.409999999999997</v>
      </c>
      <c r="G452" s="9">
        <f t="shared" si="36"/>
        <v>40.960423999999996</v>
      </c>
      <c r="H452" s="11">
        <f t="shared" si="38"/>
        <v>196.57417434732005</v>
      </c>
      <c r="J452" s="26"/>
    </row>
    <row r="453" spans="1:13" outlineLevel="1">
      <c r="A453" s="7">
        <f t="shared" si="37"/>
        <v>40</v>
      </c>
      <c r="B453" s="39">
        <v>42640.020833333336</v>
      </c>
      <c r="C453" s="40">
        <f t="shared" si="39"/>
        <v>0.1875</v>
      </c>
      <c r="D453" s="43">
        <v>3.15</v>
      </c>
      <c r="E453" s="9">
        <f t="shared" si="35"/>
        <v>3.2429250000000001</v>
      </c>
      <c r="F453" s="44">
        <v>40.9</v>
      </c>
      <c r="G453" s="9">
        <f t="shared" si="36"/>
        <v>43.615760000000002</v>
      </c>
      <c r="H453" s="11">
        <f t="shared" si="38"/>
        <v>122.855749002</v>
      </c>
      <c r="J453" s="26"/>
    </row>
    <row r="454" spans="1:13" outlineLevel="1">
      <c r="A454" s="7">
        <f t="shared" si="37"/>
        <v>40</v>
      </c>
      <c r="B454" s="39">
        <v>42640.020833333336</v>
      </c>
      <c r="C454" s="40">
        <f t="shared" si="39"/>
        <v>0.20833333333333334</v>
      </c>
      <c r="D454" s="43">
        <v>4.21</v>
      </c>
      <c r="E454" s="9">
        <f t="shared" si="35"/>
        <v>4.3341950000000002</v>
      </c>
      <c r="F454" s="44">
        <v>40.659999999999997</v>
      </c>
      <c r="G454" s="9">
        <f t="shared" si="36"/>
        <v>43.359823999999996</v>
      </c>
      <c r="H454" s="11">
        <f t="shared" si="38"/>
        <v>165.30696011832003</v>
      </c>
      <c r="J454" s="26"/>
    </row>
    <row r="455" spans="1:13" outlineLevel="1">
      <c r="A455" s="7">
        <f t="shared" si="37"/>
        <v>40</v>
      </c>
      <c r="B455" s="39">
        <v>42640.020833333336</v>
      </c>
      <c r="C455" s="40">
        <f t="shared" si="39"/>
        <v>0.22916666666666669</v>
      </c>
      <c r="D455" s="43">
        <v>6.05</v>
      </c>
      <c r="E455" s="9">
        <f t="shared" si="35"/>
        <v>6.2284750000000004</v>
      </c>
      <c r="F455" s="44">
        <v>37.630000000000003</v>
      </c>
      <c r="G455" s="9">
        <f t="shared" si="36"/>
        <v>40.128632000000003</v>
      </c>
      <c r="H455" s="11">
        <f t="shared" si="38"/>
        <v>257.68053130380002</v>
      </c>
      <c r="J455" s="26"/>
    </row>
    <row r="456" spans="1:13" outlineLevel="1">
      <c r="A456" s="7">
        <f t="shared" si="37"/>
        <v>40</v>
      </c>
      <c r="B456" s="39">
        <v>42640.020833333336</v>
      </c>
      <c r="C456" s="40">
        <f t="shared" si="39"/>
        <v>0.25</v>
      </c>
      <c r="D456" s="43">
        <v>7.76</v>
      </c>
      <c r="E456" s="9">
        <f t="shared" si="35"/>
        <v>7.9889200000000002</v>
      </c>
      <c r="F456" s="44">
        <v>41.84</v>
      </c>
      <c r="G456" s="9">
        <f t="shared" si="36"/>
        <v>44.618176000000005</v>
      </c>
      <c r="H456" s="11">
        <f t="shared" si="38"/>
        <v>294.64594139007994</v>
      </c>
      <c r="J456" s="26"/>
    </row>
    <row r="457" spans="1:13" outlineLevel="1">
      <c r="A457" s="7">
        <f t="shared" si="37"/>
        <v>40</v>
      </c>
      <c r="B457" s="39">
        <v>42640.020833333336</v>
      </c>
      <c r="C457" s="40">
        <f t="shared" si="39"/>
        <v>0.27083333333333331</v>
      </c>
      <c r="D457" s="43">
        <v>8.07</v>
      </c>
      <c r="E457" s="9">
        <f t="shared" si="35"/>
        <v>8.3080650000000009</v>
      </c>
      <c r="F457" s="44">
        <v>63.63</v>
      </c>
      <c r="G457" s="9">
        <f t="shared" si="36"/>
        <v>67.855032000000008</v>
      </c>
      <c r="H457" s="11">
        <f t="shared" si="38"/>
        <v>113.36328106691994</v>
      </c>
      <c r="J457" s="26"/>
    </row>
    <row r="458" spans="1:13" outlineLevel="1">
      <c r="A458" s="7">
        <f t="shared" si="37"/>
        <v>40</v>
      </c>
      <c r="B458" s="39">
        <v>42640.020833333336</v>
      </c>
      <c r="C458" s="40">
        <f t="shared" si="39"/>
        <v>0.29166666666666663</v>
      </c>
      <c r="D458" s="43">
        <v>8.15</v>
      </c>
      <c r="E458" s="9">
        <f t="shared" si="35"/>
        <v>8.3904250000000005</v>
      </c>
      <c r="F458" s="44">
        <v>78.319999999999993</v>
      </c>
      <c r="G458" s="9">
        <f t="shared" si="36"/>
        <v>83.520447999999988</v>
      </c>
      <c r="H458" s="11">
        <f t="shared" si="38"/>
        <v>-16.952417410399896</v>
      </c>
      <c r="J458" s="26"/>
    </row>
    <row r="459" spans="1:13" outlineLevel="1">
      <c r="A459" s="7">
        <f t="shared" si="37"/>
        <v>40</v>
      </c>
      <c r="B459" s="39">
        <v>42640.020833333336</v>
      </c>
      <c r="C459" s="40">
        <f t="shared" si="39"/>
        <v>0.31249999999999994</v>
      </c>
      <c r="D459" s="43">
        <v>8.17</v>
      </c>
      <c r="E459" s="9">
        <f t="shared" si="35"/>
        <v>8.4110150000000008</v>
      </c>
      <c r="F459" s="44">
        <v>44.05</v>
      </c>
      <c r="G459" s="9">
        <f t="shared" si="36"/>
        <v>46.974919999999997</v>
      </c>
      <c r="H459" s="11">
        <f t="shared" si="38"/>
        <v>290.39096575620005</v>
      </c>
      <c r="J459" s="26"/>
    </row>
    <row r="460" spans="1:13" outlineLevel="1">
      <c r="A460" s="7">
        <f t="shared" si="37"/>
        <v>40</v>
      </c>
      <c r="B460" s="39">
        <v>42640.020833333336</v>
      </c>
      <c r="C460" s="40">
        <f t="shared" si="39"/>
        <v>0.33333333333333326</v>
      </c>
      <c r="D460" s="43">
        <v>7.09</v>
      </c>
      <c r="E460" s="9">
        <f t="shared" si="35"/>
        <v>7.2991550000000007</v>
      </c>
      <c r="F460" s="44">
        <v>61.05</v>
      </c>
      <c r="G460" s="9">
        <f t="shared" si="36"/>
        <v>65.103719999999996</v>
      </c>
      <c r="H460" s="11">
        <f t="shared" si="38"/>
        <v>119.67898914340005</v>
      </c>
      <c r="J460" s="26"/>
    </row>
    <row r="461" spans="1:13" outlineLevel="1">
      <c r="A461" s="7">
        <f t="shared" si="37"/>
        <v>40</v>
      </c>
      <c r="B461" s="39">
        <v>42640.020833333336</v>
      </c>
      <c r="C461" s="40">
        <f t="shared" si="39"/>
        <v>0.35416666666666657</v>
      </c>
      <c r="D461" s="43">
        <v>5</v>
      </c>
      <c r="E461" s="9">
        <f t="shared" si="35"/>
        <v>5.1475000000000009</v>
      </c>
      <c r="F461" s="44">
        <v>45.99</v>
      </c>
      <c r="G461" s="9">
        <f t="shared" si="36"/>
        <v>49.043736000000003</v>
      </c>
      <c r="H461" s="11">
        <f t="shared" si="38"/>
        <v>167.06861894000002</v>
      </c>
      <c r="J461" s="26"/>
    </row>
    <row r="462" spans="1:13" outlineLevel="1">
      <c r="A462" s="7">
        <f t="shared" si="37"/>
        <v>40</v>
      </c>
      <c r="B462" s="39">
        <v>42640.020833333336</v>
      </c>
      <c r="C462" s="40">
        <f t="shared" si="39"/>
        <v>0.37499999999999989</v>
      </c>
      <c r="D462" s="43">
        <v>4.0999999999999996</v>
      </c>
      <c r="E462" s="9">
        <f t="shared" ref="E462:E525" si="40">IF($B$10="Electricity",$D462*$B$7,$D462*$B$8)</f>
        <v>4.2209500000000002</v>
      </c>
      <c r="F462" s="44">
        <v>43.15</v>
      </c>
      <c r="G462" s="9">
        <f t="shared" ref="G462:G525" si="41">$F462*$B$8</f>
        <v>46.015160000000002</v>
      </c>
      <c r="H462" s="11">
        <f t="shared" si="38"/>
        <v>149.77973539800001</v>
      </c>
      <c r="J462" s="26"/>
    </row>
    <row r="463" spans="1:13" outlineLevel="1">
      <c r="A463" s="7">
        <f t="shared" si="37"/>
        <v>40</v>
      </c>
      <c r="B463" s="39">
        <v>42640.020833333336</v>
      </c>
      <c r="C463" s="40">
        <f t="shared" si="39"/>
        <v>0.3958333333333332</v>
      </c>
      <c r="D463" s="43">
        <v>3.27</v>
      </c>
      <c r="E463" s="9">
        <f t="shared" si="40"/>
        <v>3.3664650000000003</v>
      </c>
      <c r="F463" s="44">
        <v>39.130000000000003</v>
      </c>
      <c r="G463" s="9">
        <f t="shared" si="41"/>
        <v>41.728232000000006</v>
      </c>
      <c r="H463" s="11">
        <f t="shared" si="38"/>
        <v>133.89026496011999</v>
      </c>
      <c r="J463" s="26"/>
    </row>
    <row r="464" spans="1:13" outlineLevel="1">
      <c r="A464" s="7">
        <f t="shared" si="37"/>
        <v>40</v>
      </c>
      <c r="B464" s="39">
        <v>42640.020833333336</v>
      </c>
      <c r="C464" s="40">
        <f t="shared" si="39"/>
        <v>0.41666666666666652</v>
      </c>
      <c r="D464" s="43">
        <v>3.76</v>
      </c>
      <c r="E464" s="9">
        <f t="shared" si="40"/>
        <v>3.8709199999999999</v>
      </c>
      <c r="F464" s="44">
        <v>31.39</v>
      </c>
      <c r="G464" s="9">
        <f t="shared" si="41"/>
        <v>33.474296000000002</v>
      </c>
      <c r="H464" s="11">
        <f t="shared" si="38"/>
        <v>185.90365812767999</v>
      </c>
      <c r="J464" s="26"/>
    </row>
    <row r="465" spans="1:10" outlineLevel="1">
      <c r="A465" s="7">
        <f t="shared" si="37"/>
        <v>40</v>
      </c>
      <c r="B465" s="39">
        <v>42640.020833333336</v>
      </c>
      <c r="C465" s="40">
        <f t="shared" si="39"/>
        <v>0.43749999999999983</v>
      </c>
      <c r="D465" s="43">
        <v>4.6399999999999997</v>
      </c>
      <c r="E465" s="9">
        <f t="shared" si="40"/>
        <v>4.7768800000000002</v>
      </c>
      <c r="F465" s="44">
        <v>40.79</v>
      </c>
      <c r="G465" s="9">
        <f t="shared" si="41"/>
        <v>43.498455999999997</v>
      </c>
      <c r="H465" s="11">
        <f t="shared" si="38"/>
        <v>181.52881550272002</v>
      </c>
      <c r="J465" s="26"/>
    </row>
    <row r="466" spans="1:10" outlineLevel="1">
      <c r="A466" s="7">
        <f t="shared" si="37"/>
        <v>40</v>
      </c>
      <c r="B466" s="39">
        <v>42640.020833333336</v>
      </c>
      <c r="C466" s="40">
        <f t="shared" si="39"/>
        <v>0.45833333333333315</v>
      </c>
      <c r="D466" s="43">
        <v>6.33</v>
      </c>
      <c r="E466" s="9">
        <f t="shared" si="40"/>
        <v>6.5167350000000006</v>
      </c>
      <c r="F466" s="44">
        <v>45.59</v>
      </c>
      <c r="G466" s="9">
        <f t="shared" si="41"/>
        <v>48.617176000000008</v>
      </c>
      <c r="H466" s="11">
        <f t="shared" si="38"/>
        <v>214.28865005963996</v>
      </c>
      <c r="J466" s="26"/>
    </row>
    <row r="467" spans="1:10" outlineLevel="1">
      <c r="A467" s="7">
        <f t="shared" si="37"/>
        <v>40</v>
      </c>
      <c r="B467" s="39">
        <v>42640.020833333336</v>
      </c>
      <c r="C467" s="40">
        <f t="shared" si="39"/>
        <v>0.47916666666666646</v>
      </c>
      <c r="D467" s="43">
        <v>6.22</v>
      </c>
      <c r="E467" s="9">
        <f t="shared" si="40"/>
        <v>6.4034900000000006</v>
      </c>
      <c r="F467" s="44">
        <v>46.76</v>
      </c>
      <c r="G467" s="9">
        <f t="shared" si="41"/>
        <v>49.864863999999997</v>
      </c>
      <c r="H467" s="11">
        <f t="shared" si="38"/>
        <v>202.57527702464003</v>
      </c>
      <c r="J467" s="26"/>
    </row>
    <row r="468" spans="1:10" outlineLevel="1">
      <c r="A468" s="7">
        <f t="shared" si="37"/>
        <v>40</v>
      </c>
      <c r="B468" s="39">
        <v>42640.020833333336</v>
      </c>
      <c r="C468" s="40">
        <f t="shared" si="39"/>
        <v>0.49999999999999978</v>
      </c>
      <c r="D468" s="43">
        <v>5.67</v>
      </c>
      <c r="E468" s="9">
        <f t="shared" si="40"/>
        <v>5.8372650000000004</v>
      </c>
      <c r="F468" s="44">
        <v>46.77</v>
      </c>
      <c r="G468" s="9">
        <f t="shared" si="41"/>
        <v>49.875528000000003</v>
      </c>
      <c r="H468" s="11">
        <f t="shared" si="38"/>
        <v>184.60042354908001</v>
      </c>
      <c r="J468" s="26"/>
    </row>
    <row r="469" spans="1:10" outlineLevel="1">
      <c r="A469" s="7">
        <f t="shared" si="37"/>
        <v>40</v>
      </c>
      <c r="B469" s="39">
        <v>42640.020833333336</v>
      </c>
      <c r="C469" s="40">
        <f t="shared" si="39"/>
        <v>0.52083333333333315</v>
      </c>
      <c r="D469" s="43">
        <v>6</v>
      </c>
      <c r="E469" s="9">
        <f t="shared" si="40"/>
        <v>6.1770000000000005</v>
      </c>
      <c r="F469" s="44">
        <v>50.55</v>
      </c>
      <c r="G469" s="9">
        <f t="shared" si="41"/>
        <v>53.90652</v>
      </c>
      <c r="H469" s="11">
        <f t="shared" si="38"/>
        <v>170.44492596000001</v>
      </c>
      <c r="J469" s="26"/>
    </row>
    <row r="470" spans="1:10" outlineLevel="1">
      <c r="A470" s="7">
        <f t="shared" si="37"/>
        <v>40</v>
      </c>
      <c r="B470" s="39">
        <v>42640.020833333336</v>
      </c>
      <c r="C470" s="40">
        <f t="shared" si="39"/>
        <v>0.54166666666666652</v>
      </c>
      <c r="D470" s="43">
        <v>5.64</v>
      </c>
      <c r="E470" s="9">
        <f t="shared" si="40"/>
        <v>5.8063799999999999</v>
      </c>
      <c r="F470" s="44">
        <v>43.37</v>
      </c>
      <c r="G470" s="9">
        <f t="shared" si="41"/>
        <v>46.249767999999996</v>
      </c>
      <c r="H470" s="11">
        <f t="shared" si="38"/>
        <v>204.67624208016002</v>
      </c>
      <c r="J470" s="26"/>
    </row>
    <row r="471" spans="1:10" outlineLevel="1">
      <c r="A471" s="7">
        <f t="shared" si="37"/>
        <v>40</v>
      </c>
      <c r="B471" s="39">
        <v>42640.020833333336</v>
      </c>
      <c r="C471" s="40">
        <f t="shared" si="39"/>
        <v>0.56249999999999989</v>
      </c>
      <c r="D471" s="43">
        <v>4.78</v>
      </c>
      <c r="E471" s="9">
        <f t="shared" si="40"/>
        <v>4.9210100000000008</v>
      </c>
      <c r="F471" s="44">
        <v>42.98</v>
      </c>
      <c r="G471" s="9">
        <f t="shared" si="41"/>
        <v>45.833872</v>
      </c>
      <c r="H471" s="11">
        <f t="shared" si="38"/>
        <v>175.51337254928004</v>
      </c>
      <c r="J471" s="26"/>
    </row>
    <row r="472" spans="1:10" outlineLevel="1">
      <c r="A472" s="7">
        <f t="shared" si="37"/>
        <v>40</v>
      </c>
      <c r="B472" s="39">
        <v>42640.020833333336</v>
      </c>
      <c r="C472" s="40">
        <f t="shared" si="39"/>
        <v>0.58333333333333326</v>
      </c>
      <c r="D472" s="43">
        <v>2.69</v>
      </c>
      <c r="E472" s="9">
        <f t="shared" si="40"/>
        <v>2.769355</v>
      </c>
      <c r="F472" s="44">
        <v>44.31</v>
      </c>
      <c r="G472" s="9">
        <f t="shared" si="41"/>
        <v>47.252184</v>
      </c>
      <c r="H472" s="11">
        <f t="shared" si="38"/>
        <v>94.844360478680002</v>
      </c>
      <c r="J472" s="26"/>
    </row>
    <row r="473" spans="1:10" outlineLevel="1">
      <c r="A473" s="7">
        <f t="shared" si="37"/>
        <v>40</v>
      </c>
      <c r="B473" s="39">
        <v>42640.020833333336</v>
      </c>
      <c r="C473" s="40">
        <f t="shared" si="39"/>
        <v>0.60416666666666663</v>
      </c>
      <c r="D473" s="43">
        <v>2.37</v>
      </c>
      <c r="E473" s="9">
        <f t="shared" si="40"/>
        <v>2.4399150000000005</v>
      </c>
      <c r="F473" s="44">
        <v>41.72</v>
      </c>
      <c r="G473" s="9">
        <f t="shared" si="41"/>
        <v>44.490208000000003</v>
      </c>
      <c r="H473" s="11">
        <f t="shared" si="38"/>
        <v>90.300746647680015</v>
      </c>
      <c r="J473" s="26"/>
    </row>
    <row r="474" spans="1:10" outlineLevel="1">
      <c r="A474" s="7">
        <f t="shared" si="37"/>
        <v>40</v>
      </c>
      <c r="B474" s="39">
        <v>42640.020833333336</v>
      </c>
      <c r="C474" s="40">
        <f t="shared" si="39"/>
        <v>0.625</v>
      </c>
      <c r="D474" s="43">
        <v>2.06</v>
      </c>
      <c r="E474" s="9">
        <f t="shared" si="40"/>
        <v>2.1207700000000003</v>
      </c>
      <c r="F474" s="44">
        <v>45.23</v>
      </c>
      <c r="G474" s="9">
        <f t="shared" si="41"/>
        <v>48.233271999999999</v>
      </c>
      <c r="H474" s="11">
        <f t="shared" si="38"/>
        <v>70.551078740560015</v>
      </c>
      <c r="J474" s="26"/>
    </row>
    <row r="475" spans="1:10" outlineLevel="1">
      <c r="A475" s="7">
        <f t="shared" si="37"/>
        <v>40</v>
      </c>
      <c r="B475" s="39">
        <v>42640.020833333336</v>
      </c>
      <c r="C475" s="40">
        <f t="shared" si="39"/>
        <v>0.64583333333333337</v>
      </c>
      <c r="D475" s="43">
        <v>2.13</v>
      </c>
      <c r="E475" s="9">
        <f t="shared" si="40"/>
        <v>2.1928350000000001</v>
      </c>
      <c r="F475" s="44">
        <v>41.46</v>
      </c>
      <c r="G475" s="9">
        <f t="shared" si="41"/>
        <v>44.212944</v>
      </c>
      <c r="H475" s="11">
        <f t="shared" si="38"/>
        <v>81.764361443760009</v>
      </c>
      <c r="J475" s="26"/>
    </row>
    <row r="476" spans="1:10" outlineLevel="1">
      <c r="A476" s="7">
        <f t="shared" si="37"/>
        <v>40</v>
      </c>
      <c r="B476" s="39">
        <v>42640.020833333336</v>
      </c>
      <c r="C476" s="40">
        <f t="shared" si="39"/>
        <v>0.66666666666666674</v>
      </c>
      <c r="D476" s="43">
        <v>2.0699999999999998</v>
      </c>
      <c r="E476" s="9">
        <f t="shared" si="40"/>
        <v>2.131065</v>
      </c>
      <c r="F476" s="44">
        <v>45.38</v>
      </c>
      <c r="G476" s="9">
        <f t="shared" si="41"/>
        <v>48.393232000000005</v>
      </c>
      <c r="H476" s="11">
        <f t="shared" si="38"/>
        <v>70.552674547919992</v>
      </c>
      <c r="J476" s="26"/>
    </row>
    <row r="477" spans="1:10" outlineLevel="1">
      <c r="A477" s="7">
        <f t="shared" si="37"/>
        <v>40</v>
      </c>
      <c r="B477" s="39">
        <v>42640.020833333336</v>
      </c>
      <c r="C477" s="40">
        <f t="shared" si="39"/>
        <v>0.68750000000000011</v>
      </c>
      <c r="D477" s="43">
        <v>2.83</v>
      </c>
      <c r="E477" s="9">
        <f t="shared" si="40"/>
        <v>2.9134850000000001</v>
      </c>
      <c r="F477" s="44">
        <v>45.51</v>
      </c>
      <c r="G477" s="9">
        <f t="shared" si="41"/>
        <v>48.531863999999999</v>
      </c>
      <c r="H477" s="11">
        <f t="shared" si="38"/>
        <v>96.052169713960012</v>
      </c>
      <c r="J477" s="26"/>
    </row>
    <row r="478" spans="1:10" outlineLevel="1">
      <c r="A478" s="7">
        <f t="shared" si="37"/>
        <v>40</v>
      </c>
      <c r="B478" s="39">
        <v>42640.020833333336</v>
      </c>
      <c r="C478" s="40">
        <f t="shared" si="39"/>
        <v>0.70833333333333348</v>
      </c>
      <c r="D478" s="43">
        <v>2.11</v>
      </c>
      <c r="E478" s="9">
        <f t="shared" si="40"/>
        <v>2.1722450000000002</v>
      </c>
      <c r="F478" s="44">
        <v>47.42</v>
      </c>
      <c r="G478" s="9">
        <f t="shared" si="41"/>
        <v>50.568688000000002</v>
      </c>
      <c r="H478" s="11">
        <f t="shared" si="38"/>
        <v>67.190387835440006</v>
      </c>
      <c r="J478" s="26"/>
    </row>
    <row r="479" spans="1:10" outlineLevel="1">
      <c r="A479" s="7">
        <f t="shared" ref="A479:A542" si="42">A478</f>
        <v>40</v>
      </c>
      <c r="B479" s="39">
        <v>42640.020833333336</v>
      </c>
      <c r="C479" s="40">
        <f t="shared" si="39"/>
        <v>0.72916666666666685</v>
      </c>
      <c r="D479" s="43">
        <v>1.9</v>
      </c>
      <c r="E479" s="9">
        <f t="shared" si="40"/>
        <v>1.9560500000000001</v>
      </c>
      <c r="F479" s="44">
        <v>46.42</v>
      </c>
      <c r="G479" s="9">
        <f t="shared" si="41"/>
        <v>49.502288</v>
      </c>
      <c r="H479" s="11">
        <f t="shared" si="38"/>
        <v>62.589124557600002</v>
      </c>
      <c r="J479" s="26"/>
    </row>
    <row r="480" spans="1:10" outlineLevel="1">
      <c r="A480" s="7">
        <f t="shared" si="42"/>
        <v>40</v>
      </c>
      <c r="B480" s="39">
        <v>42640.020833333336</v>
      </c>
      <c r="C480" s="40">
        <f t="shared" si="39"/>
        <v>0.75000000000000022</v>
      </c>
      <c r="D480" s="43">
        <v>1.36</v>
      </c>
      <c r="E480" s="9">
        <f t="shared" si="40"/>
        <v>1.4001200000000003</v>
      </c>
      <c r="F480" s="44">
        <v>49.86</v>
      </c>
      <c r="G480" s="9">
        <f t="shared" si="41"/>
        <v>53.170704000000001</v>
      </c>
      <c r="H480" s="11">
        <f t="shared" si="38"/>
        <v>39.664413915520008</v>
      </c>
      <c r="J480" s="26"/>
    </row>
    <row r="481" spans="1:10" outlineLevel="1">
      <c r="A481" s="7">
        <f t="shared" si="42"/>
        <v>40</v>
      </c>
      <c r="B481" s="39">
        <v>42640.020833333336</v>
      </c>
      <c r="C481" s="40">
        <f t="shared" si="39"/>
        <v>0.77083333333333359</v>
      </c>
      <c r="D481" s="43">
        <v>1.1100000000000001</v>
      </c>
      <c r="E481" s="9">
        <f t="shared" si="40"/>
        <v>1.1427450000000001</v>
      </c>
      <c r="F481" s="44">
        <v>62.95</v>
      </c>
      <c r="G481" s="9">
        <f t="shared" si="41"/>
        <v>67.12988</v>
      </c>
      <c r="H481" s="11">
        <f t="shared" si="38"/>
        <v>16.421382779400002</v>
      </c>
      <c r="J481" s="26"/>
    </row>
    <row r="482" spans="1:10" outlineLevel="1">
      <c r="A482" s="7">
        <f t="shared" si="42"/>
        <v>40</v>
      </c>
      <c r="B482" s="39">
        <v>42640.020833333336</v>
      </c>
      <c r="C482" s="40">
        <f t="shared" si="39"/>
        <v>0.79166666666666696</v>
      </c>
      <c r="D482" s="43">
        <v>1.74</v>
      </c>
      <c r="E482" s="9">
        <f t="shared" si="40"/>
        <v>1.7913300000000001</v>
      </c>
      <c r="F482" s="44">
        <v>126.06</v>
      </c>
      <c r="G482" s="9">
        <f t="shared" si="41"/>
        <v>134.430384</v>
      </c>
      <c r="H482" s="11">
        <f t="shared" si="38"/>
        <v>-94.815784770720015</v>
      </c>
      <c r="J482" s="26"/>
    </row>
    <row r="483" spans="1:10" outlineLevel="1">
      <c r="A483" s="7">
        <f t="shared" si="42"/>
        <v>40</v>
      </c>
      <c r="B483" s="39">
        <v>42640.020833333336</v>
      </c>
      <c r="C483" s="40">
        <f t="shared" si="39"/>
        <v>0.81250000000000033</v>
      </c>
      <c r="D483" s="43">
        <v>1.55</v>
      </c>
      <c r="E483" s="9">
        <f t="shared" si="40"/>
        <v>1.5957250000000003</v>
      </c>
      <c r="F483" s="44">
        <v>67.69</v>
      </c>
      <c r="G483" s="9">
        <f t="shared" si="41"/>
        <v>72.184616000000005</v>
      </c>
      <c r="H483" s="11">
        <f t="shared" si="38"/>
        <v>14.864791133399994</v>
      </c>
      <c r="J483" s="26"/>
    </row>
    <row r="484" spans="1:10" outlineLevel="1">
      <c r="A484" s="7">
        <f t="shared" si="42"/>
        <v>40</v>
      </c>
      <c r="B484" s="39">
        <v>42640.020833333336</v>
      </c>
      <c r="C484" s="40">
        <f t="shared" si="39"/>
        <v>0.8333333333333337</v>
      </c>
      <c r="D484" s="43">
        <v>0.93</v>
      </c>
      <c r="E484" s="9">
        <f t="shared" si="40"/>
        <v>0.95743500000000015</v>
      </c>
      <c r="F484" s="44">
        <v>59.86</v>
      </c>
      <c r="G484" s="9">
        <f t="shared" si="41"/>
        <v>63.834704000000002</v>
      </c>
      <c r="H484" s="11">
        <f t="shared" si="38"/>
        <v>16.913372675760002</v>
      </c>
      <c r="J484" s="26"/>
    </row>
    <row r="485" spans="1:10" outlineLevel="1">
      <c r="A485" s="7">
        <f t="shared" si="42"/>
        <v>40</v>
      </c>
      <c r="B485" s="39">
        <v>42640.020833333336</v>
      </c>
      <c r="C485" s="40">
        <f t="shared" si="39"/>
        <v>0.85416666666666707</v>
      </c>
      <c r="D485" s="43">
        <v>0.98</v>
      </c>
      <c r="E485" s="9">
        <f t="shared" si="40"/>
        <v>1.00891</v>
      </c>
      <c r="F485" s="44">
        <v>63.88</v>
      </c>
      <c r="G485" s="9">
        <f t="shared" si="41"/>
        <v>68.121632000000005</v>
      </c>
      <c r="H485" s="11">
        <f t="shared" si="38"/>
        <v>13.497569258879995</v>
      </c>
      <c r="J485" s="26"/>
    </row>
    <row r="486" spans="1:10" outlineLevel="1">
      <c r="A486" s="7">
        <f t="shared" si="42"/>
        <v>40</v>
      </c>
      <c r="B486" s="39">
        <v>42640.020833333336</v>
      </c>
      <c r="C486" s="40">
        <f t="shared" si="39"/>
        <v>0.87500000000000044</v>
      </c>
      <c r="D486" s="43">
        <v>0.93</v>
      </c>
      <c r="E486" s="9">
        <f t="shared" si="40"/>
        <v>0.95743500000000015</v>
      </c>
      <c r="F486" s="44">
        <v>60.56</v>
      </c>
      <c r="G486" s="9">
        <f t="shared" si="41"/>
        <v>64.581184000000007</v>
      </c>
      <c r="H486" s="11">
        <f t="shared" si="38"/>
        <v>16.198666596959995</v>
      </c>
      <c r="J486" s="26"/>
    </row>
    <row r="487" spans="1:10" outlineLevel="1">
      <c r="A487" s="7">
        <f t="shared" si="42"/>
        <v>40</v>
      </c>
      <c r="B487" s="39">
        <v>42640.020833333336</v>
      </c>
      <c r="C487" s="40">
        <f t="shared" si="39"/>
        <v>0.89583333333333381</v>
      </c>
      <c r="D487" s="43">
        <v>1.08</v>
      </c>
      <c r="E487" s="9">
        <f t="shared" si="40"/>
        <v>1.1118600000000001</v>
      </c>
      <c r="F487" s="44">
        <v>47.98</v>
      </c>
      <c r="G487" s="9">
        <f t="shared" si="41"/>
        <v>51.165872</v>
      </c>
      <c r="H487" s="11">
        <f t="shared" si="38"/>
        <v>33.727303558080003</v>
      </c>
      <c r="J487" s="26"/>
    </row>
    <row r="488" spans="1:10" outlineLevel="1">
      <c r="A488" s="7">
        <f t="shared" si="42"/>
        <v>40</v>
      </c>
      <c r="B488" s="39">
        <v>42640.020833333336</v>
      </c>
      <c r="C488" s="40">
        <f t="shared" si="39"/>
        <v>0.91666666666666718</v>
      </c>
      <c r="D488" s="43">
        <v>0.76</v>
      </c>
      <c r="E488" s="9">
        <f t="shared" si="40"/>
        <v>0.78242000000000012</v>
      </c>
      <c r="F488" s="44">
        <v>38.93</v>
      </c>
      <c r="G488" s="9">
        <f t="shared" si="41"/>
        <v>41.514952000000001</v>
      </c>
      <c r="H488" s="11">
        <f t="shared" si="38"/>
        <v>31.285101256160004</v>
      </c>
      <c r="J488" s="26"/>
    </row>
    <row r="489" spans="1:10" outlineLevel="1">
      <c r="A489" s="7">
        <f t="shared" si="42"/>
        <v>40</v>
      </c>
      <c r="B489" s="39">
        <v>42640.020833333336</v>
      </c>
      <c r="C489" s="40">
        <f t="shared" si="39"/>
        <v>0.93750000000000056</v>
      </c>
      <c r="D489" s="43">
        <v>0.52</v>
      </c>
      <c r="E489" s="9">
        <f t="shared" si="40"/>
        <v>0.53534000000000004</v>
      </c>
      <c r="F489" s="44">
        <v>47.86</v>
      </c>
      <c r="G489" s="9">
        <f t="shared" si="41"/>
        <v>51.037903999999997</v>
      </c>
      <c r="H489" s="11">
        <f t="shared" si="38"/>
        <v>16.307578472640003</v>
      </c>
      <c r="J489" s="26"/>
    </row>
    <row r="490" spans="1:10" outlineLevel="1">
      <c r="A490" s="7">
        <f t="shared" si="42"/>
        <v>40</v>
      </c>
      <c r="B490" s="39">
        <v>42640.020833333336</v>
      </c>
      <c r="C490" s="40">
        <f t="shared" si="39"/>
        <v>0.95833333333333393</v>
      </c>
      <c r="D490" s="43">
        <v>0.57999999999999996</v>
      </c>
      <c r="E490" s="9">
        <f t="shared" si="40"/>
        <v>0.59711000000000003</v>
      </c>
      <c r="F490" s="44">
        <v>47.81</v>
      </c>
      <c r="G490" s="9">
        <f t="shared" si="41"/>
        <v>50.984584000000005</v>
      </c>
      <c r="H490" s="11">
        <f t="shared" si="38"/>
        <v>18.221060047759998</v>
      </c>
      <c r="J490" s="26"/>
    </row>
    <row r="491" spans="1:10" outlineLevel="1">
      <c r="A491" s="7">
        <f t="shared" si="42"/>
        <v>40</v>
      </c>
      <c r="B491" s="39">
        <v>42640.020833333336</v>
      </c>
      <c r="C491" s="40">
        <f t="shared" si="39"/>
        <v>0.9791666666666673</v>
      </c>
      <c r="D491" s="43">
        <v>0.86</v>
      </c>
      <c r="E491" s="9">
        <f t="shared" si="40"/>
        <v>0.8853700000000001</v>
      </c>
      <c r="F491" s="44">
        <v>59.08</v>
      </c>
      <c r="G491" s="9">
        <f t="shared" si="41"/>
        <v>63.002912000000002</v>
      </c>
      <c r="H491" s="11">
        <f t="shared" si="38"/>
        <v>16.376766802559999</v>
      </c>
      <c r="J491" s="26"/>
    </row>
    <row r="492" spans="1:10" outlineLevel="1">
      <c r="A492" s="7">
        <f t="shared" si="42"/>
        <v>40</v>
      </c>
      <c r="B492" s="39">
        <v>42640.020833333336</v>
      </c>
      <c r="C492" s="40">
        <f t="shared" si="39"/>
        <v>1.0000000000000007</v>
      </c>
      <c r="D492" s="43">
        <v>1.1399999999999999</v>
      </c>
      <c r="E492" s="9">
        <f t="shared" si="40"/>
        <v>1.17363</v>
      </c>
      <c r="F492" s="44">
        <v>46.17</v>
      </c>
      <c r="G492" s="9">
        <f t="shared" si="41"/>
        <v>49.235688000000003</v>
      </c>
      <c r="H492" s="11">
        <f t="shared" si="38"/>
        <v>37.866364492559995</v>
      </c>
      <c r="J492" s="26"/>
    </row>
    <row r="493" spans="1:10" outlineLevel="1">
      <c r="A493" s="7">
        <f t="shared" si="42"/>
        <v>40</v>
      </c>
      <c r="B493" s="39">
        <v>42641.020833333336</v>
      </c>
      <c r="C493" s="40">
        <f t="shared" si="39"/>
        <v>2.0833333333333332E-2</v>
      </c>
      <c r="D493" s="43">
        <v>0.3</v>
      </c>
      <c r="E493" s="9">
        <f t="shared" si="40"/>
        <v>0.30885000000000001</v>
      </c>
      <c r="F493" s="44">
        <v>53.27</v>
      </c>
      <c r="G493" s="9">
        <f t="shared" si="41"/>
        <v>56.807128000000006</v>
      </c>
      <c r="H493" s="11">
        <f t="shared" si="38"/>
        <v>7.6263935171999986</v>
      </c>
      <c r="J493" s="26"/>
    </row>
    <row r="494" spans="1:10" outlineLevel="1">
      <c r="A494" s="7">
        <f t="shared" si="42"/>
        <v>40</v>
      </c>
      <c r="B494" s="39">
        <v>42641.020833333336</v>
      </c>
      <c r="C494" s="40">
        <f t="shared" si="39"/>
        <v>4.1666666666666664E-2</v>
      </c>
      <c r="D494" s="43">
        <v>0.13</v>
      </c>
      <c r="E494" s="9">
        <f t="shared" si="40"/>
        <v>0.13383500000000001</v>
      </c>
      <c r="F494" s="44">
        <v>44.98</v>
      </c>
      <c r="G494" s="9">
        <f t="shared" si="41"/>
        <v>47.966671999999996</v>
      </c>
      <c r="H494" s="11">
        <f t="shared" si="38"/>
        <v>4.4879329528800005</v>
      </c>
      <c r="J494" s="26"/>
    </row>
    <row r="495" spans="1:10" outlineLevel="1">
      <c r="A495" s="7">
        <f t="shared" si="42"/>
        <v>40</v>
      </c>
      <c r="B495" s="39">
        <v>42641.020833333336</v>
      </c>
      <c r="C495" s="40">
        <f t="shared" si="39"/>
        <v>6.25E-2</v>
      </c>
      <c r="D495" s="43">
        <v>0.13</v>
      </c>
      <c r="E495" s="9">
        <f t="shared" si="40"/>
        <v>0.13383500000000001</v>
      </c>
      <c r="F495" s="44">
        <v>43.04</v>
      </c>
      <c r="G495" s="9">
        <f t="shared" si="41"/>
        <v>45.897855999999997</v>
      </c>
      <c r="H495" s="11">
        <f t="shared" si="38"/>
        <v>4.7648129422400007</v>
      </c>
      <c r="J495" s="26"/>
    </row>
    <row r="496" spans="1:10" outlineLevel="1">
      <c r="A496" s="7">
        <f t="shared" si="42"/>
        <v>40</v>
      </c>
      <c r="B496" s="39">
        <v>42641.020833333336</v>
      </c>
      <c r="C496" s="40">
        <f t="shared" si="39"/>
        <v>8.3333333333333329E-2</v>
      </c>
      <c r="D496" s="43">
        <v>0.04</v>
      </c>
      <c r="E496" s="9">
        <f t="shared" si="40"/>
        <v>4.1180000000000001E-2</v>
      </c>
      <c r="F496" s="44">
        <v>37.79</v>
      </c>
      <c r="G496" s="9">
        <f t="shared" si="41"/>
        <v>40.299256</v>
      </c>
      <c r="H496" s="11">
        <f t="shared" si="38"/>
        <v>1.69664663792</v>
      </c>
      <c r="J496" s="26"/>
    </row>
    <row r="497" spans="1:10" outlineLevel="1">
      <c r="A497" s="7">
        <f t="shared" si="42"/>
        <v>40</v>
      </c>
      <c r="B497" s="39">
        <v>42641.020833333336</v>
      </c>
      <c r="C497" s="40">
        <f t="shared" si="39"/>
        <v>0.10416666666666666</v>
      </c>
      <c r="D497" s="43">
        <v>0.06</v>
      </c>
      <c r="E497" s="9">
        <f t="shared" si="40"/>
        <v>6.1770000000000005E-2</v>
      </c>
      <c r="F497" s="44">
        <v>37.659999999999997</v>
      </c>
      <c r="G497" s="9">
        <f t="shared" si="41"/>
        <v>40.160623999999999</v>
      </c>
      <c r="H497" s="11">
        <f t="shared" si="38"/>
        <v>2.5535332555200001</v>
      </c>
      <c r="J497" s="26"/>
    </row>
    <row r="498" spans="1:10" outlineLevel="1">
      <c r="A498" s="7">
        <f t="shared" si="42"/>
        <v>40</v>
      </c>
      <c r="B498" s="39">
        <v>42641.020833333336</v>
      </c>
      <c r="C498" s="40">
        <f t="shared" si="39"/>
        <v>0.12499999999999999</v>
      </c>
      <c r="D498" s="43">
        <v>-0.01</v>
      </c>
      <c r="E498" s="9">
        <f t="shared" si="40"/>
        <v>-1.0295E-2</v>
      </c>
      <c r="F498" s="44">
        <v>42.45</v>
      </c>
      <c r="G498" s="9">
        <f t="shared" si="41"/>
        <v>45.268680000000003</v>
      </c>
      <c r="H498" s="11">
        <f t="shared" si="38"/>
        <v>-0.37300143939999997</v>
      </c>
      <c r="J498" s="26"/>
    </row>
    <row r="499" spans="1:10" outlineLevel="1">
      <c r="A499" s="7">
        <f t="shared" si="42"/>
        <v>40</v>
      </c>
      <c r="B499" s="39">
        <v>42641.020833333336</v>
      </c>
      <c r="C499" s="40">
        <f t="shared" si="39"/>
        <v>0.14583333333333331</v>
      </c>
      <c r="D499" s="43">
        <v>-0.09</v>
      </c>
      <c r="E499" s="9">
        <f t="shared" si="40"/>
        <v>-9.2655000000000001E-2</v>
      </c>
      <c r="F499" s="44">
        <v>42.58</v>
      </c>
      <c r="G499" s="9">
        <f t="shared" si="41"/>
        <v>45.407311999999997</v>
      </c>
      <c r="H499" s="11">
        <f t="shared" si="38"/>
        <v>-3.3441680066400004</v>
      </c>
      <c r="J499" s="26"/>
    </row>
    <row r="500" spans="1:10" outlineLevel="1">
      <c r="A500" s="7">
        <f t="shared" si="42"/>
        <v>40</v>
      </c>
      <c r="B500" s="39">
        <v>42641.020833333336</v>
      </c>
      <c r="C500" s="40">
        <f t="shared" si="39"/>
        <v>0.16666666666666666</v>
      </c>
      <c r="D500" s="43">
        <v>-0.1</v>
      </c>
      <c r="E500" s="9">
        <f t="shared" si="40"/>
        <v>-0.10295000000000001</v>
      </c>
      <c r="F500" s="44">
        <v>35.479999999999997</v>
      </c>
      <c r="G500" s="9">
        <f t="shared" si="41"/>
        <v>37.835871999999995</v>
      </c>
      <c r="H500" s="11">
        <f t="shared" si="38"/>
        <v>-4.4952219776000009</v>
      </c>
      <c r="J500" s="26"/>
    </row>
    <row r="501" spans="1:10" outlineLevel="1">
      <c r="A501" s="7">
        <f t="shared" si="42"/>
        <v>40</v>
      </c>
      <c r="B501" s="39">
        <v>42641.020833333336</v>
      </c>
      <c r="C501" s="40">
        <f t="shared" si="39"/>
        <v>0.1875</v>
      </c>
      <c r="D501" s="43">
        <v>-0.1</v>
      </c>
      <c r="E501" s="9">
        <f t="shared" si="40"/>
        <v>-0.10295000000000001</v>
      </c>
      <c r="F501" s="44">
        <v>37.46</v>
      </c>
      <c r="G501" s="9">
        <f t="shared" si="41"/>
        <v>39.947344000000001</v>
      </c>
      <c r="H501" s="11">
        <f t="shared" si="38"/>
        <v>-4.2778459352000002</v>
      </c>
      <c r="J501" s="26"/>
    </row>
    <row r="502" spans="1:10" outlineLevel="1">
      <c r="A502" s="7">
        <f t="shared" si="42"/>
        <v>40</v>
      </c>
      <c r="B502" s="39">
        <v>42641.020833333336</v>
      </c>
      <c r="C502" s="40">
        <f t="shared" si="39"/>
        <v>0.20833333333333334</v>
      </c>
      <c r="D502" s="43">
        <v>0.02</v>
      </c>
      <c r="E502" s="9">
        <f t="shared" si="40"/>
        <v>2.0590000000000001E-2</v>
      </c>
      <c r="F502" s="44">
        <v>35.270000000000003</v>
      </c>
      <c r="G502" s="9">
        <f t="shared" si="41"/>
        <v>37.611928000000006</v>
      </c>
      <c r="H502" s="11">
        <f t="shared" si="38"/>
        <v>0.90365540247999987</v>
      </c>
      <c r="J502" s="26"/>
    </row>
    <row r="503" spans="1:10" outlineLevel="1">
      <c r="A503" s="7">
        <f t="shared" si="42"/>
        <v>40</v>
      </c>
      <c r="B503" s="39">
        <v>42641.020833333336</v>
      </c>
      <c r="C503" s="40">
        <f t="shared" si="39"/>
        <v>0.22916666666666669</v>
      </c>
      <c r="D503" s="43">
        <v>0.44</v>
      </c>
      <c r="E503" s="9">
        <f t="shared" si="40"/>
        <v>0.45298000000000005</v>
      </c>
      <c r="F503" s="44">
        <v>47.58</v>
      </c>
      <c r="G503" s="9">
        <f t="shared" si="41"/>
        <v>50.739311999999998</v>
      </c>
      <c r="H503" s="11">
        <f t="shared" si="38"/>
        <v>13.933976450240003</v>
      </c>
      <c r="J503" s="26"/>
    </row>
    <row r="504" spans="1:10" outlineLevel="1">
      <c r="A504" s="7">
        <f t="shared" si="42"/>
        <v>40</v>
      </c>
      <c r="B504" s="39">
        <v>42641.020833333336</v>
      </c>
      <c r="C504" s="40">
        <f t="shared" si="39"/>
        <v>0.25</v>
      </c>
      <c r="D504" s="43">
        <v>0.65</v>
      </c>
      <c r="E504" s="9">
        <f t="shared" si="40"/>
        <v>0.66917500000000008</v>
      </c>
      <c r="F504" s="44">
        <v>45.71</v>
      </c>
      <c r="G504" s="9">
        <f t="shared" si="41"/>
        <v>48.745144000000003</v>
      </c>
      <c r="H504" s="11">
        <f t="shared" si="38"/>
        <v>21.918730763799999</v>
      </c>
      <c r="J504" s="26"/>
    </row>
    <row r="505" spans="1:10" outlineLevel="1">
      <c r="A505" s="7">
        <f t="shared" si="42"/>
        <v>40</v>
      </c>
      <c r="B505" s="39">
        <v>42641.020833333336</v>
      </c>
      <c r="C505" s="40">
        <f t="shared" si="39"/>
        <v>0.27083333333333331</v>
      </c>
      <c r="D505" s="43">
        <v>1.47</v>
      </c>
      <c r="E505" s="9">
        <f t="shared" si="40"/>
        <v>1.5133650000000001</v>
      </c>
      <c r="F505" s="44">
        <v>56.98</v>
      </c>
      <c r="G505" s="9">
        <f t="shared" si="41"/>
        <v>60.763472</v>
      </c>
      <c r="H505" s="11">
        <f t="shared" si="38"/>
        <v>31.381935696720003</v>
      </c>
      <c r="J505" s="26"/>
    </row>
    <row r="506" spans="1:10" outlineLevel="1">
      <c r="A506" s="7">
        <f t="shared" si="42"/>
        <v>40</v>
      </c>
      <c r="B506" s="39">
        <v>42641.020833333336</v>
      </c>
      <c r="C506" s="40">
        <f t="shared" si="39"/>
        <v>0.29166666666666663</v>
      </c>
      <c r="D506" s="43">
        <v>1.9</v>
      </c>
      <c r="E506" s="9">
        <f t="shared" si="40"/>
        <v>1.9560500000000001</v>
      </c>
      <c r="F506" s="44">
        <v>58.99</v>
      </c>
      <c r="G506" s="9">
        <f t="shared" si="41"/>
        <v>62.906936000000002</v>
      </c>
      <c r="H506" s="11">
        <f t="shared" si="38"/>
        <v>36.368962837199994</v>
      </c>
      <c r="J506" s="26"/>
    </row>
    <row r="507" spans="1:10" outlineLevel="1">
      <c r="A507" s="7">
        <f t="shared" si="42"/>
        <v>40</v>
      </c>
      <c r="B507" s="39">
        <v>42641.020833333336</v>
      </c>
      <c r="C507" s="40">
        <f t="shared" si="39"/>
        <v>0.31249999999999994</v>
      </c>
      <c r="D507" s="43">
        <v>3.22</v>
      </c>
      <c r="E507" s="9">
        <f t="shared" si="40"/>
        <v>3.3149900000000003</v>
      </c>
      <c r="F507" s="44">
        <v>37.869999999999997</v>
      </c>
      <c r="G507" s="9">
        <f t="shared" si="41"/>
        <v>40.384567999999994</v>
      </c>
      <c r="H507" s="11">
        <f t="shared" si="38"/>
        <v>136.29724592568004</v>
      </c>
      <c r="J507" s="26"/>
    </row>
    <row r="508" spans="1:10" outlineLevel="1">
      <c r="A508" s="7">
        <f t="shared" si="42"/>
        <v>40</v>
      </c>
      <c r="B508" s="39">
        <v>42641.020833333336</v>
      </c>
      <c r="C508" s="40">
        <f t="shared" si="39"/>
        <v>0.33333333333333326</v>
      </c>
      <c r="D508" s="43">
        <v>4.5599999999999996</v>
      </c>
      <c r="E508" s="9">
        <f t="shared" si="40"/>
        <v>4.6945199999999998</v>
      </c>
      <c r="F508" s="44">
        <v>46.46</v>
      </c>
      <c r="G508" s="9">
        <f t="shared" si="41"/>
        <v>49.544944000000001</v>
      </c>
      <c r="H508" s="11">
        <f t="shared" si="38"/>
        <v>150.01364949312</v>
      </c>
      <c r="J508" s="26"/>
    </row>
    <row r="509" spans="1:10" outlineLevel="1">
      <c r="A509" s="7">
        <f t="shared" si="42"/>
        <v>40</v>
      </c>
      <c r="B509" s="39">
        <v>42641.020833333336</v>
      </c>
      <c r="C509" s="40">
        <f t="shared" si="39"/>
        <v>0.35416666666666657</v>
      </c>
      <c r="D509" s="43">
        <v>4.47</v>
      </c>
      <c r="E509" s="9">
        <f t="shared" si="40"/>
        <v>4.6018650000000001</v>
      </c>
      <c r="F509" s="44">
        <v>38.47</v>
      </c>
      <c r="G509" s="9">
        <f t="shared" si="41"/>
        <v>41.024408000000001</v>
      </c>
      <c r="H509" s="11">
        <f t="shared" ref="H509:H572" si="43">E509*($B$6-G509)</f>
        <v>186.26321017908</v>
      </c>
      <c r="J509" s="26"/>
    </row>
    <row r="510" spans="1:10" outlineLevel="1">
      <c r="A510" s="7">
        <f t="shared" si="42"/>
        <v>40</v>
      </c>
      <c r="B510" s="39">
        <v>42641.020833333336</v>
      </c>
      <c r="C510" s="40">
        <f t="shared" ref="C510:C573" si="44">IF(C509=$C$60,$C$13,C509+1/48)</f>
        <v>0.37499999999999989</v>
      </c>
      <c r="D510" s="43">
        <v>3.85</v>
      </c>
      <c r="E510" s="9">
        <f t="shared" si="40"/>
        <v>3.9635750000000005</v>
      </c>
      <c r="F510" s="44">
        <v>39.85</v>
      </c>
      <c r="G510" s="9">
        <f t="shared" si="41"/>
        <v>42.496040000000001</v>
      </c>
      <c r="H510" s="11">
        <f t="shared" si="43"/>
        <v>154.59512075700002</v>
      </c>
      <c r="J510" s="26"/>
    </row>
    <row r="511" spans="1:10" outlineLevel="1">
      <c r="A511" s="7">
        <f t="shared" si="42"/>
        <v>40</v>
      </c>
      <c r="B511" s="39">
        <v>42641.020833333336</v>
      </c>
      <c r="C511" s="40">
        <f t="shared" si="44"/>
        <v>0.3958333333333332</v>
      </c>
      <c r="D511" s="43">
        <v>4.21</v>
      </c>
      <c r="E511" s="9">
        <f t="shared" si="40"/>
        <v>4.3341950000000002</v>
      </c>
      <c r="F511" s="44">
        <v>35.01</v>
      </c>
      <c r="G511" s="9">
        <f t="shared" si="41"/>
        <v>37.334663999999997</v>
      </c>
      <c r="H511" s="11">
        <f t="shared" si="43"/>
        <v>191.42117846452004</v>
      </c>
      <c r="J511" s="26"/>
    </row>
    <row r="512" spans="1:10" outlineLevel="1">
      <c r="A512" s="7">
        <f t="shared" si="42"/>
        <v>40</v>
      </c>
      <c r="B512" s="39">
        <v>42641.020833333336</v>
      </c>
      <c r="C512" s="40">
        <f t="shared" si="44"/>
        <v>0.41666666666666652</v>
      </c>
      <c r="D512" s="43">
        <v>4.91</v>
      </c>
      <c r="E512" s="9">
        <f t="shared" si="40"/>
        <v>5.0548450000000003</v>
      </c>
      <c r="F512" s="44">
        <v>25.76</v>
      </c>
      <c r="G512" s="9">
        <f t="shared" si="41"/>
        <v>27.470464000000003</v>
      </c>
      <c r="H512" s="11">
        <f t="shared" si="43"/>
        <v>273.11092990191997</v>
      </c>
      <c r="J512" s="26"/>
    </row>
    <row r="513" spans="1:10" outlineLevel="1">
      <c r="A513" s="7">
        <f t="shared" si="42"/>
        <v>40</v>
      </c>
      <c r="B513" s="39">
        <v>42641.020833333336</v>
      </c>
      <c r="C513" s="40">
        <f t="shared" si="44"/>
        <v>0.43749999999999983</v>
      </c>
      <c r="D513" s="43">
        <v>4.7300000000000004</v>
      </c>
      <c r="E513" s="9">
        <f t="shared" si="40"/>
        <v>4.8695350000000008</v>
      </c>
      <c r="F513" s="44">
        <v>25.43</v>
      </c>
      <c r="G513" s="9">
        <f t="shared" si="41"/>
        <v>27.118552000000001</v>
      </c>
      <c r="H513" s="11">
        <f t="shared" si="43"/>
        <v>264.81236438668003</v>
      </c>
      <c r="J513" s="26"/>
    </row>
    <row r="514" spans="1:10" outlineLevel="1">
      <c r="A514" s="7">
        <f t="shared" si="42"/>
        <v>40</v>
      </c>
      <c r="B514" s="39">
        <v>42641.020833333336</v>
      </c>
      <c r="C514" s="40">
        <f t="shared" si="44"/>
        <v>0.45833333333333315</v>
      </c>
      <c r="D514" s="43">
        <v>5.62</v>
      </c>
      <c r="E514" s="9">
        <f t="shared" si="40"/>
        <v>5.7857900000000004</v>
      </c>
      <c r="F514" s="44">
        <v>26.38</v>
      </c>
      <c r="G514" s="9">
        <f t="shared" si="41"/>
        <v>28.131632</v>
      </c>
      <c r="H514" s="11">
        <f t="shared" si="43"/>
        <v>308.77816989072005</v>
      </c>
      <c r="J514" s="26"/>
    </row>
    <row r="515" spans="1:10" outlineLevel="1">
      <c r="A515" s="7">
        <f t="shared" si="42"/>
        <v>40</v>
      </c>
      <c r="B515" s="39">
        <v>42641.020833333336</v>
      </c>
      <c r="C515" s="40">
        <f t="shared" si="44"/>
        <v>0.47916666666666646</v>
      </c>
      <c r="D515" s="43">
        <v>8.0399999999999991</v>
      </c>
      <c r="E515" s="9">
        <f t="shared" si="40"/>
        <v>8.2771799999999995</v>
      </c>
      <c r="F515" s="44">
        <v>27.1</v>
      </c>
      <c r="G515" s="9">
        <f t="shared" si="41"/>
        <v>28.899440000000002</v>
      </c>
      <c r="H515" s="11">
        <f t="shared" si="43"/>
        <v>435.38430322080001</v>
      </c>
      <c r="J515" s="26"/>
    </row>
    <row r="516" spans="1:10" outlineLevel="1">
      <c r="A516" s="7">
        <f t="shared" si="42"/>
        <v>40</v>
      </c>
      <c r="B516" s="39">
        <v>42641.020833333336</v>
      </c>
      <c r="C516" s="40">
        <f t="shared" si="44"/>
        <v>0.49999999999999978</v>
      </c>
      <c r="D516" s="43">
        <v>8.9700000000000006</v>
      </c>
      <c r="E516" s="9">
        <f t="shared" si="40"/>
        <v>9.2346150000000016</v>
      </c>
      <c r="F516" s="44">
        <v>27.71</v>
      </c>
      <c r="G516" s="9">
        <f t="shared" si="41"/>
        <v>29.549944</v>
      </c>
      <c r="H516" s="11">
        <f t="shared" si="43"/>
        <v>479.73876638844013</v>
      </c>
      <c r="J516" s="26"/>
    </row>
    <row r="517" spans="1:10" outlineLevel="1">
      <c r="A517" s="7">
        <f t="shared" si="42"/>
        <v>40</v>
      </c>
      <c r="B517" s="39">
        <v>42641.020833333336</v>
      </c>
      <c r="C517" s="40">
        <f t="shared" si="44"/>
        <v>0.52083333333333315</v>
      </c>
      <c r="D517" s="43">
        <v>8.19</v>
      </c>
      <c r="E517" s="9">
        <f t="shared" si="40"/>
        <v>8.4316049999999994</v>
      </c>
      <c r="F517" s="44">
        <v>25.95</v>
      </c>
      <c r="G517" s="9">
        <f t="shared" si="41"/>
        <v>27.673079999999999</v>
      </c>
      <c r="H517" s="11">
        <f t="shared" si="43"/>
        <v>453.84732780659999</v>
      </c>
      <c r="J517" s="26"/>
    </row>
    <row r="518" spans="1:10" outlineLevel="1">
      <c r="A518" s="7">
        <f t="shared" si="42"/>
        <v>40</v>
      </c>
      <c r="B518" s="39">
        <v>42641.020833333336</v>
      </c>
      <c r="C518" s="40">
        <f t="shared" si="44"/>
        <v>0.54166666666666652</v>
      </c>
      <c r="D518" s="43">
        <v>8.7200000000000006</v>
      </c>
      <c r="E518" s="9">
        <f t="shared" si="40"/>
        <v>8.9772400000000019</v>
      </c>
      <c r="F518" s="44">
        <v>21.32</v>
      </c>
      <c r="G518" s="9">
        <f t="shared" si="41"/>
        <v>22.735648000000001</v>
      </c>
      <c r="H518" s="11">
        <f t="shared" si="43"/>
        <v>527.54169134848019</v>
      </c>
      <c r="J518" s="26"/>
    </row>
    <row r="519" spans="1:10" outlineLevel="1">
      <c r="A519" s="7">
        <f t="shared" si="42"/>
        <v>40</v>
      </c>
      <c r="B519" s="39">
        <v>42641.020833333336</v>
      </c>
      <c r="C519" s="40">
        <f t="shared" si="44"/>
        <v>0.56249999999999989</v>
      </c>
      <c r="D519" s="43">
        <v>8.15</v>
      </c>
      <c r="E519" s="9">
        <f t="shared" si="40"/>
        <v>8.3904250000000005</v>
      </c>
      <c r="F519" s="44">
        <v>28.11</v>
      </c>
      <c r="G519" s="9">
        <f t="shared" si="41"/>
        <v>29.976503999999998</v>
      </c>
      <c r="H519" s="11">
        <f t="shared" si="43"/>
        <v>432.30402892580003</v>
      </c>
      <c r="J519" s="26"/>
    </row>
    <row r="520" spans="1:10" outlineLevel="1">
      <c r="A520" s="7">
        <f t="shared" si="42"/>
        <v>40</v>
      </c>
      <c r="B520" s="39">
        <v>42641.020833333336</v>
      </c>
      <c r="C520" s="40">
        <f t="shared" si="44"/>
        <v>0.58333333333333326</v>
      </c>
      <c r="D520" s="43">
        <v>9.7799999999999994</v>
      </c>
      <c r="E520" s="9">
        <f t="shared" si="40"/>
        <v>10.06851</v>
      </c>
      <c r="F520" s="44">
        <v>27.94</v>
      </c>
      <c r="G520" s="9">
        <f t="shared" si="41"/>
        <v>29.795216000000003</v>
      </c>
      <c r="H520" s="11">
        <f t="shared" si="43"/>
        <v>520.59013475183997</v>
      </c>
      <c r="J520" s="26"/>
    </row>
    <row r="521" spans="1:10" outlineLevel="1">
      <c r="A521" s="7">
        <f t="shared" si="42"/>
        <v>40</v>
      </c>
      <c r="B521" s="39">
        <v>42641.020833333336</v>
      </c>
      <c r="C521" s="40">
        <f t="shared" si="44"/>
        <v>0.60416666666666663</v>
      </c>
      <c r="D521" s="43">
        <v>9.7799999999999994</v>
      </c>
      <c r="E521" s="9">
        <f t="shared" si="40"/>
        <v>10.06851</v>
      </c>
      <c r="F521" s="44">
        <v>27.85</v>
      </c>
      <c r="G521" s="9">
        <f t="shared" si="41"/>
        <v>29.699240000000003</v>
      </c>
      <c r="H521" s="11">
        <f t="shared" si="43"/>
        <v>521.5564700676</v>
      </c>
      <c r="J521" s="26"/>
    </row>
    <row r="522" spans="1:10" outlineLevel="1">
      <c r="A522" s="7">
        <f t="shared" si="42"/>
        <v>40</v>
      </c>
      <c r="B522" s="39">
        <v>42641.020833333336</v>
      </c>
      <c r="C522" s="40">
        <f t="shared" si="44"/>
        <v>0.625</v>
      </c>
      <c r="D522" s="43">
        <v>9.7899999999999991</v>
      </c>
      <c r="E522" s="9">
        <f t="shared" si="40"/>
        <v>10.078804999999999</v>
      </c>
      <c r="F522" s="44">
        <v>32.85</v>
      </c>
      <c r="G522" s="9">
        <f t="shared" si="41"/>
        <v>35.031240000000004</v>
      </c>
      <c r="H522" s="11">
        <f t="shared" si="43"/>
        <v>468.34957063179991</v>
      </c>
      <c r="J522" s="26"/>
    </row>
    <row r="523" spans="1:10" outlineLevel="1">
      <c r="A523" s="7">
        <f t="shared" si="42"/>
        <v>40</v>
      </c>
      <c r="B523" s="39">
        <v>42641.020833333336</v>
      </c>
      <c r="C523" s="40">
        <f t="shared" si="44"/>
        <v>0.64583333333333337</v>
      </c>
      <c r="D523" s="43">
        <v>9.7799999999999994</v>
      </c>
      <c r="E523" s="9">
        <f t="shared" si="40"/>
        <v>10.06851</v>
      </c>
      <c r="F523" s="44">
        <v>35.68</v>
      </c>
      <c r="G523" s="9">
        <f t="shared" si="41"/>
        <v>38.049151999999999</v>
      </c>
      <c r="H523" s="11">
        <f t="shared" si="43"/>
        <v>437.48529759648</v>
      </c>
      <c r="J523" s="26"/>
    </row>
    <row r="524" spans="1:10" outlineLevel="1">
      <c r="A524" s="7">
        <f t="shared" si="42"/>
        <v>40</v>
      </c>
      <c r="B524" s="39">
        <v>42641.020833333336</v>
      </c>
      <c r="C524" s="40">
        <f t="shared" si="44"/>
        <v>0.66666666666666674</v>
      </c>
      <c r="D524" s="43">
        <v>9.7899999999999991</v>
      </c>
      <c r="E524" s="9">
        <f t="shared" si="40"/>
        <v>10.078804999999999</v>
      </c>
      <c r="F524" s="44">
        <v>40.799999999999997</v>
      </c>
      <c r="G524" s="9">
        <f t="shared" si="41"/>
        <v>43.509119999999996</v>
      </c>
      <c r="H524" s="11">
        <f t="shared" si="43"/>
        <v>382.90267129840004</v>
      </c>
      <c r="J524" s="26"/>
    </row>
    <row r="525" spans="1:10" outlineLevel="1">
      <c r="A525" s="7">
        <f t="shared" si="42"/>
        <v>40</v>
      </c>
      <c r="B525" s="39">
        <v>42641.020833333336</v>
      </c>
      <c r="C525" s="40">
        <f t="shared" si="44"/>
        <v>0.68750000000000011</v>
      </c>
      <c r="D525" s="43">
        <v>9.7799999999999994</v>
      </c>
      <c r="E525" s="9">
        <f t="shared" si="40"/>
        <v>10.06851</v>
      </c>
      <c r="F525" s="44">
        <v>10.74</v>
      </c>
      <c r="G525" s="9">
        <f t="shared" si="41"/>
        <v>11.453136000000001</v>
      </c>
      <c r="H525" s="11">
        <f t="shared" si="43"/>
        <v>705.26755065264001</v>
      </c>
      <c r="J525" s="26"/>
    </row>
    <row r="526" spans="1:10" outlineLevel="1">
      <c r="A526" s="7">
        <f t="shared" si="42"/>
        <v>40</v>
      </c>
      <c r="B526" s="39">
        <v>42641.020833333336</v>
      </c>
      <c r="C526" s="40">
        <f t="shared" si="44"/>
        <v>0.70833333333333348</v>
      </c>
      <c r="D526" s="43">
        <v>9.7899999999999991</v>
      </c>
      <c r="E526" s="9">
        <f t="shared" ref="E526:E589" si="45">IF($B$10="Electricity",$D526*$B$7,$D526*$B$8)</f>
        <v>10.078804999999999</v>
      </c>
      <c r="F526" s="44">
        <v>10.050000000000001</v>
      </c>
      <c r="G526" s="9">
        <f t="shared" ref="G526:G589" si="46">$F526*$B$8</f>
        <v>10.717320000000001</v>
      </c>
      <c r="H526" s="11">
        <f t="shared" si="43"/>
        <v>713.4048290973999</v>
      </c>
      <c r="J526" s="26"/>
    </row>
    <row r="527" spans="1:10" outlineLevel="1">
      <c r="A527" s="7">
        <f t="shared" si="42"/>
        <v>40</v>
      </c>
      <c r="B527" s="39">
        <v>42641.020833333336</v>
      </c>
      <c r="C527" s="40">
        <f t="shared" si="44"/>
        <v>0.72916666666666685</v>
      </c>
      <c r="D527" s="43">
        <v>9.7799999999999994</v>
      </c>
      <c r="E527" s="9">
        <f t="shared" si="45"/>
        <v>10.06851</v>
      </c>
      <c r="F527" s="44">
        <v>23.7</v>
      </c>
      <c r="G527" s="9">
        <f t="shared" si="46"/>
        <v>25.273679999999999</v>
      </c>
      <c r="H527" s="11">
        <f t="shared" si="43"/>
        <v>566.11526518319999</v>
      </c>
      <c r="J527" s="26"/>
    </row>
    <row r="528" spans="1:10" outlineLevel="1">
      <c r="A528" s="7">
        <f t="shared" si="42"/>
        <v>40</v>
      </c>
      <c r="B528" s="39">
        <v>42641.020833333336</v>
      </c>
      <c r="C528" s="40">
        <f t="shared" si="44"/>
        <v>0.75000000000000022</v>
      </c>
      <c r="D528" s="43">
        <v>9.77</v>
      </c>
      <c r="E528" s="9">
        <f t="shared" si="45"/>
        <v>10.058215000000001</v>
      </c>
      <c r="F528" s="44">
        <v>26.31</v>
      </c>
      <c r="G528" s="9">
        <f t="shared" si="46"/>
        <v>28.056984</v>
      </c>
      <c r="H528" s="11">
        <f t="shared" si="43"/>
        <v>537.54134517644002</v>
      </c>
      <c r="J528" s="26"/>
    </row>
    <row r="529" spans="1:10" outlineLevel="1">
      <c r="A529" s="7">
        <f t="shared" si="42"/>
        <v>40</v>
      </c>
      <c r="B529" s="39">
        <v>42641.020833333336</v>
      </c>
      <c r="C529" s="40">
        <f t="shared" si="44"/>
        <v>0.77083333333333359</v>
      </c>
      <c r="D529" s="43">
        <v>9.77</v>
      </c>
      <c r="E529" s="9">
        <f t="shared" si="45"/>
        <v>10.058215000000001</v>
      </c>
      <c r="F529" s="44">
        <v>26.39</v>
      </c>
      <c r="G529" s="9">
        <f t="shared" si="46"/>
        <v>28.142296000000002</v>
      </c>
      <c r="H529" s="11">
        <f t="shared" si="43"/>
        <v>536.68325873836</v>
      </c>
      <c r="J529" s="26"/>
    </row>
    <row r="530" spans="1:10" outlineLevel="1">
      <c r="A530" s="7">
        <f t="shared" si="42"/>
        <v>40</v>
      </c>
      <c r="B530" s="39">
        <v>42641.020833333336</v>
      </c>
      <c r="C530" s="40">
        <f t="shared" si="44"/>
        <v>0.79166666666666696</v>
      </c>
      <c r="D530" s="43">
        <v>9.77</v>
      </c>
      <c r="E530" s="9">
        <f t="shared" si="45"/>
        <v>10.058215000000001</v>
      </c>
      <c r="F530" s="44">
        <v>26.02</v>
      </c>
      <c r="G530" s="9">
        <f t="shared" si="46"/>
        <v>27.747727999999999</v>
      </c>
      <c r="H530" s="11">
        <f t="shared" si="43"/>
        <v>540.65190851448006</v>
      </c>
      <c r="J530" s="26"/>
    </row>
    <row r="531" spans="1:10" outlineLevel="1">
      <c r="A531" s="7">
        <f t="shared" si="42"/>
        <v>40</v>
      </c>
      <c r="B531" s="39">
        <v>42641.020833333336</v>
      </c>
      <c r="C531" s="40">
        <f t="shared" si="44"/>
        <v>0.81250000000000033</v>
      </c>
      <c r="D531" s="43">
        <v>9.7799999999999994</v>
      </c>
      <c r="E531" s="9">
        <f t="shared" si="45"/>
        <v>10.06851</v>
      </c>
      <c r="F531" s="44">
        <v>25.2</v>
      </c>
      <c r="G531" s="9">
        <f t="shared" si="46"/>
        <v>26.873280000000001</v>
      </c>
      <c r="H531" s="11">
        <f t="shared" si="43"/>
        <v>550.00967658720003</v>
      </c>
      <c r="J531" s="26"/>
    </row>
    <row r="532" spans="1:10" outlineLevel="1">
      <c r="A532" s="7">
        <f t="shared" si="42"/>
        <v>40</v>
      </c>
      <c r="B532" s="39">
        <v>42641.020833333336</v>
      </c>
      <c r="C532" s="40">
        <f t="shared" si="44"/>
        <v>0.8333333333333337</v>
      </c>
      <c r="D532" s="43">
        <v>9.7899999999999991</v>
      </c>
      <c r="E532" s="9">
        <f t="shared" si="45"/>
        <v>10.078804999999999</v>
      </c>
      <c r="F532" s="44">
        <v>25.2</v>
      </c>
      <c r="G532" s="9">
        <f t="shared" si="46"/>
        <v>26.873280000000001</v>
      </c>
      <c r="H532" s="11">
        <f t="shared" si="43"/>
        <v>550.57205866959998</v>
      </c>
      <c r="J532" s="26"/>
    </row>
    <row r="533" spans="1:10" outlineLevel="1">
      <c r="A533" s="7">
        <f t="shared" si="42"/>
        <v>40</v>
      </c>
      <c r="B533" s="39">
        <v>42641.020833333336</v>
      </c>
      <c r="C533" s="40">
        <f t="shared" si="44"/>
        <v>0.85416666666666707</v>
      </c>
      <c r="D533" s="43">
        <v>9.7799999999999994</v>
      </c>
      <c r="E533" s="9">
        <f t="shared" si="45"/>
        <v>10.06851</v>
      </c>
      <c r="F533" s="44">
        <v>25.2</v>
      </c>
      <c r="G533" s="9">
        <f t="shared" si="46"/>
        <v>26.873280000000001</v>
      </c>
      <c r="H533" s="11">
        <f t="shared" si="43"/>
        <v>550.00967658720003</v>
      </c>
      <c r="J533" s="26"/>
    </row>
    <row r="534" spans="1:10" outlineLevel="1">
      <c r="A534" s="7">
        <f t="shared" si="42"/>
        <v>40</v>
      </c>
      <c r="B534" s="39">
        <v>42641.020833333336</v>
      </c>
      <c r="C534" s="40">
        <f t="shared" si="44"/>
        <v>0.87500000000000044</v>
      </c>
      <c r="D534" s="43">
        <v>9.7799999999999994</v>
      </c>
      <c r="E534" s="9">
        <f t="shared" si="45"/>
        <v>10.06851</v>
      </c>
      <c r="F534" s="44">
        <v>25.2</v>
      </c>
      <c r="G534" s="9">
        <f t="shared" si="46"/>
        <v>26.873280000000001</v>
      </c>
      <c r="H534" s="11">
        <f t="shared" si="43"/>
        <v>550.00967658720003</v>
      </c>
      <c r="J534" s="26"/>
    </row>
    <row r="535" spans="1:10" outlineLevel="1">
      <c r="A535" s="7">
        <f t="shared" si="42"/>
        <v>40</v>
      </c>
      <c r="B535" s="39">
        <v>42641.020833333336</v>
      </c>
      <c r="C535" s="40">
        <f t="shared" si="44"/>
        <v>0.89583333333333381</v>
      </c>
      <c r="D535" s="43">
        <v>9.77</v>
      </c>
      <c r="E535" s="9">
        <f t="shared" si="45"/>
        <v>10.058215000000001</v>
      </c>
      <c r="F535" s="44">
        <v>15.71</v>
      </c>
      <c r="G535" s="9">
        <f t="shared" si="46"/>
        <v>16.753144000000002</v>
      </c>
      <c r="H535" s="11">
        <f t="shared" si="43"/>
        <v>651.23779822203994</v>
      </c>
      <c r="J535" s="26"/>
    </row>
    <row r="536" spans="1:10" outlineLevel="1">
      <c r="A536" s="7">
        <f t="shared" si="42"/>
        <v>40</v>
      </c>
      <c r="B536" s="39">
        <v>42641.020833333336</v>
      </c>
      <c r="C536" s="40">
        <f t="shared" si="44"/>
        <v>0.91666666666666718</v>
      </c>
      <c r="D536" s="43">
        <v>9.7799999999999994</v>
      </c>
      <c r="E536" s="9">
        <f t="shared" si="45"/>
        <v>10.06851</v>
      </c>
      <c r="F536" s="44">
        <v>11.45</v>
      </c>
      <c r="G536" s="9">
        <f t="shared" si="46"/>
        <v>12.210279999999999</v>
      </c>
      <c r="H536" s="11">
        <f t="shared" si="43"/>
        <v>697.64423871719998</v>
      </c>
      <c r="J536" s="26"/>
    </row>
    <row r="537" spans="1:10" outlineLevel="1">
      <c r="A537" s="7">
        <f t="shared" si="42"/>
        <v>40</v>
      </c>
      <c r="B537" s="39">
        <v>42641.020833333336</v>
      </c>
      <c r="C537" s="40">
        <f t="shared" si="44"/>
        <v>0.93750000000000056</v>
      </c>
      <c r="D537" s="43">
        <v>9.7799999999999994</v>
      </c>
      <c r="E537" s="9">
        <f t="shared" si="45"/>
        <v>10.06851</v>
      </c>
      <c r="F537" s="44">
        <v>22.75</v>
      </c>
      <c r="G537" s="9">
        <f t="shared" si="46"/>
        <v>24.2606</v>
      </c>
      <c r="H537" s="11">
        <f t="shared" si="43"/>
        <v>576.31547129400008</v>
      </c>
      <c r="J537" s="26"/>
    </row>
    <row r="538" spans="1:10" outlineLevel="1">
      <c r="A538" s="7">
        <f t="shared" si="42"/>
        <v>40</v>
      </c>
      <c r="B538" s="39">
        <v>42641.020833333336</v>
      </c>
      <c r="C538" s="40">
        <f t="shared" si="44"/>
        <v>0.95833333333333393</v>
      </c>
      <c r="D538" s="43">
        <v>9.7200000000000006</v>
      </c>
      <c r="E538" s="9">
        <f t="shared" si="45"/>
        <v>10.006740000000001</v>
      </c>
      <c r="F538" s="44">
        <v>28.59</v>
      </c>
      <c r="G538" s="9">
        <f t="shared" si="46"/>
        <v>30.488375999999999</v>
      </c>
      <c r="H538" s="11">
        <f t="shared" si="43"/>
        <v>510.46005834575999</v>
      </c>
      <c r="J538" s="26"/>
    </row>
    <row r="539" spans="1:10" outlineLevel="1">
      <c r="A539" s="7">
        <f t="shared" si="42"/>
        <v>40</v>
      </c>
      <c r="B539" s="39">
        <v>42641.020833333336</v>
      </c>
      <c r="C539" s="40">
        <f t="shared" si="44"/>
        <v>0.9791666666666673</v>
      </c>
      <c r="D539" s="43">
        <v>8.14</v>
      </c>
      <c r="E539" s="9">
        <f t="shared" si="45"/>
        <v>8.3801300000000012</v>
      </c>
      <c r="F539" s="44">
        <v>21.89</v>
      </c>
      <c r="G539" s="9">
        <f t="shared" si="46"/>
        <v>23.343496000000002</v>
      </c>
      <c r="H539" s="11">
        <f t="shared" si="43"/>
        <v>487.35906386552006</v>
      </c>
      <c r="J539" s="26"/>
    </row>
    <row r="540" spans="1:10" outlineLevel="1">
      <c r="A540" s="7">
        <f t="shared" si="42"/>
        <v>40</v>
      </c>
      <c r="B540" s="39">
        <v>42641.020833333336</v>
      </c>
      <c r="C540" s="40">
        <f t="shared" si="44"/>
        <v>1.0000000000000007</v>
      </c>
      <c r="D540" s="43">
        <v>8.15</v>
      </c>
      <c r="E540" s="9">
        <f t="shared" si="45"/>
        <v>8.3904250000000005</v>
      </c>
      <c r="F540" s="44">
        <v>20.51</v>
      </c>
      <c r="G540" s="9">
        <f t="shared" si="46"/>
        <v>21.871864000000002</v>
      </c>
      <c r="H540" s="11">
        <f t="shared" si="43"/>
        <v>500.3054029978</v>
      </c>
      <c r="J540" s="26"/>
    </row>
    <row r="541" spans="1:10" outlineLevel="1">
      <c r="A541" s="7">
        <f t="shared" si="42"/>
        <v>40</v>
      </c>
      <c r="B541" s="39">
        <v>42642.020833333336</v>
      </c>
      <c r="C541" s="40">
        <f t="shared" si="44"/>
        <v>2.0833333333333332E-2</v>
      </c>
      <c r="D541" s="43">
        <v>8.16</v>
      </c>
      <c r="E541" s="9">
        <f t="shared" si="45"/>
        <v>8.4007200000000015</v>
      </c>
      <c r="F541" s="44">
        <v>25.2</v>
      </c>
      <c r="G541" s="9">
        <f t="shared" si="46"/>
        <v>26.873280000000001</v>
      </c>
      <c r="H541" s="11">
        <f t="shared" si="43"/>
        <v>458.90377923840009</v>
      </c>
      <c r="J541" s="26"/>
    </row>
    <row r="542" spans="1:10" outlineLevel="1">
      <c r="A542" s="7">
        <f t="shared" si="42"/>
        <v>40</v>
      </c>
      <c r="B542" s="39">
        <v>42642.020833333336</v>
      </c>
      <c r="C542" s="40">
        <f t="shared" si="44"/>
        <v>4.1666666666666664E-2</v>
      </c>
      <c r="D542" s="43">
        <v>8.15</v>
      </c>
      <c r="E542" s="9">
        <f t="shared" si="45"/>
        <v>8.3904250000000005</v>
      </c>
      <c r="F542" s="44">
        <v>20.7</v>
      </c>
      <c r="G542" s="9">
        <f t="shared" si="46"/>
        <v>22.074480000000001</v>
      </c>
      <c r="H542" s="11">
        <f t="shared" si="43"/>
        <v>498.60536864600004</v>
      </c>
      <c r="J542" s="26"/>
    </row>
    <row r="543" spans="1:10" outlineLevel="1">
      <c r="A543" s="7">
        <f t="shared" ref="A543:A606" si="47">A542</f>
        <v>40</v>
      </c>
      <c r="B543" s="39">
        <v>42642.020833333336</v>
      </c>
      <c r="C543" s="40">
        <f t="shared" si="44"/>
        <v>6.25E-2</v>
      </c>
      <c r="D543" s="43">
        <v>8.11</v>
      </c>
      <c r="E543" s="9">
        <f t="shared" si="45"/>
        <v>8.3492449999999998</v>
      </c>
      <c r="F543" s="44">
        <v>25.2</v>
      </c>
      <c r="G543" s="9">
        <f t="shared" si="46"/>
        <v>26.873280000000001</v>
      </c>
      <c r="H543" s="11">
        <f t="shared" si="43"/>
        <v>456.0918688264</v>
      </c>
      <c r="J543" s="26"/>
    </row>
    <row r="544" spans="1:10" outlineLevel="1">
      <c r="A544" s="7">
        <f t="shared" si="47"/>
        <v>40</v>
      </c>
      <c r="B544" s="39">
        <v>42642.020833333336</v>
      </c>
      <c r="C544" s="40">
        <f t="shared" si="44"/>
        <v>8.3333333333333329E-2</v>
      </c>
      <c r="D544" s="43">
        <v>7.33</v>
      </c>
      <c r="E544" s="9">
        <f t="shared" si="45"/>
        <v>7.5462350000000002</v>
      </c>
      <c r="F544" s="44">
        <v>25.88</v>
      </c>
      <c r="G544" s="9">
        <f t="shared" si="46"/>
        <v>27.598431999999999</v>
      </c>
      <c r="H544" s="11">
        <f t="shared" si="43"/>
        <v>406.75389899648002</v>
      </c>
      <c r="J544" s="26"/>
    </row>
    <row r="545" spans="1:10" outlineLevel="1">
      <c r="A545" s="7">
        <f t="shared" si="47"/>
        <v>40</v>
      </c>
      <c r="B545" s="39">
        <v>42642.020833333336</v>
      </c>
      <c r="C545" s="40">
        <f t="shared" si="44"/>
        <v>0.10416666666666666</v>
      </c>
      <c r="D545" s="43">
        <v>7.88</v>
      </c>
      <c r="E545" s="9">
        <f t="shared" si="45"/>
        <v>8.1124600000000004</v>
      </c>
      <c r="F545" s="44">
        <v>15.74</v>
      </c>
      <c r="G545" s="9">
        <f t="shared" si="46"/>
        <v>16.785136000000001</v>
      </c>
      <c r="H545" s="11">
        <f t="shared" si="43"/>
        <v>524.99674560544008</v>
      </c>
      <c r="J545" s="26"/>
    </row>
    <row r="546" spans="1:10" outlineLevel="1">
      <c r="A546" s="7">
        <f t="shared" si="47"/>
        <v>40</v>
      </c>
      <c r="B546" s="39">
        <v>42642.020833333336</v>
      </c>
      <c r="C546" s="40">
        <f t="shared" si="44"/>
        <v>0.12499999999999999</v>
      </c>
      <c r="D546" s="43">
        <v>8.06</v>
      </c>
      <c r="E546" s="9">
        <f t="shared" si="45"/>
        <v>8.2977700000000016</v>
      </c>
      <c r="F546" s="44">
        <v>10.5</v>
      </c>
      <c r="G546" s="9">
        <f t="shared" si="46"/>
        <v>11.1972</v>
      </c>
      <c r="H546" s="11">
        <f t="shared" si="43"/>
        <v>583.35646475600015</v>
      </c>
      <c r="J546" s="26"/>
    </row>
    <row r="547" spans="1:10" outlineLevel="1">
      <c r="A547" s="7">
        <f t="shared" si="47"/>
        <v>40</v>
      </c>
      <c r="B547" s="39">
        <v>42642.020833333336</v>
      </c>
      <c r="C547" s="40">
        <f t="shared" si="44"/>
        <v>0.14583333333333331</v>
      </c>
      <c r="D547" s="43">
        <v>8.1</v>
      </c>
      <c r="E547" s="9">
        <f t="shared" si="45"/>
        <v>8.3389500000000005</v>
      </c>
      <c r="F547" s="44">
        <v>11.98</v>
      </c>
      <c r="G547" s="9">
        <f t="shared" si="46"/>
        <v>12.775472000000001</v>
      </c>
      <c r="H547" s="11">
        <f t="shared" si="43"/>
        <v>573.09040276559995</v>
      </c>
      <c r="J547" s="26"/>
    </row>
    <row r="548" spans="1:10" outlineLevel="1">
      <c r="A548" s="7">
        <f t="shared" si="47"/>
        <v>40</v>
      </c>
      <c r="B548" s="39">
        <v>42642.020833333336</v>
      </c>
      <c r="C548" s="40">
        <f t="shared" si="44"/>
        <v>0.16666666666666666</v>
      </c>
      <c r="D548" s="43">
        <v>7.58</v>
      </c>
      <c r="E548" s="9">
        <f t="shared" si="45"/>
        <v>7.8036100000000008</v>
      </c>
      <c r="F548" s="44">
        <v>1</v>
      </c>
      <c r="G548" s="9">
        <f t="shared" si="46"/>
        <v>1.0664</v>
      </c>
      <c r="H548" s="11">
        <f t="shared" si="43"/>
        <v>627.67244529600009</v>
      </c>
      <c r="J548" s="26"/>
    </row>
    <row r="549" spans="1:10" outlineLevel="1">
      <c r="A549" s="7">
        <f t="shared" si="47"/>
        <v>40</v>
      </c>
      <c r="B549" s="39">
        <v>42642.020833333336</v>
      </c>
      <c r="C549" s="40">
        <f t="shared" si="44"/>
        <v>0.1875</v>
      </c>
      <c r="D549" s="43">
        <v>5.59</v>
      </c>
      <c r="E549" s="9">
        <f t="shared" si="45"/>
        <v>5.7549049999999999</v>
      </c>
      <c r="F549" s="44">
        <v>16.100000000000001</v>
      </c>
      <c r="G549" s="9">
        <f t="shared" si="46"/>
        <v>17.169040000000003</v>
      </c>
      <c r="H549" s="11">
        <f t="shared" si="43"/>
        <v>370.2185633588</v>
      </c>
      <c r="J549" s="26"/>
    </row>
    <row r="550" spans="1:10" outlineLevel="1">
      <c r="A550" s="7">
        <f t="shared" si="47"/>
        <v>40</v>
      </c>
      <c r="B550" s="39">
        <v>42642.020833333336</v>
      </c>
      <c r="C550" s="40">
        <f t="shared" si="44"/>
        <v>0.20833333333333334</v>
      </c>
      <c r="D550" s="43">
        <v>6.02</v>
      </c>
      <c r="E550" s="9">
        <f t="shared" si="45"/>
        <v>6.1975899999999999</v>
      </c>
      <c r="F550" s="44">
        <v>25.38</v>
      </c>
      <c r="G550" s="9">
        <f t="shared" si="46"/>
        <v>27.065231999999998</v>
      </c>
      <c r="H550" s="11">
        <f t="shared" si="43"/>
        <v>337.36437380912002</v>
      </c>
      <c r="J550" s="26"/>
    </row>
    <row r="551" spans="1:10" outlineLevel="1">
      <c r="A551" s="7">
        <f t="shared" si="47"/>
        <v>40</v>
      </c>
      <c r="B551" s="39">
        <v>42642.020833333336</v>
      </c>
      <c r="C551" s="40">
        <f t="shared" si="44"/>
        <v>0.22916666666666669</v>
      </c>
      <c r="D551" s="43">
        <v>7.19</v>
      </c>
      <c r="E551" s="9">
        <f t="shared" si="45"/>
        <v>7.4021050000000006</v>
      </c>
      <c r="F551" s="44">
        <v>24.85</v>
      </c>
      <c r="G551" s="9">
        <f t="shared" si="46"/>
        <v>26.500040000000002</v>
      </c>
      <c r="H551" s="11">
        <f t="shared" si="43"/>
        <v>407.11547891580005</v>
      </c>
      <c r="J551" s="26"/>
    </row>
    <row r="552" spans="1:10" outlineLevel="1">
      <c r="A552" s="7">
        <f t="shared" si="47"/>
        <v>40</v>
      </c>
      <c r="B552" s="39">
        <v>42642.020833333336</v>
      </c>
      <c r="C552" s="40">
        <f t="shared" si="44"/>
        <v>0.25</v>
      </c>
      <c r="D552" s="43">
        <v>9.01</v>
      </c>
      <c r="E552" s="9">
        <f t="shared" si="45"/>
        <v>9.2757950000000005</v>
      </c>
      <c r="F552" s="44">
        <v>25.43</v>
      </c>
      <c r="G552" s="9">
        <f t="shared" si="46"/>
        <v>27.118552000000001</v>
      </c>
      <c r="H552" s="11">
        <f t="shared" si="43"/>
        <v>504.43116345115999</v>
      </c>
      <c r="J552" s="26"/>
    </row>
    <row r="553" spans="1:10" outlineLevel="1">
      <c r="A553" s="7">
        <f t="shared" si="47"/>
        <v>40</v>
      </c>
      <c r="B553" s="39">
        <v>42642.020833333336</v>
      </c>
      <c r="C553" s="40">
        <f t="shared" si="44"/>
        <v>0.27083333333333331</v>
      </c>
      <c r="D553" s="43">
        <v>8.44</v>
      </c>
      <c r="E553" s="9">
        <f t="shared" si="45"/>
        <v>8.6889800000000008</v>
      </c>
      <c r="F553" s="44">
        <v>33.06</v>
      </c>
      <c r="G553" s="9">
        <f t="shared" si="46"/>
        <v>35.255184</v>
      </c>
      <c r="H553" s="11">
        <f t="shared" si="43"/>
        <v>401.82028132768005</v>
      </c>
      <c r="J553" s="26"/>
    </row>
    <row r="554" spans="1:10" outlineLevel="1">
      <c r="A554" s="7">
        <f t="shared" si="47"/>
        <v>40</v>
      </c>
      <c r="B554" s="39">
        <v>42642.020833333336</v>
      </c>
      <c r="C554" s="40">
        <f t="shared" si="44"/>
        <v>0.29166666666666663</v>
      </c>
      <c r="D554" s="43">
        <v>6.79</v>
      </c>
      <c r="E554" s="9">
        <f t="shared" si="45"/>
        <v>6.9903050000000002</v>
      </c>
      <c r="F554" s="44">
        <v>42.03</v>
      </c>
      <c r="G554" s="9">
        <f t="shared" si="46"/>
        <v>44.820792000000004</v>
      </c>
      <c r="H554" s="11">
        <f t="shared" si="43"/>
        <v>256.39885107843998</v>
      </c>
      <c r="J554" s="26"/>
    </row>
    <row r="555" spans="1:10" outlineLevel="1">
      <c r="A555" s="7">
        <f t="shared" si="47"/>
        <v>40</v>
      </c>
      <c r="B555" s="39">
        <v>42642.020833333336</v>
      </c>
      <c r="C555" s="40">
        <f t="shared" si="44"/>
        <v>0.31249999999999994</v>
      </c>
      <c r="D555" s="43">
        <v>6.86</v>
      </c>
      <c r="E555" s="9">
        <f t="shared" si="45"/>
        <v>7.0623700000000005</v>
      </c>
      <c r="F555" s="44">
        <v>30.98</v>
      </c>
      <c r="G555" s="9">
        <f t="shared" si="46"/>
        <v>33.037072000000002</v>
      </c>
      <c r="H555" s="11">
        <f t="shared" si="43"/>
        <v>342.26312881936002</v>
      </c>
      <c r="J555" s="26"/>
    </row>
    <row r="556" spans="1:10" outlineLevel="1">
      <c r="A556" s="7">
        <f t="shared" si="47"/>
        <v>40</v>
      </c>
      <c r="B556" s="39">
        <v>42642.020833333336</v>
      </c>
      <c r="C556" s="40">
        <f t="shared" si="44"/>
        <v>0.33333333333333326</v>
      </c>
      <c r="D556" s="43">
        <v>7.74</v>
      </c>
      <c r="E556" s="9">
        <f t="shared" si="45"/>
        <v>7.9683300000000008</v>
      </c>
      <c r="F556" s="44">
        <v>52.63</v>
      </c>
      <c r="G556" s="9">
        <f t="shared" si="46"/>
        <v>56.124632000000005</v>
      </c>
      <c r="H556" s="11">
        <f t="shared" si="43"/>
        <v>202.19930609543997</v>
      </c>
      <c r="J556" s="26"/>
    </row>
    <row r="557" spans="1:10" outlineLevel="1">
      <c r="A557" s="7">
        <f t="shared" si="47"/>
        <v>40</v>
      </c>
      <c r="B557" s="39">
        <v>42642.020833333336</v>
      </c>
      <c r="C557" s="40">
        <f t="shared" si="44"/>
        <v>0.35416666666666657</v>
      </c>
      <c r="D557" s="43">
        <v>8.7100000000000009</v>
      </c>
      <c r="E557" s="9">
        <f t="shared" si="45"/>
        <v>8.9669450000000008</v>
      </c>
      <c r="F557" s="44">
        <v>79.03</v>
      </c>
      <c r="G557" s="9">
        <f t="shared" si="46"/>
        <v>84.277591999999999</v>
      </c>
      <c r="H557" s="11">
        <f t="shared" si="43"/>
        <v>-24.906514696439988</v>
      </c>
      <c r="J557" s="26"/>
    </row>
    <row r="558" spans="1:10" outlineLevel="1">
      <c r="A558" s="7">
        <f t="shared" si="47"/>
        <v>40</v>
      </c>
      <c r="B558" s="39">
        <v>42642.020833333336</v>
      </c>
      <c r="C558" s="40">
        <f t="shared" si="44"/>
        <v>0.37499999999999989</v>
      </c>
      <c r="D558" s="43">
        <v>9.09</v>
      </c>
      <c r="E558" s="9">
        <f t="shared" si="45"/>
        <v>9.358155</v>
      </c>
      <c r="F558" s="44">
        <v>64.87</v>
      </c>
      <c r="G558" s="9">
        <f t="shared" si="46"/>
        <v>69.177368000000001</v>
      </c>
      <c r="H558" s="11">
        <f t="shared" si="43"/>
        <v>115.31710026395999</v>
      </c>
      <c r="J558" s="26"/>
    </row>
    <row r="559" spans="1:10" outlineLevel="1">
      <c r="A559" s="7">
        <f t="shared" si="47"/>
        <v>40</v>
      </c>
      <c r="B559" s="39">
        <v>42642.020833333336</v>
      </c>
      <c r="C559" s="40">
        <f t="shared" si="44"/>
        <v>0.3958333333333332</v>
      </c>
      <c r="D559" s="43">
        <v>8.68</v>
      </c>
      <c r="E559" s="9">
        <f t="shared" si="45"/>
        <v>8.9360600000000012</v>
      </c>
      <c r="F559" s="44">
        <v>56.84</v>
      </c>
      <c r="G559" s="9">
        <f t="shared" si="46"/>
        <v>60.614176000000008</v>
      </c>
      <c r="H559" s="11">
        <f t="shared" si="43"/>
        <v>186.63697641343995</v>
      </c>
      <c r="J559" s="26"/>
    </row>
    <row r="560" spans="1:10" outlineLevel="1">
      <c r="A560" s="7">
        <f t="shared" si="47"/>
        <v>40</v>
      </c>
      <c r="B560" s="39">
        <v>42642.020833333336</v>
      </c>
      <c r="C560" s="40">
        <f t="shared" si="44"/>
        <v>0.41666666666666652</v>
      </c>
      <c r="D560" s="43">
        <v>8.68</v>
      </c>
      <c r="E560" s="9">
        <f t="shared" si="45"/>
        <v>8.9360600000000012</v>
      </c>
      <c r="F560" s="44">
        <v>48.48</v>
      </c>
      <c r="G560" s="9">
        <f t="shared" si="46"/>
        <v>51.699071999999994</v>
      </c>
      <c r="H560" s="11">
        <f t="shared" si="43"/>
        <v>266.30288066368007</v>
      </c>
      <c r="J560" s="26"/>
    </row>
    <row r="561" spans="1:10" outlineLevel="1">
      <c r="A561" s="7">
        <f t="shared" si="47"/>
        <v>40</v>
      </c>
      <c r="B561" s="39">
        <v>42642.020833333336</v>
      </c>
      <c r="C561" s="40">
        <f t="shared" si="44"/>
        <v>0.43749999999999983</v>
      </c>
      <c r="D561" s="43">
        <v>9.0299999999999994</v>
      </c>
      <c r="E561" s="9">
        <f t="shared" si="45"/>
        <v>9.2963850000000008</v>
      </c>
      <c r="F561" s="44">
        <v>49.22</v>
      </c>
      <c r="G561" s="9">
        <f t="shared" si="46"/>
        <v>52.488208</v>
      </c>
      <c r="H561" s="11">
        <f t="shared" si="43"/>
        <v>269.70478797192004</v>
      </c>
      <c r="J561" s="26"/>
    </row>
    <row r="562" spans="1:10" outlineLevel="1">
      <c r="A562" s="7">
        <f t="shared" si="47"/>
        <v>40</v>
      </c>
      <c r="B562" s="39">
        <v>42642.020833333336</v>
      </c>
      <c r="C562" s="40">
        <f t="shared" si="44"/>
        <v>0.45833333333333315</v>
      </c>
      <c r="D562" s="43">
        <v>9.07</v>
      </c>
      <c r="E562" s="9">
        <f t="shared" si="45"/>
        <v>9.3375650000000014</v>
      </c>
      <c r="F562" s="44">
        <v>40.21</v>
      </c>
      <c r="G562" s="9">
        <f t="shared" si="46"/>
        <v>42.879944000000002</v>
      </c>
      <c r="H562" s="11">
        <f t="shared" si="43"/>
        <v>360.61728320364006</v>
      </c>
      <c r="J562" s="26"/>
    </row>
    <row r="563" spans="1:10" outlineLevel="1">
      <c r="A563" s="7">
        <f t="shared" si="47"/>
        <v>40</v>
      </c>
      <c r="B563" s="39">
        <v>42642.020833333336</v>
      </c>
      <c r="C563" s="40">
        <f t="shared" si="44"/>
        <v>0.47916666666666646</v>
      </c>
      <c r="D563" s="43">
        <v>9.42</v>
      </c>
      <c r="E563" s="9">
        <f t="shared" si="45"/>
        <v>9.697890000000001</v>
      </c>
      <c r="F563" s="44">
        <v>38.33</v>
      </c>
      <c r="G563" s="9">
        <f t="shared" si="46"/>
        <v>40.875112000000001</v>
      </c>
      <c r="H563" s="11">
        <f t="shared" si="43"/>
        <v>393.97569508632</v>
      </c>
      <c r="J563" s="26"/>
    </row>
    <row r="564" spans="1:10" outlineLevel="1">
      <c r="A564" s="7">
        <f t="shared" si="47"/>
        <v>40</v>
      </c>
      <c r="B564" s="39">
        <v>42642.020833333336</v>
      </c>
      <c r="C564" s="40">
        <f t="shared" si="44"/>
        <v>0.49999999999999978</v>
      </c>
      <c r="D564" s="43">
        <v>9</v>
      </c>
      <c r="E564" s="9">
        <f t="shared" si="45"/>
        <v>9.2655000000000012</v>
      </c>
      <c r="F564" s="44">
        <v>29.44</v>
      </c>
      <c r="G564" s="9">
        <f t="shared" si="46"/>
        <v>31.394816000000002</v>
      </c>
      <c r="H564" s="11">
        <f t="shared" si="43"/>
        <v>464.249582352</v>
      </c>
      <c r="J564" s="26"/>
    </row>
    <row r="565" spans="1:10" outlineLevel="1">
      <c r="A565" s="7">
        <f t="shared" si="47"/>
        <v>40</v>
      </c>
      <c r="B565" s="39">
        <v>42642.020833333336</v>
      </c>
      <c r="C565" s="40">
        <f t="shared" si="44"/>
        <v>0.52083333333333315</v>
      </c>
      <c r="D565" s="43">
        <v>8.25</v>
      </c>
      <c r="E565" s="9">
        <f t="shared" si="45"/>
        <v>8.4933750000000003</v>
      </c>
      <c r="F565" s="44">
        <v>30.71</v>
      </c>
      <c r="G565" s="9">
        <f t="shared" si="46"/>
        <v>32.749144000000001</v>
      </c>
      <c r="H565" s="11">
        <f t="shared" si="43"/>
        <v>414.05930157900002</v>
      </c>
      <c r="J565" s="26"/>
    </row>
    <row r="566" spans="1:10" outlineLevel="1">
      <c r="A566" s="7">
        <f t="shared" si="47"/>
        <v>40</v>
      </c>
      <c r="B566" s="39">
        <v>42642.020833333336</v>
      </c>
      <c r="C566" s="40">
        <f t="shared" si="44"/>
        <v>0.54166666666666652</v>
      </c>
      <c r="D566" s="43">
        <v>9.1</v>
      </c>
      <c r="E566" s="9">
        <f t="shared" si="45"/>
        <v>9.3684500000000011</v>
      </c>
      <c r="F566" s="44">
        <v>27.05</v>
      </c>
      <c r="G566" s="9">
        <f t="shared" si="46"/>
        <v>28.846120000000003</v>
      </c>
      <c r="H566" s="11">
        <f t="shared" si="43"/>
        <v>493.28524208600004</v>
      </c>
      <c r="J566" s="26"/>
    </row>
    <row r="567" spans="1:10" outlineLevel="1">
      <c r="A567" s="7">
        <f t="shared" si="47"/>
        <v>40</v>
      </c>
      <c r="B567" s="39">
        <v>42642.020833333336</v>
      </c>
      <c r="C567" s="40">
        <f t="shared" si="44"/>
        <v>0.56249999999999989</v>
      </c>
      <c r="D567" s="43">
        <v>8.6</v>
      </c>
      <c r="E567" s="9">
        <f t="shared" si="45"/>
        <v>8.8536999999999999</v>
      </c>
      <c r="F567" s="44">
        <v>25.63</v>
      </c>
      <c r="G567" s="9">
        <f t="shared" si="46"/>
        <v>27.331831999999999</v>
      </c>
      <c r="H567" s="11">
        <f t="shared" si="43"/>
        <v>479.58870902159998</v>
      </c>
      <c r="J567" s="26"/>
    </row>
    <row r="568" spans="1:10" outlineLevel="1">
      <c r="A568" s="7">
        <f t="shared" si="47"/>
        <v>40</v>
      </c>
      <c r="B568" s="39">
        <v>42642.020833333336</v>
      </c>
      <c r="C568" s="40">
        <f t="shared" si="44"/>
        <v>0.58333333333333326</v>
      </c>
      <c r="D568" s="43">
        <v>9.7799999999999994</v>
      </c>
      <c r="E568" s="9">
        <f t="shared" si="45"/>
        <v>10.06851</v>
      </c>
      <c r="F568" s="44">
        <v>27.32</v>
      </c>
      <c r="G568" s="9">
        <f t="shared" si="46"/>
        <v>29.134048</v>
      </c>
      <c r="H568" s="11">
        <f t="shared" si="43"/>
        <v>527.24711137151996</v>
      </c>
      <c r="J568" s="26"/>
    </row>
    <row r="569" spans="1:10" outlineLevel="1">
      <c r="A569" s="7">
        <f t="shared" si="47"/>
        <v>40</v>
      </c>
      <c r="B569" s="39">
        <v>42642.020833333336</v>
      </c>
      <c r="C569" s="40">
        <f t="shared" si="44"/>
        <v>0.60416666666666663</v>
      </c>
      <c r="D569" s="43">
        <v>9.7799999999999994</v>
      </c>
      <c r="E569" s="9">
        <f t="shared" si="45"/>
        <v>10.06851</v>
      </c>
      <c r="F569" s="44">
        <v>28.02</v>
      </c>
      <c r="G569" s="9">
        <f t="shared" si="46"/>
        <v>29.880527999999998</v>
      </c>
      <c r="H569" s="11">
        <f t="shared" si="43"/>
        <v>519.73117002672006</v>
      </c>
      <c r="J569" s="26"/>
    </row>
    <row r="570" spans="1:10" outlineLevel="1">
      <c r="A570" s="7">
        <f t="shared" si="47"/>
        <v>40</v>
      </c>
      <c r="B570" s="39">
        <v>42642.020833333336</v>
      </c>
      <c r="C570" s="40">
        <f t="shared" si="44"/>
        <v>0.625</v>
      </c>
      <c r="D570" s="43">
        <v>9.7799999999999994</v>
      </c>
      <c r="E570" s="9">
        <f t="shared" si="45"/>
        <v>10.06851</v>
      </c>
      <c r="F570" s="44">
        <v>35.74</v>
      </c>
      <c r="G570" s="9">
        <f t="shared" si="46"/>
        <v>38.113136000000004</v>
      </c>
      <c r="H570" s="11">
        <f t="shared" si="43"/>
        <v>436.84107405263995</v>
      </c>
      <c r="J570" s="26"/>
    </row>
    <row r="571" spans="1:10" outlineLevel="1">
      <c r="A571" s="7">
        <f t="shared" si="47"/>
        <v>40</v>
      </c>
      <c r="B571" s="39">
        <v>42642.020833333336</v>
      </c>
      <c r="C571" s="40">
        <f t="shared" si="44"/>
        <v>0.64583333333333337</v>
      </c>
      <c r="D571" s="43">
        <v>9.7899999999999991</v>
      </c>
      <c r="E571" s="9">
        <f t="shared" si="45"/>
        <v>10.078804999999999</v>
      </c>
      <c r="F571" s="44">
        <v>28.95</v>
      </c>
      <c r="G571" s="9">
        <f t="shared" si="46"/>
        <v>30.87228</v>
      </c>
      <c r="H571" s="11">
        <f t="shared" si="43"/>
        <v>510.26691747459989</v>
      </c>
      <c r="J571" s="26"/>
    </row>
    <row r="572" spans="1:10" outlineLevel="1">
      <c r="A572" s="7">
        <f t="shared" si="47"/>
        <v>40</v>
      </c>
      <c r="B572" s="39">
        <v>42642.020833333336</v>
      </c>
      <c r="C572" s="40">
        <f t="shared" si="44"/>
        <v>0.66666666666666674</v>
      </c>
      <c r="D572" s="43">
        <v>9.7899999999999991</v>
      </c>
      <c r="E572" s="9">
        <f t="shared" si="45"/>
        <v>10.078804999999999</v>
      </c>
      <c r="F572" s="44">
        <v>42.38</v>
      </c>
      <c r="G572" s="9">
        <f t="shared" si="46"/>
        <v>45.194032</v>
      </c>
      <c r="H572" s="11">
        <f t="shared" si="43"/>
        <v>365.92077180823998</v>
      </c>
      <c r="J572" s="26"/>
    </row>
    <row r="573" spans="1:10" outlineLevel="1">
      <c r="A573" s="7">
        <f t="shared" si="47"/>
        <v>40</v>
      </c>
      <c r="B573" s="39">
        <v>42642.020833333336</v>
      </c>
      <c r="C573" s="40">
        <f t="shared" si="44"/>
        <v>0.68750000000000011</v>
      </c>
      <c r="D573" s="43">
        <v>9.7799999999999994</v>
      </c>
      <c r="E573" s="9">
        <f t="shared" si="45"/>
        <v>10.06851</v>
      </c>
      <c r="F573" s="44">
        <v>46</v>
      </c>
      <c r="G573" s="9">
        <f t="shared" si="46"/>
        <v>49.054400000000001</v>
      </c>
      <c r="H573" s="11">
        <f t="shared" ref="H573:H636" si="48">E573*($B$6-G573)</f>
        <v>326.67884805599999</v>
      </c>
      <c r="J573" s="26"/>
    </row>
    <row r="574" spans="1:10" outlineLevel="1">
      <c r="A574" s="7">
        <f t="shared" si="47"/>
        <v>40</v>
      </c>
      <c r="B574" s="39">
        <v>42642.020833333336</v>
      </c>
      <c r="C574" s="40">
        <f t="shared" ref="C574:C637" si="49">IF(C573=$C$60,$C$13,C573+1/48)</f>
        <v>0.70833333333333348</v>
      </c>
      <c r="D574" s="43">
        <v>9.7799999999999994</v>
      </c>
      <c r="E574" s="9">
        <f t="shared" si="45"/>
        <v>10.06851</v>
      </c>
      <c r="F574" s="44">
        <v>41.43</v>
      </c>
      <c r="G574" s="9">
        <f t="shared" si="46"/>
        <v>44.180951999999998</v>
      </c>
      <c r="H574" s="11">
        <f t="shared" si="48"/>
        <v>375.74720797847999</v>
      </c>
      <c r="J574" s="26"/>
    </row>
    <row r="575" spans="1:10" outlineLevel="1">
      <c r="A575" s="7">
        <f t="shared" si="47"/>
        <v>40</v>
      </c>
      <c r="B575" s="39">
        <v>42642.020833333336</v>
      </c>
      <c r="C575" s="40">
        <f t="shared" si="49"/>
        <v>0.72916666666666685</v>
      </c>
      <c r="D575" s="43">
        <v>9.7899999999999991</v>
      </c>
      <c r="E575" s="9">
        <f t="shared" si="45"/>
        <v>10.078804999999999</v>
      </c>
      <c r="F575" s="44">
        <v>38.049999999999997</v>
      </c>
      <c r="G575" s="9">
        <f t="shared" si="46"/>
        <v>40.576519999999995</v>
      </c>
      <c r="H575" s="11">
        <f t="shared" si="48"/>
        <v>412.45977484140002</v>
      </c>
      <c r="J575" s="26"/>
    </row>
    <row r="576" spans="1:10" outlineLevel="1">
      <c r="A576" s="7">
        <f t="shared" si="47"/>
        <v>40</v>
      </c>
      <c r="B576" s="39">
        <v>42642.020833333336</v>
      </c>
      <c r="C576" s="40">
        <f t="shared" si="49"/>
        <v>0.75000000000000022</v>
      </c>
      <c r="D576" s="43">
        <v>9.7799999999999994</v>
      </c>
      <c r="E576" s="9">
        <f t="shared" si="45"/>
        <v>10.06851</v>
      </c>
      <c r="F576" s="44">
        <v>46.85</v>
      </c>
      <c r="G576" s="9">
        <f t="shared" si="46"/>
        <v>49.960840000000005</v>
      </c>
      <c r="H576" s="11">
        <f t="shared" si="48"/>
        <v>317.55234785159996</v>
      </c>
      <c r="J576" s="26"/>
    </row>
    <row r="577" spans="1:10" outlineLevel="1">
      <c r="A577" s="7">
        <f t="shared" si="47"/>
        <v>40</v>
      </c>
      <c r="B577" s="39">
        <v>42642.020833333336</v>
      </c>
      <c r="C577" s="40">
        <f t="shared" si="49"/>
        <v>0.77083333333333359</v>
      </c>
      <c r="D577" s="43">
        <v>9.7799999999999994</v>
      </c>
      <c r="E577" s="9">
        <f t="shared" si="45"/>
        <v>10.06851</v>
      </c>
      <c r="F577" s="44">
        <v>61.06</v>
      </c>
      <c r="G577" s="9">
        <f t="shared" si="46"/>
        <v>65.114384000000001</v>
      </c>
      <c r="H577" s="11">
        <f t="shared" si="48"/>
        <v>164.97873855216</v>
      </c>
      <c r="J577" s="26"/>
    </row>
    <row r="578" spans="1:10" outlineLevel="1">
      <c r="A578" s="7">
        <f t="shared" si="47"/>
        <v>40</v>
      </c>
      <c r="B578" s="39">
        <v>42642.020833333336</v>
      </c>
      <c r="C578" s="40">
        <f t="shared" si="49"/>
        <v>0.79166666666666696</v>
      </c>
      <c r="D578" s="43">
        <v>9.77</v>
      </c>
      <c r="E578" s="9">
        <f t="shared" si="45"/>
        <v>10.058215000000001</v>
      </c>
      <c r="F578" s="44">
        <v>56.41</v>
      </c>
      <c r="G578" s="9">
        <f t="shared" si="46"/>
        <v>60.155623999999996</v>
      </c>
      <c r="H578" s="11">
        <f t="shared" si="48"/>
        <v>214.68632284884006</v>
      </c>
      <c r="J578" s="26"/>
    </row>
    <row r="579" spans="1:10" outlineLevel="1">
      <c r="A579" s="7">
        <f t="shared" si="47"/>
        <v>40</v>
      </c>
      <c r="B579" s="39">
        <v>42642.020833333336</v>
      </c>
      <c r="C579" s="40">
        <f t="shared" si="49"/>
        <v>0.81250000000000033</v>
      </c>
      <c r="D579" s="43">
        <v>9.6999999999999993</v>
      </c>
      <c r="E579" s="9">
        <f t="shared" si="45"/>
        <v>9.9861500000000003</v>
      </c>
      <c r="F579" s="44">
        <v>47.99</v>
      </c>
      <c r="G579" s="9">
        <f t="shared" si="46"/>
        <v>51.176536000000006</v>
      </c>
      <c r="H579" s="11">
        <f t="shared" si="48"/>
        <v>302.81466002359997</v>
      </c>
      <c r="J579" s="26"/>
    </row>
    <row r="580" spans="1:10" outlineLevel="1">
      <c r="A580" s="7">
        <f t="shared" si="47"/>
        <v>40</v>
      </c>
      <c r="B580" s="39">
        <v>42642.020833333336</v>
      </c>
      <c r="C580" s="40">
        <f t="shared" si="49"/>
        <v>0.8333333333333337</v>
      </c>
      <c r="D580" s="43">
        <v>9.66</v>
      </c>
      <c r="E580" s="9">
        <f t="shared" si="45"/>
        <v>9.9449700000000014</v>
      </c>
      <c r="F580" s="44">
        <v>45.59</v>
      </c>
      <c r="G580" s="9">
        <f t="shared" si="46"/>
        <v>48.617176000000008</v>
      </c>
      <c r="H580" s="11">
        <f t="shared" si="48"/>
        <v>327.01869819527997</v>
      </c>
      <c r="J580" s="26"/>
    </row>
    <row r="581" spans="1:10" outlineLevel="1">
      <c r="A581" s="7">
        <f t="shared" si="47"/>
        <v>40</v>
      </c>
      <c r="B581" s="39">
        <v>42642.020833333336</v>
      </c>
      <c r="C581" s="40">
        <f t="shared" si="49"/>
        <v>0.85416666666666707</v>
      </c>
      <c r="D581" s="43">
        <v>9.41</v>
      </c>
      <c r="E581" s="9">
        <f t="shared" si="45"/>
        <v>9.6875950000000017</v>
      </c>
      <c r="F581" s="44">
        <v>49.08</v>
      </c>
      <c r="G581" s="9">
        <f t="shared" si="46"/>
        <v>52.338912000000001</v>
      </c>
      <c r="H581" s="11">
        <f t="shared" si="48"/>
        <v>282.50081030336003</v>
      </c>
      <c r="J581" s="26"/>
    </row>
    <row r="582" spans="1:10" outlineLevel="1">
      <c r="A582" s="7">
        <f t="shared" si="47"/>
        <v>40</v>
      </c>
      <c r="B582" s="39">
        <v>42642.020833333336</v>
      </c>
      <c r="C582" s="40">
        <f t="shared" si="49"/>
        <v>0.87500000000000044</v>
      </c>
      <c r="D582" s="43">
        <v>9.2100000000000009</v>
      </c>
      <c r="E582" s="9">
        <f t="shared" si="45"/>
        <v>9.481695000000002</v>
      </c>
      <c r="F582" s="44">
        <v>42.36</v>
      </c>
      <c r="G582" s="9">
        <f t="shared" si="46"/>
        <v>45.172704000000003</v>
      </c>
      <c r="H582" s="11">
        <f t="shared" si="48"/>
        <v>344.44434084672002</v>
      </c>
      <c r="J582" s="26"/>
    </row>
    <row r="583" spans="1:10" outlineLevel="1">
      <c r="A583" s="7">
        <f t="shared" si="47"/>
        <v>40</v>
      </c>
      <c r="B583" s="39">
        <v>42642.020833333336</v>
      </c>
      <c r="C583" s="40">
        <f t="shared" si="49"/>
        <v>0.89583333333333381</v>
      </c>
      <c r="D583" s="43">
        <v>9.3800000000000008</v>
      </c>
      <c r="E583" s="9">
        <f t="shared" si="45"/>
        <v>9.6567100000000021</v>
      </c>
      <c r="F583" s="44">
        <v>32.1</v>
      </c>
      <c r="G583" s="9">
        <f t="shared" si="46"/>
        <v>34.231439999999999</v>
      </c>
      <c r="H583" s="11">
        <f t="shared" si="48"/>
        <v>456.4587760376001</v>
      </c>
      <c r="J583" s="26"/>
    </row>
    <row r="584" spans="1:10" outlineLevel="1">
      <c r="A584" s="7">
        <f t="shared" si="47"/>
        <v>40</v>
      </c>
      <c r="B584" s="39">
        <v>42642.020833333336</v>
      </c>
      <c r="C584" s="40">
        <f t="shared" si="49"/>
        <v>0.91666666666666718</v>
      </c>
      <c r="D584" s="43">
        <v>9.35</v>
      </c>
      <c r="E584" s="9">
        <f t="shared" si="45"/>
        <v>9.6258250000000007</v>
      </c>
      <c r="F584" s="44">
        <v>29.51</v>
      </c>
      <c r="G584" s="9">
        <f t="shared" si="46"/>
        <v>31.469464000000002</v>
      </c>
      <c r="H584" s="11">
        <f t="shared" si="48"/>
        <v>481.58518419220002</v>
      </c>
      <c r="J584" s="26"/>
    </row>
    <row r="585" spans="1:10" outlineLevel="1">
      <c r="A585" s="7">
        <f t="shared" si="47"/>
        <v>40</v>
      </c>
      <c r="B585" s="39">
        <v>42642.020833333336</v>
      </c>
      <c r="C585" s="40">
        <f t="shared" si="49"/>
        <v>0.93750000000000056</v>
      </c>
      <c r="D585" s="43">
        <v>8.0500000000000007</v>
      </c>
      <c r="E585" s="9">
        <f t="shared" si="45"/>
        <v>8.2874750000000006</v>
      </c>
      <c r="F585" s="44">
        <v>57.43</v>
      </c>
      <c r="G585" s="9">
        <f t="shared" si="46"/>
        <v>61.243352000000002</v>
      </c>
      <c r="H585" s="11">
        <f t="shared" si="48"/>
        <v>167.8764638838</v>
      </c>
      <c r="J585" s="26"/>
    </row>
    <row r="586" spans="1:10" outlineLevel="1">
      <c r="A586" s="7">
        <f t="shared" si="47"/>
        <v>40</v>
      </c>
      <c r="B586" s="39">
        <v>42642.020833333336</v>
      </c>
      <c r="C586" s="40">
        <f t="shared" si="49"/>
        <v>0.95833333333333393</v>
      </c>
      <c r="D586" s="43">
        <v>5.28</v>
      </c>
      <c r="E586" s="9">
        <f t="shared" si="45"/>
        <v>5.435760000000001</v>
      </c>
      <c r="F586" s="44">
        <v>44.78</v>
      </c>
      <c r="G586" s="9">
        <f t="shared" si="46"/>
        <v>47.753392000000005</v>
      </c>
      <c r="H586" s="11">
        <f t="shared" si="48"/>
        <v>183.43846190208001</v>
      </c>
      <c r="J586" s="26"/>
    </row>
    <row r="587" spans="1:10" outlineLevel="1">
      <c r="A587" s="7">
        <f t="shared" si="47"/>
        <v>40</v>
      </c>
      <c r="B587" s="39">
        <v>42642.020833333336</v>
      </c>
      <c r="C587" s="40">
        <f t="shared" si="49"/>
        <v>0.9791666666666673</v>
      </c>
      <c r="D587" s="43">
        <v>4.82</v>
      </c>
      <c r="E587" s="9">
        <f t="shared" si="45"/>
        <v>4.9621900000000005</v>
      </c>
      <c r="F587" s="44">
        <v>30.55</v>
      </c>
      <c r="G587" s="9">
        <f t="shared" si="46"/>
        <v>32.578520000000005</v>
      </c>
      <c r="H587" s="11">
        <f t="shared" si="48"/>
        <v>242.7576788412</v>
      </c>
      <c r="J587" s="26"/>
    </row>
    <row r="588" spans="1:10" outlineLevel="1">
      <c r="A588" s="7">
        <f t="shared" si="47"/>
        <v>40</v>
      </c>
      <c r="B588" s="39">
        <v>42642.020833333336</v>
      </c>
      <c r="C588" s="40">
        <f t="shared" si="49"/>
        <v>1.0000000000000007</v>
      </c>
      <c r="D588" s="43">
        <v>5.27</v>
      </c>
      <c r="E588" s="9">
        <f t="shared" si="45"/>
        <v>5.425465</v>
      </c>
      <c r="F588" s="44">
        <v>35.9</v>
      </c>
      <c r="G588" s="9">
        <f t="shared" si="46"/>
        <v>38.283760000000001</v>
      </c>
      <c r="H588" s="11">
        <f t="shared" si="48"/>
        <v>234.46819755159999</v>
      </c>
      <c r="J588" s="26"/>
    </row>
    <row r="589" spans="1:10" outlineLevel="1">
      <c r="A589" s="7">
        <f t="shared" si="47"/>
        <v>40</v>
      </c>
      <c r="B589" s="39">
        <v>42643.020833333336</v>
      </c>
      <c r="C589" s="40">
        <f t="shared" si="49"/>
        <v>2.0833333333333332E-2</v>
      </c>
      <c r="D589" s="43">
        <v>4.91</v>
      </c>
      <c r="E589" s="9">
        <f t="shared" si="45"/>
        <v>5.0548450000000003</v>
      </c>
      <c r="F589" s="44">
        <v>33.26</v>
      </c>
      <c r="G589" s="9">
        <f t="shared" si="46"/>
        <v>35.468463999999997</v>
      </c>
      <c r="H589" s="11">
        <f t="shared" si="48"/>
        <v>232.68227959192004</v>
      </c>
      <c r="I589" s="5" t="s">
        <v>21</v>
      </c>
      <c r="J589" s="26"/>
    </row>
    <row r="590" spans="1:10" outlineLevel="1">
      <c r="A590" s="7">
        <f t="shared" si="47"/>
        <v>40</v>
      </c>
      <c r="B590" s="39">
        <v>42643.020833333336</v>
      </c>
      <c r="C590" s="40">
        <f t="shared" si="49"/>
        <v>4.1666666666666664E-2</v>
      </c>
      <c r="D590" s="43">
        <v>4.8899999999999997</v>
      </c>
      <c r="E590" s="9">
        <f t="shared" ref="E590:E653" si="50">IF($B$10="Electricity",$D590*$B$7,$D590*$B$8)</f>
        <v>5.0342549999999999</v>
      </c>
      <c r="F590" s="44">
        <v>29.87</v>
      </c>
      <c r="G590" s="9">
        <f t="shared" ref="G590:G653" si="51">$F590*$B$8</f>
        <v>31.853368000000003</v>
      </c>
      <c r="H590" s="11">
        <f t="shared" si="48"/>
        <v>249.93380537915999</v>
      </c>
      <c r="J590" s="26"/>
    </row>
    <row r="591" spans="1:10" outlineLevel="1">
      <c r="A591" s="7">
        <f t="shared" si="47"/>
        <v>40</v>
      </c>
      <c r="B591" s="39">
        <v>42643.020833333336</v>
      </c>
      <c r="C591" s="40">
        <f t="shared" si="49"/>
        <v>6.25E-2</v>
      </c>
      <c r="D591" s="43">
        <v>3.57</v>
      </c>
      <c r="E591" s="9">
        <f t="shared" si="50"/>
        <v>3.6753150000000003</v>
      </c>
      <c r="F591" s="44">
        <v>31.53</v>
      </c>
      <c r="G591" s="9">
        <f t="shared" si="51"/>
        <v>33.623592000000002</v>
      </c>
      <c r="H591" s="11">
        <f t="shared" si="48"/>
        <v>175.96088046852</v>
      </c>
      <c r="J591" s="26"/>
    </row>
    <row r="592" spans="1:10" outlineLevel="1">
      <c r="A592" s="7">
        <f t="shared" si="47"/>
        <v>40</v>
      </c>
      <c r="B592" s="39">
        <v>42643.020833333336</v>
      </c>
      <c r="C592" s="40">
        <f t="shared" si="49"/>
        <v>8.3333333333333329E-2</v>
      </c>
      <c r="D592" s="43">
        <v>2.35</v>
      </c>
      <c r="E592" s="9">
        <f t="shared" si="50"/>
        <v>2.4193250000000002</v>
      </c>
      <c r="F592" s="44">
        <v>27.13</v>
      </c>
      <c r="G592" s="9">
        <f t="shared" si="51"/>
        <v>28.931432000000001</v>
      </c>
      <c r="H592" s="11">
        <f t="shared" si="48"/>
        <v>127.18045077660001</v>
      </c>
      <c r="J592" s="26"/>
    </row>
    <row r="593" spans="1:10" outlineLevel="1">
      <c r="A593" s="7">
        <f t="shared" si="47"/>
        <v>40</v>
      </c>
      <c r="B593" s="39">
        <v>42643.020833333336</v>
      </c>
      <c r="C593" s="40">
        <f t="shared" si="49"/>
        <v>0.10416666666666666</v>
      </c>
      <c r="D593" s="43">
        <v>1.79</v>
      </c>
      <c r="E593" s="9">
        <f t="shared" si="50"/>
        <v>1.8428050000000002</v>
      </c>
      <c r="F593" s="44">
        <v>24.93</v>
      </c>
      <c r="G593" s="9">
        <f t="shared" si="51"/>
        <v>26.585352</v>
      </c>
      <c r="H593" s="11">
        <f t="shared" si="48"/>
        <v>101.19698790764001</v>
      </c>
      <c r="J593" s="26"/>
    </row>
    <row r="594" spans="1:10" outlineLevel="1">
      <c r="A594" s="7">
        <f t="shared" si="47"/>
        <v>40</v>
      </c>
      <c r="B594" s="39">
        <v>42643.020833333336</v>
      </c>
      <c r="C594" s="40">
        <f t="shared" si="49"/>
        <v>0.12499999999999999</v>
      </c>
      <c r="D594" s="43">
        <v>2.54</v>
      </c>
      <c r="E594" s="9">
        <f t="shared" si="50"/>
        <v>2.6149300000000002</v>
      </c>
      <c r="F594" s="44">
        <v>25.07</v>
      </c>
      <c r="G594" s="9">
        <f t="shared" si="51"/>
        <v>26.734648</v>
      </c>
      <c r="H594" s="11">
        <f t="shared" si="48"/>
        <v>143.20756190536002</v>
      </c>
      <c r="J594" s="26"/>
    </row>
    <row r="595" spans="1:10" outlineLevel="1">
      <c r="A595" s="7">
        <f t="shared" si="47"/>
        <v>40</v>
      </c>
      <c r="B595" s="39">
        <v>42643.020833333336</v>
      </c>
      <c r="C595" s="40">
        <f t="shared" si="49"/>
        <v>0.14583333333333331</v>
      </c>
      <c r="D595" s="43">
        <v>4.0199999999999996</v>
      </c>
      <c r="E595" s="9">
        <f t="shared" si="50"/>
        <v>4.1385899999999998</v>
      </c>
      <c r="F595" s="44">
        <v>23.67</v>
      </c>
      <c r="G595" s="9">
        <f t="shared" si="51"/>
        <v>25.241688000000003</v>
      </c>
      <c r="H595" s="11">
        <f t="shared" si="48"/>
        <v>232.83008746007997</v>
      </c>
      <c r="J595" s="26"/>
    </row>
    <row r="596" spans="1:10" outlineLevel="1">
      <c r="A596" s="7">
        <f t="shared" si="47"/>
        <v>40</v>
      </c>
      <c r="B596" s="39">
        <v>42643.020833333336</v>
      </c>
      <c r="C596" s="40">
        <f t="shared" si="49"/>
        <v>0.16666666666666666</v>
      </c>
      <c r="D596" s="43">
        <v>7.1</v>
      </c>
      <c r="E596" s="9">
        <f t="shared" si="50"/>
        <v>7.30945</v>
      </c>
      <c r="F596" s="44">
        <v>20.66</v>
      </c>
      <c r="G596" s="9">
        <f t="shared" si="51"/>
        <v>22.031824</v>
      </c>
      <c r="H596" s="11">
        <f t="shared" si="48"/>
        <v>434.67965906320001</v>
      </c>
      <c r="J596" s="26"/>
    </row>
    <row r="597" spans="1:10" outlineLevel="1">
      <c r="A597" s="7">
        <f t="shared" si="47"/>
        <v>40</v>
      </c>
      <c r="B597" s="39">
        <v>42643.020833333336</v>
      </c>
      <c r="C597" s="40">
        <f t="shared" si="49"/>
        <v>0.1875</v>
      </c>
      <c r="D597" s="43">
        <v>9.1300000000000008</v>
      </c>
      <c r="E597" s="9">
        <f t="shared" si="50"/>
        <v>9.3993350000000024</v>
      </c>
      <c r="F597" s="44">
        <v>18.93</v>
      </c>
      <c r="G597" s="9">
        <f t="shared" si="51"/>
        <v>20.186952000000002</v>
      </c>
      <c r="H597" s="11">
        <f t="shared" si="48"/>
        <v>576.30187802308012</v>
      </c>
      <c r="J597" s="26"/>
    </row>
    <row r="598" spans="1:10" outlineLevel="1">
      <c r="A598" s="7">
        <f t="shared" si="47"/>
        <v>40</v>
      </c>
      <c r="B598" s="39">
        <v>42643.020833333336</v>
      </c>
      <c r="C598" s="40">
        <f t="shared" si="49"/>
        <v>0.20833333333333334</v>
      </c>
      <c r="D598" s="43">
        <v>9.2799999999999994</v>
      </c>
      <c r="E598" s="9">
        <f t="shared" si="50"/>
        <v>9.5537600000000005</v>
      </c>
      <c r="F598" s="44">
        <v>23.62</v>
      </c>
      <c r="G598" s="9">
        <f t="shared" si="51"/>
        <v>25.188368000000001</v>
      </c>
      <c r="H598" s="11">
        <f t="shared" si="48"/>
        <v>537.98781733632006</v>
      </c>
      <c r="J598" s="26"/>
    </row>
    <row r="599" spans="1:10" outlineLevel="1">
      <c r="A599" s="7">
        <f t="shared" si="47"/>
        <v>40</v>
      </c>
      <c r="B599" s="39">
        <v>42643.020833333336</v>
      </c>
      <c r="C599" s="40">
        <f t="shared" si="49"/>
        <v>0.22916666666666669</v>
      </c>
      <c r="D599" s="43">
        <v>9.5399999999999991</v>
      </c>
      <c r="E599" s="9">
        <f t="shared" si="50"/>
        <v>9.8214299999999994</v>
      </c>
      <c r="F599" s="44">
        <v>25.22</v>
      </c>
      <c r="G599" s="9">
        <f t="shared" si="51"/>
        <v>26.894607999999998</v>
      </c>
      <c r="H599" s="11">
        <f t="shared" si="48"/>
        <v>536.30303515055994</v>
      </c>
      <c r="J599" s="26"/>
    </row>
    <row r="600" spans="1:10" outlineLevel="1">
      <c r="A600" s="7">
        <f t="shared" si="47"/>
        <v>40</v>
      </c>
      <c r="B600" s="39">
        <v>42643.020833333336</v>
      </c>
      <c r="C600" s="40">
        <f t="shared" si="49"/>
        <v>0.25</v>
      </c>
      <c r="D600" s="43">
        <v>9.3800000000000008</v>
      </c>
      <c r="E600" s="9">
        <f t="shared" si="50"/>
        <v>9.6567100000000021</v>
      </c>
      <c r="F600" s="44">
        <v>26.91</v>
      </c>
      <c r="G600" s="9">
        <f t="shared" si="51"/>
        <v>28.696823999999999</v>
      </c>
      <c r="H600" s="11">
        <f t="shared" si="48"/>
        <v>509.9049577109601</v>
      </c>
      <c r="J600" s="26"/>
    </row>
    <row r="601" spans="1:10" outlineLevel="1">
      <c r="A601" s="7">
        <f t="shared" si="47"/>
        <v>40</v>
      </c>
      <c r="B601" s="39">
        <v>42643.020833333336</v>
      </c>
      <c r="C601" s="40">
        <f t="shared" si="49"/>
        <v>0.27083333333333331</v>
      </c>
      <c r="D601" s="43">
        <v>9.51</v>
      </c>
      <c r="E601" s="9">
        <f t="shared" si="50"/>
        <v>9.7905449999999998</v>
      </c>
      <c r="F601" s="44">
        <v>27.49</v>
      </c>
      <c r="G601" s="9">
        <f t="shared" si="51"/>
        <v>29.315335999999999</v>
      </c>
      <c r="H601" s="11">
        <f t="shared" si="48"/>
        <v>510.91630120187995</v>
      </c>
      <c r="J601" s="26"/>
    </row>
    <row r="602" spans="1:10" outlineLevel="1">
      <c r="A602" s="7">
        <f t="shared" si="47"/>
        <v>40</v>
      </c>
      <c r="B602" s="39">
        <v>42643.020833333336</v>
      </c>
      <c r="C602" s="40">
        <f t="shared" si="49"/>
        <v>0.29166666666666663</v>
      </c>
      <c r="D602" s="43">
        <v>9.6199999999999992</v>
      </c>
      <c r="E602" s="9">
        <f t="shared" si="50"/>
        <v>9.9037900000000008</v>
      </c>
      <c r="F602" s="44">
        <v>25.78</v>
      </c>
      <c r="G602" s="9">
        <f t="shared" si="51"/>
        <v>27.491792</v>
      </c>
      <c r="H602" s="11">
        <f t="shared" si="48"/>
        <v>534.88595030832005</v>
      </c>
      <c r="J602" s="26"/>
    </row>
    <row r="603" spans="1:10" outlineLevel="1">
      <c r="A603" s="7">
        <f t="shared" si="47"/>
        <v>40</v>
      </c>
      <c r="B603" s="39">
        <v>42643.020833333336</v>
      </c>
      <c r="C603" s="40">
        <f t="shared" si="49"/>
        <v>0.31249999999999994</v>
      </c>
      <c r="D603" s="43">
        <v>9.4600000000000009</v>
      </c>
      <c r="E603" s="9">
        <f t="shared" si="50"/>
        <v>9.7390700000000017</v>
      </c>
      <c r="F603" s="44">
        <v>22.49</v>
      </c>
      <c r="G603" s="9">
        <f t="shared" si="51"/>
        <v>23.983335999999998</v>
      </c>
      <c r="H603" s="11">
        <f t="shared" si="48"/>
        <v>560.15881686248019</v>
      </c>
      <c r="J603" s="26"/>
    </row>
    <row r="604" spans="1:10" outlineLevel="1">
      <c r="A604" s="7">
        <f t="shared" si="47"/>
        <v>40</v>
      </c>
      <c r="B604" s="39">
        <v>42643.020833333336</v>
      </c>
      <c r="C604" s="40">
        <f t="shared" si="49"/>
        <v>0.33333333333333326</v>
      </c>
      <c r="D604" s="43">
        <v>8.92</v>
      </c>
      <c r="E604" s="9">
        <f t="shared" si="50"/>
        <v>9.1831399999999999</v>
      </c>
      <c r="F604" s="44">
        <v>26.86</v>
      </c>
      <c r="G604" s="9">
        <f t="shared" si="51"/>
        <v>28.643504</v>
      </c>
      <c r="H604" s="11">
        <f t="shared" si="48"/>
        <v>485.38860267744002</v>
      </c>
      <c r="J604" s="26"/>
    </row>
    <row r="605" spans="1:10" outlineLevel="1">
      <c r="A605" s="7">
        <f t="shared" si="47"/>
        <v>40</v>
      </c>
      <c r="B605" s="39">
        <v>42643.020833333336</v>
      </c>
      <c r="C605" s="40">
        <f t="shared" si="49"/>
        <v>0.35416666666666657</v>
      </c>
      <c r="D605" s="43">
        <v>8.31</v>
      </c>
      <c r="E605" s="9">
        <f t="shared" si="50"/>
        <v>8.5551450000000013</v>
      </c>
      <c r="F605" s="44">
        <v>30.27</v>
      </c>
      <c r="G605" s="9">
        <f t="shared" si="51"/>
        <v>32.279927999999998</v>
      </c>
      <c r="H605" s="11">
        <f t="shared" si="48"/>
        <v>421.0848528704401</v>
      </c>
      <c r="J605" s="26"/>
    </row>
    <row r="606" spans="1:10" outlineLevel="1">
      <c r="A606" s="7">
        <f t="shared" si="47"/>
        <v>40</v>
      </c>
      <c r="B606" s="39">
        <v>42643.020833333336</v>
      </c>
      <c r="C606" s="40">
        <f t="shared" si="49"/>
        <v>0.37499999999999989</v>
      </c>
      <c r="D606" s="43">
        <v>7.31</v>
      </c>
      <c r="E606" s="9">
        <f t="shared" si="50"/>
        <v>7.5256449999999999</v>
      </c>
      <c r="F606" s="44">
        <v>30.67</v>
      </c>
      <c r="G606" s="9">
        <f t="shared" si="51"/>
        <v>32.706488</v>
      </c>
      <c r="H606" s="11">
        <f t="shared" si="48"/>
        <v>367.20264961523998</v>
      </c>
      <c r="J606" s="26"/>
    </row>
    <row r="607" spans="1:10" outlineLevel="1">
      <c r="A607" s="7">
        <f t="shared" ref="A607:A670" si="52">A606</f>
        <v>40</v>
      </c>
      <c r="B607" s="39">
        <v>42643.020833333336</v>
      </c>
      <c r="C607" s="40">
        <f t="shared" si="49"/>
        <v>0.3958333333333332</v>
      </c>
      <c r="D607" s="43">
        <v>6.66</v>
      </c>
      <c r="E607" s="9">
        <f t="shared" si="50"/>
        <v>6.8564700000000007</v>
      </c>
      <c r="F607" s="44">
        <v>35.74</v>
      </c>
      <c r="G607" s="9">
        <f t="shared" si="51"/>
        <v>38.113136000000004</v>
      </c>
      <c r="H607" s="11">
        <f t="shared" si="48"/>
        <v>297.48073141008001</v>
      </c>
      <c r="J607" s="26"/>
    </row>
    <row r="608" spans="1:10" outlineLevel="1">
      <c r="A608" s="7">
        <f t="shared" si="52"/>
        <v>40</v>
      </c>
      <c r="B608" s="39">
        <v>42643.020833333336</v>
      </c>
      <c r="C608" s="40">
        <f t="shared" si="49"/>
        <v>0.41666666666666652</v>
      </c>
      <c r="D608" s="43">
        <v>9.16</v>
      </c>
      <c r="E608" s="9">
        <f t="shared" si="50"/>
        <v>9.4302200000000003</v>
      </c>
      <c r="F608" s="44">
        <v>37.090000000000003</v>
      </c>
      <c r="G608" s="9">
        <f t="shared" si="51"/>
        <v>39.552776000000001</v>
      </c>
      <c r="H608" s="11">
        <f t="shared" si="48"/>
        <v>395.57155070928002</v>
      </c>
      <c r="J608" s="26"/>
    </row>
    <row r="609" spans="1:10" outlineLevel="1">
      <c r="A609" s="7">
        <f t="shared" si="52"/>
        <v>40</v>
      </c>
      <c r="B609" s="39">
        <v>42643.020833333336</v>
      </c>
      <c r="C609" s="40">
        <f t="shared" si="49"/>
        <v>0.43749999999999983</v>
      </c>
      <c r="D609" s="43">
        <v>9.0500000000000007</v>
      </c>
      <c r="E609" s="9">
        <f t="shared" si="50"/>
        <v>9.3169750000000011</v>
      </c>
      <c r="F609" s="44">
        <v>37.19</v>
      </c>
      <c r="G609" s="9">
        <f t="shared" si="51"/>
        <v>39.659416</v>
      </c>
      <c r="H609" s="11">
        <f t="shared" si="48"/>
        <v>389.82767511340006</v>
      </c>
      <c r="J609" s="26"/>
    </row>
    <row r="610" spans="1:10" outlineLevel="1">
      <c r="A610" s="7">
        <f t="shared" si="52"/>
        <v>40</v>
      </c>
      <c r="B610" s="39">
        <v>42643.020833333336</v>
      </c>
      <c r="C610" s="40">
        <f t="shared" si="49"/>
        <v>0.45833333333333315</v>
      </c>
      <c r="D610" s="43">
        <v>8.32</v>
      </c>
      <c r="E610" s="9">
        <f t="shared" si="50"/>
        <v>8.5654400000000006</v>
      </c>
      <c r="F610" s="44">
        <v>33.99</v>
      </c>
      <c r="G610" s="9">
        <f t="shared" si="51"/>
        <v>36.246936000000005</v>
      </c>
      <c r="H610" s="11">
        <f t="shared" si="48"/>
        <v>387.61240450816001</v>
      </c>
      <c r="J610" s="26"/>
    </row>
    <row r="611" spans="1:10" outlineLevel="1">
      <c r="A611" s="7">
        <f t="shared" si="52"/>
        <v>40</v>
      </c>
      <c r="B611" s="39">
        <v>42643.020833333336</v>
      </c>
      <c r="C611" s="40">
        <f t="shared" si="49"/>
        <v>0.47916666666666646</v>
      </c>
      <c r="D611" s="43">
        <v>7.56</v>
      </c>
      <c r="E611" s="9">
        <f t="shared" si="50"/>
        <v>7.7830200000000005</v>
      </c>
      <c r="F611" s="44">
        <v>32.86</v>
      </c>
      <c r="G611" s="9">
        <f t="shared" si="51"/>
        <v>35.041904000000002</v>
      </c>
      <c r="H611" s="11">
        <f t="shared" si="48"/>
        <v>361.58429032992001</v>
      </c>
      <c r="J611" s="26"/>
    </row>
    <row r="612" spans="1:10" outlineLevel="1">
      <c r="A612" s="7">
        <f t="shared" si="52"/>
        <v>40</v>
      </c>
      <c r="B612" s="39">
        <v>42643.020833333336</v>
      </c>
      <c r="C612" s="40">
        <f t="shared" si="49"/>
        <v>0.49999999999999978</v>
      </c>
      <c r="D612" s="43">
        <v>6.2</v>
      </c>
      <c r="E612" s="9">
        <f t="shared" si="50"/>
        <v>6.3829000000000011</v>
      </c>
      <c r="F612" s="44">
        <v>31.53</v>
      </c>
      <c r="G612" s="9">
        <f t="shared" si="51"/>
        <v>33.623592000000002</v>
      </c>
      <c r="H612" s="11">
        <f t="shared" si="48"/>
        <v>305.59032462320005</v>
      </c>
      <c r="J612" s="26"/>
    </row>
    <row r="613" spans="1:10" outlineLevel="1">
      <c r="A613" s="7">
        <f t="shared" si="52"/>
        <v>40</v>
      </c>
      <c r="B613" s="39">
        <v>42643.020833333336</v>
      </c>
      <c r="C613" s="40">
        <f t="shared" si="49"/>
        <v>0.52083333333333315</v>
      </c>
      <c r="D613" s="43">
        <v>4.6399999999999997</v>
      </c>
      <c r="E613" s="9">
        <f t="shared" si="50"/>
        <v>4.7768800000000002</v>
      </c>
      <c r="F613" s="44">
        <v>30.4</v>
      </c>
      <c r="G613" s="9">
        <f t="shared" si="51"/>
        <v>32.418559999999999</v>
      </c>
      <c r="H613" s="11">
        <f t="shared" si="48"/>
        <v>234.45614910720002</v>
      </c>
      <c r="J613" s="26"/>
    </row>
    <row r="614" spans="1:10" outlineLevel="1">
      <c r="A614" s="7">
        <f t="shared" si="52"/>
        <v>40</v>
      </c>
      <c r="B614" s="39">
        <v>42643.020833333336</v>
      </c>
      <c r="C614" s="40">
        <f t="shared" si="49"/>
        <v>0.54166666666666652</v>
      </c>
      <c r="D614" s="43">
        <v>3.6</v>
      </c>
      <c r="E614" s="9">
        <f t="shared" si="50"/>
        <v>3.7062000000000004</v>
      </c>
      <c r="F614" s="44">
        <v>34.840000000000003</v>
      </c>
      <c r="G614" s="9">
        <f t="shared" si="51"/>
        <v>37.153376000000002</v>
      </c>
      <c r="H614" s="11">
        <f t="shared" si="48"/>
        <v>164.3574578688</v>
      </c>
      <c r="J614" s="26"/>
    </row>
    <row r="615" spans="1:10" outlineLevel="1">
      <c r="A615" s="7">
        <f t="shared" si="52"/>
        <v>40</v>
      </c>
      <c r="B615" s="39">
        <v>42643.020833333336</v>
      </c>
      <c r="C615" s="40">
        <f t="shared" si="49"/>
        <v>0.56249999999999989</v>
      </c>
      <c r="D615" s="43">
        <v>4.45</v>
      </c>
      <c r="E615" s="9">
        <f t="shared" si="50"/>
        <v>4.5812750000000007</v>
      </c>
      <c r="F615" s="44">
        <v>29.27</v>
      </c>
      <c r="G615" s="9">
        <f t="shared" si="51"/>
        <v>31.213528</v>
      </c>
      <c r="H615" s="11">
        <f t="shared" si="48"/>
        <v>230.37615701180005</v>
      </c>
      <c r="J615" s="26"/>
    </row>
    <row r="616" spans="1:10" outlineLevel="1">
      <c r="A616" s="7">
        <f t="shared" si="52"/>
        <v>40</v>
      </c>
      <c r="B616" s="39">
        <v>42643.020833333336</v>
      </c>
      <c r="C616" s="40">
        <f t="shared" si="49"/>
        <v>0.58333333333333326</v>
      </c>
      <c r="D616" s="43">
        <v>4.09</v>
      </c>
      <c r="E616" s="9">
        <f t="shared" si="50"/>
        <v>4.210655</v>
      </c>
      <c r="F616" s="44">
        <v>28.63</v>
      </c>
      <c r="G616" s="9">
        <f t="shared" si="51"/>
        <v>30.531032</v>
      </c>
      <c r="H616" s="11">
        <f t="shared" si="48"/>
        <v>214.61273995404002</v>
      </c>
      <c r="J616" s="26"/>
    </row>
    <row r="617" spans="1:10" outlineLevel="1">
      <c r="A617" s="7">
        <f t="shared" si="52"/>
        <v>40</v>
      </c>
      <c r="B617" s="39">
        <v>42643.020833333336</v>
      </c>
      <c r="C617" s="40">
        <f t="shared" si="49"/>
        <v>0.60416666666666663</v>
      </c>
      <c r="D617" s="43">
        <v>3.29</v>
      </c>
      <c r="E617" s="9">
        <f t="shared" si="50"/>
        <v>3.3870550000000001</v>
      </c>
      <c r="F617" s="44">
        <v>27.71</v>
      </c>
      <c r="G617" s="9">
        <f t="shared" si="51"/>
        <v>29.549944</v>
      </c>
      <c r="H617" s="11">
        <f t="shared" si="48"/>
        <v>175.95769692508003</v>
      </c>
      <c r="J617" s="26"/>
    </row>
    <row r="618" spans="1:10" outlineLevel="1">
      <c r="A618" s="7">
        <f t="shared" si="52"/>
        <v>40</v>
      </c>
      <c r="B618" s="39">
        <v>42643.020833333336</v>
      </c>
      <c r="C618" s="40">
        <f t="shared" si="49"/>
        <v>0.625</v>
      </c>
      <c r="D618" s="43">
        <v>2.2599999999999998</v>
      </c>
      <c r="E618" s="9">
        <f t="shared" si="50"/>
        <v>2.32667</v>
      </c>
      <c r="F618" s="44">
        <v>25.83</v>
      </c>
      <c r="G618" s="9">
        <f t="shared" si="51"/>
        <v>27.545112</v>
      </c>
      <c r="H618" s="11">
        <f t="shared" si="48"/>
        <v>125.53521926296</v>
      </c>
      <c r="J618" s="26"/>
    </row>
    <row r="619" spans="1:10" outlineLevel="1">
      <c r="A619" s="7">
        <f t="shared" si="52"/>
        <v>40</v>
      </c>
      <c r="B619" s="39">
        <v>42643.020833333336</v>
      </c>
      <c r="C619" s="40">
        <f t="shared" si="49"/>
        <v>0.64583333333333337</v>
      </c>
      <c r="D619" s="43">
        <v>1.41</v>
      </c>
      <c r="E619" s="9">
        <f t="shared" si="50"/>
        <v>1.451595</v>
      </c>
      <c r="F619" s="44">
        <v>26.53</v>
      </c>
      <c r="G619" s="9">
        <f t="shared" si="51"/>
        <v>28.291592000000001</v>
      </c>
      <c r="H619" s="11">
        <f t="shared" si="48"/>
        <v>77.237059010759992</v>
      </c>
      <c r="J619" s="26"/>
    </row>
    <row r="620" spans="1:10" outlineLevel="1">
      <c r="A620" s="7">
        <f t="shared" si="52"/>
        <v>40</v>
      </c>
      <c r="B620" s="39">
        <v>42643.020833333336</v>
      </c>
      <c r="C620" s="40">
        <f t="shared" si="49"/>
        <v>0.66666666666666674</v>
      </c>
      <c r="D620" s="43">
        <v>0.56999999999999995</v>
      </c>
      <c r="E620" s="9">
        <f t="shared" si="50"/>
        <v>0.58681499999999998</v>
      </c>
      <c r="F620" s="44">
        <v>25.2</v>
      </c>
      <c r="G620" s="9">
        <f t="shared" si="51"/>
        <v>26.873280000000001</v>
      </c>
      <c r="H620" s="11">
        <f t="shared" si="48"/>
        <v>32.055778696799997</v>
      </c>
      <c r="J620" s="26"/>
    </row>
    <row r="621" spans="1:10" outlineLevel="1">
      <c r="A621" s="7">
        <f t="shared" si="52"/>
        <v>40</v>
      </c>
      <c r="B621" s="39">
        <v>42643.020833333336</v>
      </c>
      <c r="C621" s="40">
        <f t="shared" si="49"/>
        <v>0.68750000000000011</v>
      </c>
      <c r="D621" s="43">
        <v>1.2</v>
      </c>
      <c r="E621" s="9">
        <f t="shared" si="50"/>
        <v>1.2354000000000001</v>
      </c>
      <c r="F621" s="44">
        <v>25.75</v>
      </c>
      <c r="G621" s="9">
        <f t="shared" si="51"/>
        <v>27.459800000000001</v>
      </c>
      <c r="H621" s="11">
        <f t="shared" si="48"/>
        <v>66.761263080000006</v>
      </c>
      <c r="J621" s="26"/>
    </row>
    <row r="622" spans="1:10" outlineLevel="1">
      <c r="A622" s="7">
        <f t="shared" si="52"/>
        <v>40</v>
      </c>
      <c r="B622" s="39">
        <v>42643.020833333336</v>
      </c>
      <c r="C622" s="40">
        <f t="shared" si="49"/>
        <v>0.70833333333333348</v>
      </c>
      <c r="D622" s="43">
        <v>1.1599999999999999</v>
      </c>
      <c r="E622" s="9">
        <f t="shared" si="50"/>
        <v>1.1942200000000001</v>
      </c>
      <c r="F622" s="44">
        <v>32.409999999999997</v>
      </c>
      <c r="G622" s="9">
        <f t="shared" si="51"/>
        <v>34.562023999999994</v>
      </c>
      <c r="H622" s="11">
        <f t="shared" si="48"/>
        <v>56.054269698720013</v>
      </c>
      <c r="J622" s="26"/>
    </row>
    <row r="623" spans="1:10" outlineLevel="1">
      <c r="A623" s="7">
        <f t="shared" si="52"/>
        <v>40</v>
      </c>
      <c r="B623" s="39">
        <v>42643.020833333336</v>
      </c>
      <c r="C623" s="40">
        <f t="shared" si="49"/>
        <v>0.72916666666666685</v>
      </c>
      <c r="D623" s="43">
        <v>1.64</v>
      </c>
      <c r="E623" s="9">
        <f t="shared" si="50"/>
        <v>1.68838</v>
      </c>
      <c r="F623" s="44">
        <v>37.82</v>
      </c>
      <c r="G623" s="9">
        <f t="shared" si="51"/>
        <v>40.331248000000002</v>
      </c>
      <c r="H623" s="11">
        <f t="shared" si="48"/>
        <v>69.50849750175999</v>
      </c>
      <c r="J623" s="26"/>
    </row>
    <row r="624" spans="1:10" outlineLevel="1">
      <c r="A624" s="7">
        <f t="shared" si="52"/>
        <v>40</v>
      </c>
      <c r="B624" s="39">
        <v>42643.020833333336</v>
      </c>
      <c r="C624" s="40">
        <f t="shared" si="49"/>
        <v>0.75000000000000022</v>
      </c>
      <c r="D624" s="43">
        <v>0.88</v>
      </c>
      <c r="E624" s="9">
        <f t="shared" si="50"/>
        <v>0.9059600000000001</v>
      </c>
      <c r="F624" s="44">
        <v>43.36</v>
      </c>
      <c r="G624" s="9">
        <f t="shared" si="51"/>
        <v>46.239103999999998</v>
      </c>
      <c r="H624" s="11">
        <f t="shared" si="48"/>
        <v>31.944961340160006</v>
      </c>
      <c r="J624" s="26"/>
    </row>
    <row r="625" spans="1:10" outlineLevel="1">
      <c r="A625" s="7">
        <f t="shared" si="52"/>
        <v>40</v>
      </c>
      <c r="B625" s="39">
        <v>42643.020833333336</v>
      </c>
      <c r="C625" s="40">
        <f t="shared" si="49"/>
        <v>0.77083333333333359</v>
      </c>
      <c r="D625" s="43">
        <v>1.47</v>
      </c>
      <c r="E625" s="9">
        <f t="shared" si="50"/>
        <v>1.5133650000000001</v>
      </c>
      <c r="F625" s="44">
        <v>70.25</v>
      </c>
      <c r="G625" s="9">
        <f t="shared" si="51"/>
        <v>74.914600000000007</v>
      </c>
      <c r="H625" s="11">
        <f t="shared" si="48"/>
        <v>9.9661138709999904</v>
      </c>
      <c r="J625" s="26"/>
    </row>
    <row r="626" spans="1:10" outlineLevel="1">
      <c r="A626" s="7">
        <f t="shared" si="52"/>
        <v>40</v>
      </c>
      <c r="B626" s="39">
        <v>42643.020833333336</v>
      </c>
      <c r="C626" s="40">
        <f t="shared" si="49"/>
        <v>0.79166666666666696</v>
      </c>
      <c r="D626" s="43">
        <v>2.02</v>
      </c>
      <c r="E626" s="9">
        <f t="shared" si="50"/>
        <v>2.07959</v>
      </c>
      <c r="F626" s="44">
        <v>87.82</v>
      </c>
      <c r="G626" s="9">
        <f t="shared" si="51"/>
        <v>93.651247999999995</v>
      </c>
      <c r="H626" s="11">
        <f t="shared" si="48"/>
        <v>-25.26961382831999</v>
      </c>
      <c r="J626" s="26"/>
    </row>
    <row r="627" spans="1:10" outlineLevel="1">
      <c r="A627" s="7">
        <f t="shared" si="52"/>
        <v>40</v>
      </c>
      <c r="B627" s="39">
        <v>42643.020833333336</v>
      </c>
      <c r="C627" s="40">
        <f t="shared" si="49"/>
        <v>0.81250000000000033</v>
      </c>
      <c r="D627" s="43">
        <v>2.25</v>
      </c>
      <c r="E627" s="9">
        <f t="shared" si="50"/>
        <v>2.3163750000000003</v>
      </c>
      <c r="F627" s="44">
        <v>50.59</v>
      </c>
      <c r="G627" s="9">
        <f t="shared" si="51"/>
        <v>53.949176000000001</v>
      </c>
      <c r="H627" s="11">
        <f t="shared" si="48"/>
        <v>63.818039943000002</v>
      </c>
      <c r="J627" s="26"/>
    </row>
    <row r="628" spans="1:10" outlineLevel="1">
      <c r="A628" s="7">
        <f t="shared" si="52"/>
        <v>40</v>
      </c>
      <c r="B628" s="39">
        <v>42643.020833333336</v>
      </c>
      <c r="C628" s="40">
        <f t="shared" si="49"/>
        <v>0.8333333333333337</v>
      </c>
      <c r="D628" s="43">
        <v>4.0999999999999996</v>
      </c>
      <c r="E628" s="9">
        <f t="shared" si="50"/>
        <v>4.2209500000000002</v>
      </c>
      <c r="F628" s="44">
        <v>45.36</v>
      </c>
      <c r="G628" s="9">
        <f t="shared" si="51"/>
        <v>48.371904000000001</v>
      </c>
      <c r="H628" s="11">
        <f t="shared" si="48"/>
        <v>139.8320368112</v>
      </c>
      <c r="J628" s="26"/>
    </row>
    <row r="629" spans="1:10" outlineLevel="1">
      <c r="A629" s="7">
        <f t="shared" si="52"/>
        <v>40</v>
      </c>
      <c r="B629" s="39">
        <v>42643.020833333336</v>
      </c>
      <c r="C629" s="40">
        <f t="shared" si="49"/>
        <v>0.85416666666666707</v>
      </c>
      <c r="D629" s="43">
        <v>7.28</v>
      </c>
      <c r="E629" s="9">
        <f t="shared" si="50"/>
        <v>7.4947600000000012</v>
      </c>
      <c r="F629" s="44">
        <v>40.67</v>
      </c>
      <c r="G629" s="9">
        <f t="shared" si="51"/>
        <v>43.370488000000002</v>
      </c>
      <c r="H629" s="11">
        <f t="shared" si="48"/>
        <v>285.77154135712004</v>
      </c>
      <c r="J629" s="26"/>
    </row>
    <row r="630" spans="1:10" outlineLevel="1">
      <c r="A630" s="7">
        <f t="shared" si="52"/>
        <v>40</v>
      </c>
      <c r="B630" s="39">
        <v>42643.020833333336</v>
      </c>
      <c r="C630" s="40">
        <f t="shared" si="49"/>
        <v>0.87500000000000044</v>
      </c>
      <c r="D630" s="43">
        <v>7.98</v>
      </c>
      <c r="E630" s="9">
        <f t="shared" si="50"/>
        <v>8.2154100000000003</v>
      </c>
      <c r="F630" s="44">
        <v>37.31</v>
      </c>
      <c r="G630" s="9">
        <f t="shared" si="51"/>
        <v>39.787384000000003</v>
      </c>
      <c r="H630" s="11">
        <f t="shared" si="48"/>
        <v>342.68624261255997</v>
      </c>
      <c r="J630" s="26"/>
    </row>
    <row r="631" spans="1:10" outlineLevel="1">
      <c r="A631" s="7">
        <f t="shared" si="52"/>
        <v>40</v>
      </c>
      <c r="B631" s="39">
        <v>42643.020833333336</v>
      </c>
      <c r="C631" s="40">
        <f t="shared" si="49"/>
        <v>0.89583333333333381</v>
      </c>
      <c r="D631" s="43">
        <v>7.42</v>
      </c>
      <c r="E631" s="9">
        <f t="shared" si="50"/>
        <v>7.6388900000000008</v>
      </c>
      <c r="F631" s="44">
        <v>33.159999999999997</v>
      </c>
      <c r="G631" s="9">
        <f t="shared" si="51"/>
        <v>35.361823999999999</v>
      </c>
      <c r="H631" s="11">
        <f t="shared" si="48"/>
        <v>352.44445126464007</v>
      </c>
      <c r="J631" s="26"/>
    </row>
    <row r="632" spans="1:10" outlineLevel="1">
      <c r="A632" s="7">
        <f t="shared" si="52"/>
        <v>40</v>
      </c>
      <c r="B632" s="39">
        <v>42643.020833333336</v>
      </c>
      <c r="C632" s="40">
        <f t="shared" si="49"/>
        <v>0.91666666666666718</v>
      </c>
      <c r="D632" s="43">
        <v>8.59</v>
      </c>
      <c r="E632" s="9">
        <f t="shared" si="50"/>
        <v>8.8434050000000006</v>
      </c>
      <c r="F632" s="44">
        <v>19.45</v>
      </c>
      <c r="G632" s="9">
        <f t="shared" si="51"/>
        <v>20.741479999999999</v>
      </c>
      <c r="H632" s="11">
        <f t="shared" si="48"/>
        <v>537.31219956060011</v>
      </c>
      <c r="J632" s="26"/>
    </row>
    <row r="633" spans="1:10" outlineLevel="1">
      <c r="A633" s="7">
        <f t="shared" si="52"/>
        <v>40</v>
      </c>
      <c r="B633" s="39">
        <v>42643.020833333336</v>
      </c>
      <c r="C633" s="40">
        <f t="shared" si="49"/>
        <v>0.93750000000000056</v>
      </c>
      <c r="D633" s="43">
        <v>7.36</v>
      </c>
      <c r="E633" s="9">
        <f t="shared" si="50"/>
        <v>7.5771200000000007</v>
      </c>
      <c r="F633" s="44">
        <v>14.3</v>
      </c>
      <c r="G633" s="9">
        <f t="shared" si="51"/>
        <v>15.24952</v>
      </c>
      <c r="H633" s="11">
        <f t="shared" si="48"/>
        <v>501.98783701760004</v>
      </c>
      <c r="J633" s="26"/>
    </row>
    <row r="634" spans="1:10" outlineLevel="1">
      <c r="A634" s="7">
        <f t="shared" si="52"/>
        <v>40</v>
      </c>
      <c r="B634" s="39">
        <v>42643.020833333336</v>
      </c>
      <c r="C634" s="40">
        <f t="shared" si="49"/>
        <v>0.95833333333333393</v>
      </c>
      <c r="D634" s="43">
        <v>9</v>
      </c>
      <c r="E634" s="9">
        <f t="shared" si="50"/>
        <v>9.2655000000000012</v>
      </c>
      <c r="F634" s="44">
        <v>34.79</v>
      </c>
      <c r="G634" s="9">
        <f t="shared" si="51"/>
        <v>37.100056000000002</v>
      </c>
      <c r="H634" s="11">
        <f t="shared" si="48"/>
        <v>411.38768113200001</v>
      </c>
      <c r="J634" s="26"/>
    </row>
    <row r="635" spans="1:10" outlineLevel="1">
      <c r="A635" s="7">
        <f t="shared" si="52"/>
        <v>40</v>
      </c>
      <c r="B635" s="39">
        <v>42643.020833333336</v>
      </c>
      <c r="C635" s="40">
        <f t="shared" si="49"/>
        <v>0.9791666666666673</v>
      </c>
      <c r="D635" s="43">
        <v>9.43</v>
      </c>
      <c r="E635" s="9">
        <f t="shared" si="50"/>
        <v>9.7081850000000003</v>
      </c>
      <c r="F635" s="44">
        <v>29.02</v>
      </c>
      <c r="G635" s="9">
        <f t="shared" si="51"/>
        <v>30.946928</v>
      </c>
      <c r="H635" s="11">
        <f t="shared" si="48"/>
        <v>490.77857529432004</v>
      </c>
      <c r="J635" s="26"/>
    </row>
    <row r="636" spans="1:10" outlineLevel="1">
      <c r="A636" s="7">
        <f t="shared" si="52"/>
        <v>40</v>
      </c>
      <c r="B636" s="39">
        <v>42643.020833333336</v>
      </c>
      <c r="C636" s="40">
        <f t="shared" si="49"/>
        <v>1.0000000000000007</v>
      </c>
      <c r="D636" s="43">
        <v>9.58</v>
      </c>
      <c r="E636" s="9">
        <f t="shared" si="50"/>
        <v>9.8626100000000001</v>
      </c>
      <c r="F636" s="44">
        <v>32.76</v>
      </c>
      <c r="G636" s="9">
        <f t="shared" si="51"/>
        <v>34.935263999999997</v>
      </c>
      <c r="H636" s="11">
        <f t="shared" si="48"/>
        <v>459.24983092096005</v>
      </c>
      <c r="J636" s="26"/>
    </row>
    <row r="637" spans="1:10" outlineLevel="1">
      <c r="A637" s="7">
        <f t="shared" si="52"/>
        <v>40</v>
      </c>
      <c r="B637" s="39">
        <v>42644.020833333336</v>
      </c>
      <c r="C637" s="40">
        <f t="shared" si="49"/>
        <v>2.0833333333333332E-2</v>
      </c>
      <c r="D637" s="43">
        <v>9.56</v>
      </c>
      <c r="E637" s="9">
        <f t="shared" si="50"/>
        <v>9.8420200000000015</v>
      </c>
      <c r="F637" s="44">
        <v>25.63</v>
      </c>
      <c r="G637" s="9">
        <f t="shared" si="51"/>
        <v>27.331831999999999</v>
      </c>
      <c r="H637" s="11">
        <f t="shared" ref="H637:H700" si="53">E637*($B$6-G637)</f>
        <v>533.12419281936013</v>
      </c>
      <c r="J637" s="26"/>
    </row>
    <row r="638" spans="1:10" outlineLevel="1">
      <c r="A638" s="7">
        <f t="shared" si="52"/>
        <v>40</v>
      </c>
      <c r="B638" s="39">
        <v>42644.020833333336</v>
      </c>
      <c r="C638" s="40">
        <f t="shared" ref="C638:C701" si="54">IF(C637=$C$60,$C$13,C637+1/48)</f>
        <v>4.1666666666666664E-2</v>
      </c>
      <c r="D638" s="43">
        <v>9.51</v>
      </c>
      <c r="E638" s="9">
        <f t="shared" si="50"/>
        <v>9.7905449999999998</v>
      </c>
      <c r="F638" s="44">
        <v>18.97</v>
      </c>
      <c r="G638" s="9">
        <f t="shared" si="51"/>
        <v>20.229607999999999</v>
      </c>
      <c r="H638" s="11">
        <f t="shared" si="53"/>
        <v>599.87053004363997</v>
      </c>
      <c r="J638" s="26"/>
    </row>
    <row r="639" spans="1:10" outlineLevel="1">
      <c r="A639" s="7">
        <f t="shared" si="52"/>
        <v>40</v>
      </c>
      <c r="B639" s="39">
        <v>42644.020833333336</v>
      </c>
      <c r="C639" s="40">
        <f t="shared" si="54"/>
        <v>6.25E-2</v>
      </c>
      <c r="D639" s="43">
        <v>9.74</v>
      </c>
      <c r="E639" s="9">
        <f t="shared" si="50"/>
        <v>10.027330000000001</v>
      </c>
      <c r="F639" s="44">
        <v>19.29</v>
      </c>
      <c r="G639" s="9">
        <f t="shared" si="51"/>
        <v>20.570855999999999</v>
      </c>
      <c r="H639" s="11">
        <f t="shared" si="53"/>
        <v>610.95663350552002</v>
      </c>
      <c r="J639" s="26"/>
    </row>
    <row r="640" spans="1:10" outlineLevel="1">
      <c r="A640" s="7">
        <f t="shared" si="52"/>
        <v>40</v>
      </c>
      <c r="B640" s="39">
        <v>42644.020833333336</v>
      </c>
      <c r="C640" s="40">
        <f t="shared" si="54"/>
        <v>8.3333333333333329E-2</v>
      </c>
      <c r="D640" s="43">
        <v>9.35</v>
      </c>
      <c r="E640" s="9">
        <f t="shared" si="50"/>
        <v>9.6258250000000007</v>
      </c>
      <c r="F640" s="44">
        <v>15.9</v>
      </c>
      <c r="G640" s="9">
        <f t="shared" si="51"/>
        <v>16.955760000000001</v>
      </c>
      <c r="H640" s="11">
        <f t="shared" si="53"/>
        <v>621.29155899800003</v>
      </c>
      <c r="J640" s="26"/>
    </row>
    <row r="641" spans="1:10" outlineLevel="1">
      <c r="A641" s="7">
        <f t="shared" si="52"/>
        <v>40</v>
      </c>
      <c r="B641" s="39">
        <v>42644.020833333336</v>
      </c>
      <c r="C641" s="40">
        <f t="shared" si="54"/>
        <v>0.10416666666666666</v>
      </c>
      <c r="D641" s="43">
        <v>9.2200000000000006</v>
      </c>
      <c r="E641" s="9">
        <f t="shared" si="50"/>
        <v>9.4919900000000013</v>
      </c>
      <c r="F641" s="44">
        <v>16.7</v>
      </c>
      <c r="G641" s="9">
        <f t="shared" si="51"/>
        <v>17.808879999999998</v>
      </c>
      <c r="H641" s="11">
        <f t="shared" si="53"/>
        <v>604.55547412880003</v>
      </c>
      <c r="J641" s="26"/>
    </row>
    <row r="642" spans="1:10" outlineLevel="1">
      <c r="A642" s="7">
        <f t="shared" si="52"/>
        <v>40</v>
      </c>
      <c r="B642" s="39">
        <v>42644.020833333336</v>
      </c>
      <c r="C642" s="40">
        <f t="shared" si="54"/>
        <v>0.12499999999999999</v>
      </c>
      <c r="D642" s="43">
        <v>9.17</v>
      </c>
      <c r="E642" s="9">
        <f t="shared" si="50"/>
        <v>9.4405150000000013</v>
      </c>
      <c r="F642" s="44">
        <v>15.14</v>
      </c>
      <c r="G642" s="9">
        <f t="shared" si="51"/>
        <v>16.145296000000002</v>
      </c>
      <c r="H642" s="11">
        <f t="shared" si="53"/>
        <v>616.98206343256004</v>
      </c>
      <c r="J642" s="26"/>
    </row>
    <row r="643" spans="1:10" outlineLevel="1">
      <c r="A643" s="7">
        <f t="shared" si="52"/>
        <v>40</v>
      </c>
      <c r="B643" s="39">
        <v>42644.020833333336</v>
      </c>
      <c r="C643" s="40">
        <f t="shared" si="54"/>
        <v>0.14583333333333331</v>
      </c>
      <c r="D643" s="43">
        <v>9.52</v>
      </c>
      <c r="E643" s="9">
        <f t="shared" si="50"/>
        <v>9.8008400000000009</v>
      </c>
      <c r="F643" s="44">
        <v>14.57</v>
      </c>
      <c r="G643" s="9">
        <f t="shared" si="51"/>
        <v>15.537448000000001</v>
      </c>
      <c r="H643" s="11">
        <f t="shared" si="53"/>
        <v>646.48841814368006</v>
      </c>
      <c r="J643" s="26"/>
    </row>
    <row r="644" spans="1:10" outlineLevel="1">
      <c r="A644" s="7">
        <f t="shared" si="52"/>
        <v>40</v>
      </c>
      <c r="B644" s="39">
        <v>42644.020833333336</v>
      </c>
      <c r="C644" s="40">
        <f t="shared" si="54"/>
        <v>0.16666666666666666</v>
      </c>
      <c r="D644" s="43">
        <v>9.27</v>
      </c>
      <c r="E644" s="9">
        <f t="shared" si="50"/>
        <v>9.5434650000000012</v>
      </c>
      <c r="F644" s="44">
        <v>12.94</v>
      </c>
      <c r="G644" s="9">
        <f t="shared" si="51"/>
        <v>13.799215999999999</v>
      </c>
      <c r="H644" s="11">
        <f t="shared" si="53"/>
        <v>646.10006257656005</v>
      </c>
      <c r="J644" s="26"/>
    </row>
    <row r="645" spans="1:10" outlineLevel="1">
      <c r="A645" s="7">
        <f t="shared" si="52"/>
        <v>40</v>
      </c>
      <c r="B645" s="39">
        <v>42644.020833333336</v>
      </c>
      <c r="C645" s="40">
        <f t="shared" si="54"/>
        <v>0.1875</v>
      </c>
      <c r="D645" s="43">
        <v>9.35</v>
      </c>
      <c r="E645" s="9">
        <f t="shared" si="50"/>
        <v>9.6258250000000007</v>
      </c>
      <c r="F645" s="44">
        <v>14.2</v>
      </c>
      <c r="G645" s="9">
        <f t="shared" si="51"/>
        <v>15.14288</v>
      </c>
      <c r="H645" s="11">
        <f t="shared" si="53"/>
        <v>638.74202462400001</v>
      </c>
      <c r="J645" s="26"/>
    </row>
    <row r="646" spans="1:10" outlineLevel="1">
      <c r="A646" s="7">
        <f t="shared" si="52"/>
        <v>40</v>
      </c>
      <c r="B646" s="39">
        <v>42644.020833333336</v>
      </c>
      <c r="C646" s="40">
        <f t="shared" si="54"/>
        <v>0.20833333333333334</v>
      </c>
      <c r="D646" s="43">
        <v>9.3000000000000007</v>
      </c>
      <c r="E646" s="9">
        <f t="shared" si="50"/>
        <v>9.5743500000000008</v>
      </c>
      <c r="F646" s="44">
        <v>15.19</v>
      </c>
      <c r="G646" s="9">
        <f t="shared" si="51"/>
        <v>16.198616000000001</v>
      </c>
      <c r="H646" s="11">
        <f t="shared" si="53"/>
        <v>625.21830590040008</v>
      </c>
      <c r="J646" s="26"/>
    </row>
    <row r="647" spans="1:10" outlineLevel="1">
      <c r="A647" s="7">
        <f t="shared" si="52"/>
        <v>40</v>
      </c>
      <c r="B647" s="39">
        <v>42644.020833333336</v>
      </c>
      <c r="C647" s="40">
        <f t="shared" si="54"/>
        <v>0.22916666666666669</v>
      </c>
      <c r="D647" s="43">
        <v>9.07</v>
      </c>
      <c r="E647" s="9">
        <f t="shared" si="50"/>
        <v>9.3375650000000014</v>
      </c>
      <c r="F647" s="44">
        <v>15.43</v>
      </c>
      <c r="G647" s="9">
        <f t="shared" si="51"/>
        <v>16.454552</v>
      </c>
      <c r="H647" s="11">
        <f t="shared" si="53"/>
        <v>607.36609865412004</v>
      </c>
      <c r="J647" s="26"/>
    </row>
    <row r="648" spans="1:10" outlineLevel="1">
      <c r="A648" s="7">
        <f t="shared" si="52"/>
        <v>40</v>
      </c>
      <c r="B648" s="39">
        <v>42644.020833333336</v>
      </c>
      <c r="C648" s="40">
        <f t="shared" si="54"/>
        <v>0.25</v>
      </c>
      <c r="D648" s="43">
        <v>7.74</v>
      </c>
      <c r="E648" s="9">
        <f t="shared" si="50"/>
        <v>7.9683300000000008</v>
      </c>
      <c r="F648" s="44">
        <v>15.92</v>
      </c>
      <c r="G648" s="9">
        <f t="shared" si="51"/>
        <v>16.977087999999998</v>
      </c>
      <c r="H648" s="11">
        <f t="shared" si="53"/>
        <v>514.1398553769601</v>
      </c>
      <c r="J648" s="26"/>
    </row>
    <row r="649" spans="1:10" outlineLevel="1">
      <c r="A649" s="7">
        <f t="shared" si="52"/>
        <v>40</v>
      </c>
      <c r="B649" s="39">
        <v>42644.020833333336</v>
      </c>
      <c r="C649" s="40">
        <f t="shared" si="54"/>
        <v>0.27083333333333331</v>
      </c>
      <c r="D649" s="43">
        <v>8.59</v>
      </c>
      <c r="E649" s="9">
        <f t="shared" si="50"/>
        <v>8.8434050000000006</v>
      </c>
      <c r="F649" s="44">
        <v>16.78</v>
      </c>
      <c r="G649" s="9">
        <f t="shared" si="51"/>
        <v>17.894192</v>
      </c>
      <c r="H649" s="11">
        <f t="shared" si="53"/>
        <v>562.49192049624003</v>
      </c>
      <c r="J649" s="26"/>
    </row>
    <row r="650" spans="1:10" outlineLevel="1">
      <c r="A650" s="7">
        <f t="shared" si="52"/>
        <v>40</v>
      </c>
      <c r="B650" s="39">
        <v>42644.020833333336</v>
      </c>
      <c r="C650" s="40">
        <f t="shared" si="54"/>
        <v>0.29166666666666663</v>
      </c>
      <c r="D650" s="43">
        <v>9.11</v>
      </c>
      <c r="E650" s="9">
        <f t="shared" si="50"/>
        <v>9.3787450000000003</v>
      </c>
      <c r="F650" s="44">
        <v>17.079999999999998</v>
      </c>
      <c r="G650" s="9">
        <f t="shared" si="51"/>
        <v>18.214112</v>
      </c>
      <c r="H650" s="11">
        <f t="shared" si="53"/>
        <v>593.54220565056005</v>
      </c>
      <c r="J650" s="26"/>
    </row>
    <row r="651" spans="1:10" outlineLevel="1">
      <c r="A651" s="7">
        <f t="shared" si="52"/>
        <v>40</v>
      </c>
      <c r="B651" s="39">
        <v>42644.020833333336</v>
      </c>
      <c r="C651" s="40">
        <f t="shared" si="54"/>
        <v>0.31249999999999994</v>
      </c>
      <c r="D651" s="43">
        <v>7.44</v>
      </c>
      <c r="E651" s="9">
        <f t="shared" si="50"/>
        <v>7.6594800000000012</v>
      </c>
      <c r="F651" s="44">
        <v>12.93</v>
      </c>
      <c r="G651" s="9">
        <f t="shared" si="51"/>
        <v>13.788551999999999</v>
      </c>
      <c r="H651" s="11">
        <f t="shared" si="53"/>
        <v>518.63448172704011</v>
      </c>
      <c r="J651" s="26"/>
    </row>
    <row r="652" spans="1:10" outlineLevel="1">
      <c r="A652" s="7">
        <f t="shared" si="52"/>
        <v>40</v>
      </c>
      <c r="B652" s="39">
        <v>42644.020833333336</v>
      </c>
      <c r="C652" s="40">
        <f t="shared" si="54"/>
        <v>0.33333333333333326</v>
      </c>
      <c r="D652" s="43">
        <v>7.04</v>
      </c>
      <c r="E652" s="9">
        <f t="shared" si="50"/>
        <v>7.2476800000000008</v>
      </c>
      <c r="F652" s="44">
        <v>11.87</v>
      </c>
      <c r="G652" s="9">
        <f t="shared" si="51"/>
        <v>12.658168</v>
      </c>
      <c r="H652" s="11">
        <f t="shared" si="53"/>
        <v>498.94356894976005</v>
      </c>
      <c r="J652" s="26"/>
    </row>
    <row r="653" spans="1:10" outlineLevel="1">
      <c r="A653" s="7">
        <f t="shared" si="52"/>
        <v>40</v>
      </c>
      <c r="B653" s="39">
        <v>42644.020833333336</v>
      </c>
      <c r="C653" s="40">
        <f t="shared" si="54"/>
        <v>0.35416666666666657</v>
      </c>
      <c r="D653" s="43">
        <v>6.86</v>
      </c>
      <c r="E653" s="9">
        <f t="shared" si="50"/>
        <v>7.0623700000000005</v>
      </c>
      <c r="F653" s="44">
        <v>13.07</v>
      </c>
      <c r="G653" s="9">
        <f t="shared" si="51"/>
        <v>13.937848000000001</v>
      </c>
      <c r="H653" s="11">
        <f t="shared" si="53"/>
        <v>477.14891542024003</v>
      </c>
      <c r="J653" s="26"/>
    </row>
    <row r="654" spans="1:10" outlineLevel="1">
      <c r="A654" s="7">
        <f t="shared" si="52"/>
        <v>40</v>
      </c>
      <c r="B654" s="39">
        <v>42644.020833333336</v>
      </c>
      <c r="C654" s="40">
        <f t="shared" si="54"/>
        <v>0.37499999999999989</v>
      </c>
      <c r="D654" s="43">
        <v>7.96</v>
      </c>
      <c r="E654" s="9">
        <f t="shared" ref="E654:E717" si="55">IF($B$10="Electricity",$D654*$B$7,$D654*$B$8)</f>
        <v>8.19482</v>
      </c>
      <c r="F654" s="44">
        <v>16.2</v>
      </c>
      <c r="G654" s="9">
        <f t="shared" ref="G654:G717" si="56">$F654*$B$8</f>
        <v>17.275679999999998</v>
      </c>
      <c r="H654" s="11">
        <f t="shared" si="53"/>
        <v>526.30674202240004</v>
      </c>
      <c r="J654" s="26"/>
    </row>
    <row r="655" spans="1:10" outlineLevel="1">
      <c r="A655" s="7">
        <f t="shared" si="52"/>
        <v>40</v>
      </c>
      <c r="B655" s="39">
        <v>42644.020833333336</v>
      </c>
      <c r="C655" s="40">
        <f t="shared" si="54"/>
        <v>0.3958333333333332</v>
      </c>
      <c r="D655" s="43">
        <v>8.07</v>
      </c>
      <c r="E655" s="9">
        <f t="shared" si="55"/>
        <v>8.3080650000000009</v>
      </c>
      <c r="F655" s="44">
        <v>19.260000000000002</v>
      </c>
      <c r="G655" s="9">
        <f t="shared" si="56"/>
        <v>20.538864</v>
      </c>
      <c r="H655" s="11">
        <f t="shared" si="53"/>
        <v>506.46908036184004</v>
      </c>
      <c r="J655" s="26"/>
    </row>
    <row r="656" spans="1:10" outlineLevel="1">
      <c r="A656" s="7">
        <f t="shared" si="52"/>
        <v>40</v>
      </c>
      <c r="B656" s="39">
        <v>42644.020833333336</v>
      </c>
      <c r="C656" s="40">
        <f t="shared" si="54"/>
        <v>0.41666666666666652</v>
      </c>
      <c r="D656" s="43">
        <v>7.72</v>
      </c>
      <c r="E656" s="9">
        <f t="shared" si="55"/>
        <v>7.9477400000000005</v>
      </c>
      <c r="F656" s="44">
        <v>13.92</v>
      </c>
      <c r="G656" s="9">
        <f t="shared" si="56"/>
        <v>14.844288000000001</v>
      </c>
      <c r="H656" s="11">
        <f t="shared" si="53"/>
        <v>529.76226849087993</v>
      </c>
      <c r="J656" s="26"/>
    </row>
    <row r="657" spans="1:10" outlineLevel="1">
      <c r="A657" s="7">
        <f t="shared" si="52"/>
        <v>40</v>
      </c>
      <c r="B657" s="39">
        <v>42644.020833333336</v>
      </c>
      <c r="C657" s="40">
        <f t="shared" si="54"/>
        <v>0.43749999999999983</v>
      </c>
      <c r="D657" s="43">
        <v>4.91</v>
      </c>
      <c r="E657" s="9">
        <f t="shared" si="55"/>
        <v>5.0548450000000003</v>
      </c>
      <c r="F657" s="44">
        <v>14.12</v>
      </c>
      <c r="G657" s="9">
        <f t="shared" si="56"/>
        <v>15.057568</v>
      </c>
      <c r="H657" s="11">
        <f t="shared" si="53"/>
        <v>335.85619518303997</v>
      </c>
      <c r="J657" s="26"/>
    </row>
    <row r="658" spans="1:10" outlineLevel="1">
      <c r="A658" s="7">
        <f t="shared" si="52"/>
        <v>40</v>
      </c>
      <c r="B658" s="39">
        <v>42644.020833333336</v>
      </c>
      <c r="C658" s="40">
        <f t="shared" si="54"/>
        <v>0.45833333333333315</v>
      </c>
      <c r="D658" s="43">
        <v>5.2</v>
      </c>
      <c r="E658" s="9">
        <f t="shared" si="55"/>
        <v>5.3534000000000006</v>
      </c>
      <c r="F658" s="44">
        <v>14.03</v>
      </c>
      <c r="G658" s="9">
        <f t="shared" si="56"/>
        <v>14.961592</v>
      </c>
      <c r="H658" s="11">
        <f t="shared" si="53"/>
        <v>356.20671338720007</v>
      </c>
      <c r="J658" s="26"/>
    </row>
    <row r="659" spans="1:10" outlineLevel="1">
      <c r="A659" s="7">
        <f t="shared" si="52"/>
        <v>40</v>
      </c>
      <c r="B659" s="39">
        <v>42644.020833333336</v>
      </c>
      <c r="C659" s="40">
        <f t="shared" si="54"/>
        <v>0.47916666666666646</v>
      </c>
      <c r="D659" s="43">
        <v>4.88</v>
      </c>
      <c r="E659" s="9">
        <f t="shared" si="55"/>
        <v>5.0239600000000006</v>
      </c>
      <c r="F659" s="44">
        <v>14.05</v>
      </c>
      <c r="G659" s="9">
        <f t="shared" si="56"/>
        <v>14.982920000000002</v>
      </c>
      <c r="H659" s="11">
        <f t="shared" si="53"/>
        <v>334.17914923680001</v>
      </c>
      <c r="J659" s="26"/>
    </row>
    <row r="660" spans="1:10" outlineLevel="1">
      <c r="A660" s="7">
        <f t="shared" si="52"/>
        <v>40</v>
      </c>
      <c r="B660" s="39">
        <v>42644.020833333336</v>
      </c>
      <c r="C660" s="40">
        <f t="shared" si="54"/>
        <v>0.49999999999999978</v>
      </c>
      <c r="D660" s="43">
        <v>3.88</v>
      </c>
      <c r="E660" s="9">
        <f t="shared" si="55"/>
        <v>3.9944600000000001</v>
      </c>
      <c r="F660" s="44">
        <v>13.46</v>
      </c>
      <c r="G660" s="9">
        <f t="shared" si="56"/>
        <v>14.353744000000001</v>
      </c>
      <c r="H660" s="11">
        <f t="shared" si="53"/>
        <v>268.21303374176</v>
      </c>
      <c r="J660" s="26"/>
    </row>
    <row r="661" spans="1:10" outlineLevel="1">
      <c r="A661" s="7">
        <f t="shared" si="52"/>
        <v>40</v>
      </c>
      <c r="B661" s="39">
        <v>42644.020833333336</v>
      </c>
      <c r="C661" s="40">
        <f t="shared" si="54"/>
        <v>0.52083333333333315</v>
      </c>
      <c r="D661" s="43">
        <v>4.72</v>
      </c>
      <c r="E661" s="9">
        <f t="shared" si="55"/>
        <v>4.8592399999999998</v>
      </c>
      <c r="F661" s="44">
        <v>12.76</v>
      </c>
      <c r="G661" s="9">
        <f t="shared" si="56"/>
        <v>13.607264000000001</v>
      </c>
      <c r="H661" s="11">
        <f t="shared" si="53"/>
        <v>329.90709848064</v>
      </c>
      <c r="J661" s="26"/>
    </row>
    <row r="662" spans="1:10" outlineLevel="1">
      <c r="A662" s="7">
        <f t="shared" si="52"/>
        <v>40</v>
      </c>
      <c r="B662" s="39">
        <v>42644.020833333336</v>
      </c>
      <c r="C662" s="40">
        <f t="shared" si="54"/>
        <v>0.54166666666666652</v>
      </c>
      <c r="D662" s="43">
        <v>3.51</v>
      </c>
      <c r="E662" s="9">
        <f t="shared" si="55"/>
        <v>3.6135450000000002</v>
      </c>
      <c r="F662" s="44">
        <v>11.88</v>
      </c>
      <c r="G662" s="9">
        <f t="shared" si="56"/>
        <v>12.668832000000002</v>
      </c>
      <c r="H662" s="11">
        <f t="shared" si="53"/>
        <v>248.72452297055997</v>
      </c>
      <c r="J662" s="26"/>
    </row>
    <row r="663" spans="1:10" outlineLevel="1">
      <c r="A663" s="7">
        <f t="shared" si="52"/>
        <v>40</v>
      </c>
      <c r="B663" s="39">
        <v>42644.020833333336</v>
      </c>
      <c r="C663" s="40">
        <f t="shared" si="54"/>
        <v>0.56249999999999989</v>
      </c>
      <c r="D663" s="43">
        <v>4.1500000000000004</v>
      </c>
      <c r="E663" s="9">
        <f t="shared" si="55"/>
        <v>4.272425000000001</v>
      </c>
      <c r="F663" s="44">
        <v>11.9</v>
      </c>
      <c r="G663" s="9">
        <f t="shared" si="56"/>
        <v>12.690160000000001</v>
      </c>
      <c r="H663" s="11">
        <f t="shared" si="53"/>
        <v>293.98488066200002</v>
      </c>
      <c r="J663" s="26"/>
    </row>
    <row r="664" spans="1:10" outlineLevel="1">
      <c r="A664" s="7">
        <f t="shared" si="52"/>
        <v>40</v>
      </c>
      <c r="B664" s="39">
        <v>42644.020833333336</v>
      </c>
      <c r="C664" s="40">
        <f t="shared" si="54"/>
        <v>0.58333333333333326</v>
      </c>
      <c r="D664" s="43">
        <v>4.84</v>
      </c>
      <c r="E664" s="9">
        <f t="shared" si="55"/>
        <v>4.98278</v>
      </c>
      <c r="F664" s="44">
        <v>9.99</v>
      </c>
      <c r="G664" s="9">
        <f t="shared" si="56"/>
        <v>10.653336000000001</v>
      </c>
      <c r="H664" s="11">
        <f t="shared" si="53"/>
        <v>353.01334044591999</v>
      </c>
      <c r="J664" s="26"/>
    </row>
    <row r="665" spans="1:10" outlineLevel="1">
      <c r="A665" s="7">
        <f t="shared" si="52"/>
        <v>40</v>
      </c>
      <c r="B665" s="39">
        <v>42644.020833333336</v>
      </c>
      <c r="C665" s="40">
        <f t="shared" si="54"/>
        <v>0.60416666666666663</v>
      </c>
      <c r="D665" s="43">
        <v>6.57</v>
      </c>
      <c r="E665" s="9">
        <f t="shared" si="55"/>
        <v>6.763815000000001</v>
      </c>
      <c r="F665" s="44">
        <v>11.65</v>
      </c>
      <c r="G665" s="9">
        <f t="shared" si="56"/>
        <v>12.42356</v>
      </c>
      <c r="H665" s="11">
        <f t="shared" si="53"/>
        <v>467.22026101860013</v>
      </c>
      <c r="J665" s="26"/>
    </row>
    <row r="666" spans="1:10" outlineLevel="1">
      <c r="A666" s="7">
        <f t="shared" si="52"/>
        <v>40</v>
      </c>
      <c r="B666" s="39">
        <v>42644.020833333336</v>
      </c>
      <c r="C666" s="40">
        <f t="shared" si="54"/>
        <v>0.625</v>
      </c>
      <c r="D666" s="43">
        <v>6.27</v>
      </c>
      <c r="E666" s="9">
        <f t="shared" si="55"/>
        <v>6.4549650000000005</v>
      </c>
      <c r="F666" s="44">
        <v>11.89</v>
      </c>
      <c r="G666" s="9">
        <f t="shared" si="56"/>
        <v>12.679496</v>
      </c>
      <c r="H666" s="11">
        <f t="shared" si="53"/>
        <v>444.23394460236005</v>
      </c>
      <c r="J666" s="26"/>
    </row>
    <row r="667" spans="1:10" outlineLevel="1">
      <c r="A667" s="7">
        <f t="shared" si="52"/>
        <v>40</v>
      </c>
      <c r="B667" s="39">
        <v>42644.020833333336</v>
      </c>
      <c r="C667" s="40">
        <f t="shared" si="54"/>
        <v>0.64583333333333337</v>
      </c>
      <c r="D667" s="43">
        <v>4.1900000000000004</v>
      </c>
      <c r="E667" s="9">
        <f t="shared" si="55"/>
        <v>4.3136050000000008</v>
      </c>
      <c r="F667" s="44">
        <v>12.09</v>
      </c>
      <c r="G667" s="9">
        <f t="shared" si="56"/>
        <v>12.892776</v>
      </c>
      <c r="H667" s="11">
        <f t="shared" si="53"/>
        <v>295.94446448252006</v>
      </c>
      <c r="J667" s="26"/>
    </row>
    <row r="668" spans="1:10" outlineLevel="1">
      <c r="A668" s="7">
        <f t="shared" si="52"/>
        <v>40</v>
      </c>
      <c r="B668" s="39">
        <v>42644.020833333336</v>
      </c>
      <c r="C668" s="40">
        <f t="shared" si="54"/>
        <v>0.66666666666666674</v>
      </c>
      <c r="D668" s="43">
        <v>2.36</v>
      </c>
      <c r="E668" s="9">
        <f t="shared" si="55"/>
        <v>2.4296199999999999</v>
      </c>
      <c r="F668" s="44">
        <v>9.39</v>
      </c>
      <c r="G668" s="9">
        <f t="shared" si="56"/>
        <v>10.013496</v>
      </c>
      <c r="H668" s="11">
        <f t="shared" si="53"/>
        <v>173.68503984847999</v>
      </c>
      <c r="J668" s="26"/>
    </row>
    <row r="669" spans="1:10" outlineLevel="1">
      <c r="A669" s="7">
        <f t="shared" si="52"/>
        <v>40</v>
      </c>
      <c r="B669" s="39">
        <v>42644.020833333336</v>
      </c>
      <c r="C669" s="40">
        <f t="shared" si="54"/>
        <v>0.68750000000000011</v>
      </c>
      <c r="D669" s="43">
        <v>0.89</v>
      </c>
      <c r="E669" s="9">
        <f t="shared" si="55"/>
        <v>0.91625500000000004</v>
      </c>
      <c r="F669" s="44">
        <v>11.45</v>
      </c>
      <c r="G669" s="9">
        <f t="shared" si="56"/>
        <v>12.210279999999999</v>
      </c>
      <c r="H669" s="11">
        <f t="shared" si="53"/>
        <v>63.487052398600007</v>
      </c>
      <c r="J669" s="26"/>
    </row>
    <row r="670" spans="1:10" outlineLevel="1">
      <c r="A670" s="7">
        <f t="shared" si="52"/>
        <v>40</v>
      </c>
      <c r="B670" s="39">
        <v>42644.020833333336</v>
      </c>
      <c r="C670" s="40">
        <f t="shared" si="54"/>
        <v>0.70833333333333348</v>
      </c>
      <c r="D670" s="43">
        <v>1.35</v>
      </c>
      <c r="E670" s="9">
        <f t="shared" si="55"/>
        <v>1.3898250000000003</v>
      </c>
      <c r="F670" s="44">
        <v>23.7</v>
      </c>
      <c r="G670" s="9">
        <f t="shared" si="56"/>
        <v>25.273679999999999</v>
      </c>
      <c r="H670" s="11">
        <f t="shared" si="53"/>
        <v>78.144745194000024</v>
      </c>
      <c r="J670" s="26"/>
    </row>
    <row r="671" spans="1:10" outlineLevel="1">
      <c r="A671" s="7">
        <f t="shared" ref="A671:A684" si="57">A670</f>
        <v>40</v>
      </c>
      <c r="B671" s="39">
        <v>42644.020833333336</v>
      </c>
      <c r="C671" s="40">
        <f t="shared" si="54"/>
        <v>0.72916666666666685</v>
      </c>
      <c r="D671" s="43">
        <v>2.09</v>
      </c>
      <c r="E671" s="9">
        <f t="shared" si="55"/>
        <v>2.1516549999999999</v>
      </c>
      <c r="F671" s="44">
        <v>22.17</v>
      </c>
      <c r="G671" s="9">
        <f t="shared" si="56"/>
        <v>23.642088000000001</v>
      </c>
      <c r="H671" s="11">
        <f t="shared" si="53"/>
        <v>124.49026564435999</v>
      </c>
      <c r="J671" s="26"/>
    </row>
    <row r="672" spans="1:10" outlineLevel="1">
      <c r="A672" s="7">
        <f t="shared" si="57"/>
        <v>40</v>
      </c>
      <c r="B672" s="39">
        <v>42644.020833333336</v>
      </c>
      <c r="C672" s="40">
        <f t="shared" si="54"/>
        <v>0.75000000000000022</v>
      </c>
      <c r="D672" s="43">
        <v>2.06</v>
      </c>
      <c r="E672" s="9">
        <f t="shared" si="55"/>
        <v>2.1207700000000003</v>
      </c>
      <c r="F672" s="44">
        <v>26.57</v>
      </c>
      <c r="G672" s="9">
        <f t="shared" si="56"/>
        <v>28.334248000000002</v>
      </c>
      <c r="H672" s="11">
        <f t="shared" si="53"/>
        <v>112.75233186904001</v>
      </c>
      <c r="J672" s="26"/>
    </row>
    <row r="673" spans="1:10" outlineLevel="1">
      <c r="A673" s="7">
        <f t="shared" si="57"/>
        <v>40</v>
      </c>
      <c r="B673" s="39">
        <v>42644.020833333336</v>
      </c>
      <c r="C673" s="40">
        <f t="shared" si="54"/>
        <v>0.77083333333333359</v>
      </c>
      <c r="D673" s="43">
        <v>2.42</v>
      </c>
      <c r="E673" s="9">
        <f t="shared" si="55"/>
        <v>2.49139</v>
      </c>
      <c r="F673" s="44">
        <v>37.24</v>
      </c>
      <c r="G673" s="9">
        <f t="shared" si="56"/>
        <v>39.712736</v>
      </c>
      <c r="H673" s="11">
        <f t="shared" si="53"/>
        <v>104.10837165696</v>
      </c>
      <c r="J673" s="26"/>
    </row>
    <row r="674" spans="1:10" outlineLevel="1">
      <c r="A674" s="7">
        <f t="shared" si="57"/>
        <v>40</v>
      </c>
      <c r="B674" s="39">
        <v>42644.020833333336</v>
      </c>
      <c r="C674" s="40">
        <f t="shared" si="54"/>
        <v>0.79166666666666696</v>
      </c>
      <c r="D674" s="43">
        <v>1.7</v>
      </c>
      <c r="E674" s="9">
        <f t="shared" si="55"/>
        <v>1.7501500000000001</v>
      </c>
      <c r="F674" s="44">
        <v>44.01</v>
      </c>
      <c r="G674" s="9">
        <f t="shared" si="56"/>
        <v>46.932263999999996</v>
      </c>
      <c r="H674" s="11">
        <f t="shared" si="53"/>
        <v>60.498723160400012</v>
      </c>
      <c r="J674" s="26"/>
    </row>
    <row r="675" spans="1:10" outlineLevel="1">
      <c r="A675" s="7">
        <f t="shared" si="57"/>
        <v>40</v>
      </c>
      <c r="B675" s="39">
        <v>42644.020833333336</v>
      </c>
      <c r="C675" s="40">
        <f t="shared" si="54"/>
        <v>0.81250000000000033</v>
      </c>
      <c r="D675" s="43">
        <v>0.85</v>
      </c>
      <c r="E675" s="9">
        <f t="shared" si="55"/>
        <v>0.87507500000000005</v>
      </c>
      <c r="F675" s="44">
        <v>43.34</v>
      </c>
      <c r="G675" s="9">
        <f t="shared" si="56"/>
        <v>46.217776000000008</v>
      </c>
      <c r="H675" s="11">
        <f t="shared" si="53"/>
        <v>30.874592166799996</v>
      </c>
      <c r="J675" s="26"/>
    </row>
    <row r="676" spans="1:10" outlineLevel="1">
      <c r="A676" s="7">
        <f t="shared" si="57"/>
        <v>40</v>
      </c>
      <c r="B676" s="39">
        <v>42644.020833333336</v>
      </c>
      <c r="C676" s="40">
        <f t="shared" si="54"/>
        <v>0.8333333333333337</v>
      </c>
      <c r="D676" s="43">
        <v>0.79</v>
      </c>
      <c r="E676" s="9">
        <f t="shared" si="55"/>
        <v>0.81330500000000006</v>
      </c>
      <c r="F676" s="44">
        <v>39.28</v>
      </c>
      <c r="G676" s="9">
        <f t="shared" si="56"/>
        <v>41.888192000000004</v>
      </c>
      <c r="H676" s="11">
        <f t="shared" si="53"/>
        <v>32.216481505440001</v>
      </c>
      <c r="J676" s="26"/>
    </row>
    <row r="677" spans="1:10" outlineLevel="1">
      <c r="A677" s="7">
        <f t="shared" si="57"/>
        <v>40</v>
      </c>
      <c r="B677" s="39">
        <v>42644.020833333336</v>
      </c>
      <c r="C677" s="40">
        <f t="shared" si="54"/>
        <v>0.85416666666666707</v>
      </c>
      <c r="D677" s="43">
        <v>0.53</v>
      </c>
      <c r="E677" s="9">
        <f t="shared" si="55"/>
        <v>0.54563500000000009</v>
      </c>
      <c r="F677" s="44">
        <v>38.9</v>
      </c>
      <c r="G677" s="9">
        <f t="shared" si="56"/>
        <v>41.482959999999999</v>
      </c>
      <c r="H677" s="11">
        <f t="shared" si="53"/>
        <v>21.834697620400004</v>
      </c>
      <c r="J677" s="26"/>
    </row>
    <row r="678" spans="1:10" outlineLevel="1">
      <c r="A678" s="7">
        <f t="shared" si="57"/>
        <v>40</v>
      </c>
      <c r="B678" s="39">
        <v>42644.020833333336</v>
      </c>
      <c r="C678" s="40">
        <f t="shared" si="54"/>
        <v>0.87500000000000044</v>
      </c>
      <c r="D678" s="43">
        <v>1.3</v>
      </c>
      <c r="E678" s="9">
        <f t="shared" si="55"/>
        <v>1.3383500000000002</v>
      </c>
      <c r="F678" s="44">
        <v>31</v>
      </c>
      <c r="G678" s="9">
        <f t="shared" si="56"/>
        <v>33.058399999999999</v>
      </c>
      <c r="H678" s="11">
        <f t="shared" si="53"/>
        <v>64.831815360000007</v>
      </c>
      <c r="J678" s="26"/>
    </row>
    <row r="679" spans="1:10" outlineLevel="1">
      <c r="A679" s="7">
        <f t="shared" si="57"/>
        <v>40</v>
      </c>
      <c r="B679" s="39">
        <v>42644.020833333336</v>
      </c>
      <c r="C679" s="40">
        <f t="shared" si="54"/>
        <v>0.89583333333333381</v>
      </c>
      <c r="D679" s="43">
        <v>3.36</v>
      </c>
      <c r="E679" s="9">
        <f t="shared" si="55"/>
        <v>3.45912</v>
      </c>
      <c r="F679" s="44">
        <v>36</v>
      </c>
      <c r="G679" s="9">
        <f t="shared" si="56"/>
        <v>38.3904</v>
      </c>
      <c r="H679" s="11">
        <f t="shared" si="53"/>
        <v>149.121279552</v>
      </c>
      <c r="J679" s="26"/>
    </row>
    <row r="680" spans="1:10" outlineLevel="1">
      <c r="A680" s="7">
        <f t="shared" si="57"/>
        <v>40</v>
      </c>
      <c r="B680" s="39">
        <v>42644.020833333336</v>
      </c>
      <c r="C680" s="40">
        <f t="shared" si="54"/>
        <v>0.91666666666666718</v>
      </c>
      <c r="D680" s="43">
        <v>7.27</v>
      </c>
      <c r="E680" s="9">
        <f t="shared" si="55"/>
        <v>7.4844650000000001</v>
      </c>
      <c r="F680" s="44">
        <v>27.16</v>
      </c>
      <c r="G680" s="9">
        <f t="shared" si="56"/>
        <v>28.963424</v>
      </c>
      <c r="H680" s="11">
        <f t="shared" si="53"/>
        <v>393.20816429183998</v>
      </c>
      <c r="J680" s="26"/>
    </row>
    <row r="681" spans="1:10" outlineLevel="1">
      <c r="A681" s="7">
        <f t="shared" si="57"/>
        <v>40</v>
      </c>
      <c r="B681" s="39">
        <v>42644.020833333336</v>
      </c>
      <c r="C681" s="40">
        <f t="shared" si="54"/>
        <v>0.93750000000000056</v>
      </c>
      <c r="D681" s="43">
        <v>7.81</v>
      </c>
      <c r="E681" s="9">
        <f t="shared" si="55"/>
        <v>8.0403950000000002</v>
      </c>
      <c r="F681" s="44">
        <v>31.06</v>
      </c>
      <c r="G681" s="9">
        <f t="shared" si="56"/>
        <v>33.122383999999997</v>
      </c>
      <c r="H681" s="11">
        <f t="shared" si="53"/>
        <v>388.97514179832001</v>
      </c>
      <c r="J681" s="26"/>
    </row>
    <row r="682" spans="1:10" outlineLevel="1">
      <c r="A682" s="7">
        <f t="shared" si="57"/>
        <v>40</v>
      </c>
      <c r="B682" s="39">
        <v>42644.020833333336</v>
      </c>
      <c r="C682" s="40">
        <f t="shared" si="54"/>
        <v>0.95833333333333393</v>
      </c>
      <c r="D682" s="43">
        <v>8.5500000000000007</v>
      </c>
      <c r="E682" s="9">
        <f t="shared" si="55"/>
        <v>8.8022250000000017</v>
      </c>
      <c r="F682" s="44">
        <v>25.2</v>
      </c>
      <c r="G682" s="9">
        <f t="shared" si="56"/>
        <v>26.873280000000001</v>
      </c>
      <c r="H682" s="11">
        <f t="shared" si="53"/>
        <v>480.83668045200011</v>
      </c>
      <c r="J682" s="26"/>
    </row>
    <row r="683" spans="1:10" outlineLevel="1">
      <c r="A683" s="7">
        <f t="shared" si="57"/>
        <v>40</v>
      </c>
      <c r="B683" s="39">
        <v>42644.020833333336</v>
      </c>
      <c r="C683" s="40">
        <f t="shared" si="54"/>
        <v>0.9791666666666673</v>
      </c>
      <c r="D683" s="43">
        <v>8.2899999999999991</v>
      </c>
      <c r="E683" s="9">
        <f t="shared" si="55"/>
        <v>8.5345549999999992</v>
      </c>
      <c r="F683" s="44">
        <v>17.440000000000001</v>
      </c>
      <c r="G683" s="9">
        <f t="shared" si="56"/>
        <v>18.598016000000001</v>
      </c>
      <c r="H683" s="11">
        <f t="shared" si="53"/>
        <v>536.84044205711996</v>
      </c>
      <c r="J683" s="26"/>
    </row>
    <row r="684" spans="1:10" outlineLevel="1">
      <c r="A684" s="7">
        <f t="shared" si="57"/>
        <v>40</v>
      </c>
      <c r="B684" s="39">
        <v>42644.020833333336</v>
      </c>
      <c r="C684" s="40">
        <f t="shared" si="54"/>
        <v>1.0000000000000007</v>
      </c>
      <c r="D684" s="43">
        <v>8.7899999999999991</v>
      </c>
      <c r="E684" s="9">
        <f t="shared" si="55"/>
        <v>9.0493050000000004</v>
      </c>
      <c r="F684" s="44">
        <v>14.24</v>
      </c>
      <c r="G684" s="9">
        <f t="shared" si="56"/>
        <v>15.185536000000001</v>
      </c>
      <c r="H684" s="11">
        <f t="shared" si="53"/>
        <v>600.09981064752003</v>
      </c>
      <c r="J684" s="26"/>
    </row>
    <row r="685" spans="1:10" outlineLevel="1">
      <c r="A685" s="7">
        <f>A684+1</f>
        <v>41</v>
      </c>
      <c r="B685" s="39">
        <v>42645.020833333336</v>
      </c>
      <c r="C685" s="40">
        <f t="shared" si="54"/>
        <v>2.0833333333333332E-2</v>
      </c>
      <c r="D685" s="43">
        <v>9.69</v>
      </c>
      <c r="E685" s="9">
        <f t="shared" si="55"/>
        <v>9.975855000000001</v>
      </c>
      <c r="F685" s="44">
        <v>14.55</v>
      </c>
      <c r="G685" s="9">
        <f t="shared" si="56"/>
        <v>15.516120000000001</v>
      </c>
      <c r="H685" s="11">
        <f t="shared" si="53"/>
        <v>658.24561921740008</v>
      </c>
      <c r="J685" s="26"/>
    </row>
    <row r="686" spans="1:10" outlineLevel="1">
      <c r="A686" s="7">
        <f>A685</f>
        <v>41</v>
      </c>
      <c r="B686" s="39">
        <v>42645.020833333336</v>
      </c>
      <c r="C686" s="40">
        <f t="shared" si="54"/>
        <v>4.1666666666666664E-2</v>
      </c>
      <c r="D686" s="43">
        <v>9.7799999999999994</v>
      </c>
      <c r="E686" s="9">
        <f t="shared" si="55"/>
        <v>10.06851</v>
      </c>
      <c r="F686" s="44">
        <v>25.23</v>
      </c>
      <c r="G686" s="9">
        <f t="shared" si="56"/>
        <v>26.905272</v>
      </c>
      <c r="H686" s="11">
        <f t="shared" si="53"/>
        <v>549.68756481527998</v>
      </c>
      <c r="J686" s="26"/>
    </row>
    <row r="687" spans="1:10" outlineLevel="1">
      <c r="A687" s="7">
        <f t="shared" ref="A687:A750" si="58">A686</f>
        <v>41</v>
      </c>
      <c r="B687" s="39">
        <v>42645.020833333336</v>
      </c>
      <c r="C687" s="40">
        <f t="shared" si="54"/>
        <v>6.25E-2</v>
      </c>
      <c r="D687" s="43">
        <v>9.57</v>
      </c>
      <c r="E687" s="9">
        <f t="shared" si="55"/>
        <v>9.8523150000000008</v>
      </c>
      <c r="F687" s="44">
        <v>22.75</v>
      </c>
      <c r="G687" s="9">
        <f t="shared" si="56"/>
        <v>24.2606</v>
      </c>
      <c r="H687" s="11">
        <f t="shared" si="53"/>
        <v>563.94059921100006</v>
      </c>
      <c r="J687" s="26"/>
    </row>
    <row r="688" spans="1:10" outlineLevel="1">
      <c r="A688" s="7">
        <f t="shared" si="58"/>
        <v>41</v>
      </c>
      <c r="B688" s="39">
        <v>42645.020833333336</v>
      </c>
      <c r="C688" s="40">
        <f t="shared" si="54"/>
        <v>8.3333333333333329E-2</v>
      </c>
      <c r="D688" s="43">
        <v>9.56</v>
      </c>
      <c r="E688" s="9">
        <f t="shared" si="55"/>
        <v>9.8420200000000015</v>
      </c>
      <c r="F688" s="44">
        <v>2.86</v>
      </c>
      <c r="G688" s="9">
        <f t="shared" si="56"/>
        <v>3.0499039999999997</v>
      </c>
      <c r="H688" s="11">
        <f t="shared" si="53"/>
        <v>772.10741383392019</v>
      </c>
      <c r="J688" s="26"/>
    </row>
    <row r="689" spans="1:10" outlineLevel="1">
      <c r="A689" s="7">
        <f t="shared" si="58"/>
        <v>41</v>
      </c>
      <c r="B689" s="39">
        <v>42645.020833333336</v>
      </c>
      <c r="C689" s="40">
        <f t="shared" si="54"/>
        <v>0.10416666666666666</v>
      </c>
      <c r="D689" s="43">
        <v>9.4600000000000009</v>
      </c>
      <c r="E689" s="9">
        <f t="shared" si="55"/>
        <v>9.7390700000000017</v>
      </c>
      <c r="F689" s="44">
        <v>7.58</v>
      </c>
      <c r="G689" s="9">
        <f t="shared" si="56"/>
        <v>8.0833119999999994</v>
      </c>
      <c r="H689" s="11">
        <f t="shared" si="53"/>
        <v>715.0102636001601</v>
      </c>
      <c r="J689" s="26"/>
    </row>
    <row r="690" spans="1:10" outlineLevel="1">
      <c r="A690" s="7">
        <f t="shared" si="58"/>
        <v>41</v>
      </c>
      <c r="B690" s="39">
        <v>42645.020833333336</v>
      </c>
      <c r="C690" s="40">
        <f t="shared" si="54"/>
        <v>0.12499999999999999</v>
      </c>
      <c r="D690" s="43">
        <v>9.5399999999999991</v>
      </c>
      <c r="E690" s="9">
        <f t="shared" si="55"/>
        <v>9.8214299999999994</v>
      </c>
      <c r="F690" s="44">
        <v>10.01</v>
      </c>
      <c r="G690" s="9">
        <f t="shared" si="56"/>
        <v>10.674664</v>
      </c>
      <c r="H690" s="11">
        <f t="shared" si="53"/>
        <v>695.60607975047992</v>
      </c>
      <c r="J690" s="26"/>
    </row>
    <row r="691" spans="1:10" outlineLevel="1">
      <c r="A691" s="7">
        <f t="shared" si="58"/>
        <v>41</v>
      </c>
      <c r="B691" s="39">
        <v>42645.020833333336</v>
      </c>
      <c r="C691" s="40">
        <f t="shared" si="54"/>
        <v>0.14583333333333331</v>
      </c>
      <c r="D691" s="43">
        <v>9.57</v>
      </c>
      <c r="E691" s="9">
        <f t="shared" si="55"/>
        <v>9.8523150000000008</v>
      </c>
      <c r="F691" s="44">
        <v>5.59</v>
      </c>
      <c r="G691" s="9">
        <f t="shared" si="56"/>
        <v>5.961176</v>
      </c>
      <c r="H691" s="11">
        <f t="shared" si="53"/>
        <v>744.23228877756014</v>
      </c>
      <c r="J691" s="26"/>
    </row>
    <row r="692" spans="1:10" outlineLevel="1">
      <c r="A692" s="7">
        <f t="shared" si="58"/>
        <v>41</v>
      </c>
      <c r="B692" s="39">
        <v>42645.020833333336</v>
      </c>
      <c r="C692" s="40">
        <f t="shared" si="54"/>
        <v>0.16666666666666666</v>
      </c>
      <c r="D692" s="43">
        <v>9.77</v>
      </c>
      <c r="E692" s="9">
        <f t="shared" si="55"/>
        <v>10.058215000000001</v>
      </c>
      <c r="F692" s="44">
        <v>0.54</v>
      </c>
      <c r="G692" s="9">
        <f t="shared" si="56"/>
        <v>0.57585600000000003</v>
      </c>
      <c r="H692" s="11">
        <f t="shared" si="53"/>
        <v>813.95243904296001</v>
      </c>
      <c r="J692" s="26"/>
    </row>
    <row r="693" spans="1:10" outlineLevel="1">
      <c r="A693" s="7">
        <f t="shared" si="58"/>
        <v>41</v>
      </c>
      <c r="B693" s="39">
        <v>42645.020833333336</v>
      </c>
      <c r="C693" s="40">
        <f t="shared" si="54"/>
        <v>0.1875</v>
      </c>
      <c r="D693" s="43">
        <v>9.76</v>
      </c>
      <c r="E693" s="9">
        <f t="shared" si="55"/>
        <v>10.047920000000001</v>
      </c>
      <c r="F693" s="44">
        <v>-5.74</v>
      </c>
      <c r="G693" s="9">
        <f t="shared" si="56"/>
        <v>-6.1211359999999999</v>
      </c>
      <c r="H693" s="11">
        <f t="shared" si="53"/>
        <v>880.41016483712019</v>
      </c>
      <c r="J693" s="26"/>
    </row>
    <row r="694" spans="1:10" outlineLevel="1">
      <c r="A694" s="7">
        <f t="shared" si="58"/>
        <v>41</v>
      </c>
      <c r="B694" s="39">
        <v>42645.020833333336</v>
      </c>
      <c r="C694" s="40">
        <f t="shared" si="54"/>
        <v>0.20833333333333334</v>
      </c>
      <c r="D694" s="43">
        <v>9.65</v>
      </c>
      <c r="E694" s="9">
        <f t="shared" si="55"/>
        <v>9.9346750000000004</v>
      </c>
      <c r="F694" s="44">
        <v>-6.19</v>
      </c>
      <c r="G694" s="9">
        <f t="shared" si="56"/>
        <v>-6.6010160000000004</v>
      </c>
      <c r="H694" s="11">
        <f t="shared" si="53"/>
        <v>875.25496112979999</v>
      </c>
      <c r="J694" s="26"/>
    </row>
    <row r="695" spans="1:10" outlineLevel="1">
      <c r="A695" s="7">
        <f t="shared" si="58"/>
        <v>41</v>
      </c>
      <c r="B695" s="39">
        <v>42645.020833333336</v>
      </c>
      <c r="C695" s="40">
        <f t="shared" si="54"/>
        <v>0.22916666666666669</v>
      </c>
      <c r="D695" s="43">
        <v>9.66</v>
      </c>
      <c r="E695" s="9">
        <f t="shared" si="55"/>
        <v>9.9449700000000014</v>
      </c>
      <c r="F695" s="44">
        <v>1.1499999999999999</v>
      </c>
      <c r="G695" s="9">
        <f t="shared" si="56"/>
        <v>1.2263599999999999</v>
      </c>
      <c r="H695" s="11">
        <f t="shared" si="53"/>
        <v>798.31894159080014</v>
      </c>
      <c r="J695" s="26"/>
    </row>
    <row r="696" spans="1:10" outlineLevel="1">
      <c r="A696" s="7">
        <f t="shared" si="58"/>
        <v>41</v>
      </c>
      <c r="B696" s="39">
        <v>42645.020833333336</v>
      </c>
      <c r="C696" s="40">
        <f t="shared" si="54"/>
        <v>0.25</v>
      </c>
      <c r="D696" s="43">
        <v>9.76</v>
      </c>
      <c r="E696" s="9">
        <f t="shared" si="55"/>
        <v>10.047920000000001</v>
      </c>
      <c r="F696" s="44">
        <v>15.05</v>
      </c>
      <c r="G696" s="9">
        <f t="shared" si="56"/>
        <v>16.049320000000002</v>
      </c>
      <c r="H696" s="11">
        <f t="shared" si="53"/>
        <v>657.64319658560009</v>
      </c>
      <c r="J696" s="26"/>
    </row>
    <row r="697" spans="1:10" outlineLevel="1">
      <c r="A697" s="7">
        <f t="shared" si="58"/>
        <v>41</v>
      </c>
      <c r="B697" s="39">
        <v>42645.020833333336</v>
      </c>
      <c r="C697" s="40">
        <f t="shared" si="54"/>
        <v>0.27083333333333331</v>
      </c>
      <c r="D697" s="43">
        <v>9.7799999999999994</v>
      </c>
      <c r="E697" s="9">
        <f t="shared" si="55"/>
        <v>10.06851</v>
      </c>
      <c r="F697" s="44">
        <v>16.25</v>
      </c>
      <c r="G697" s="9">
        <f t="shared" si="56"/>
        <v>17.329000000000001</v>
      </c>
      <c r="H697" s="11">
        <f t="shared" si="53"/>
        <v>646.10635520999995</v>
      </c>
      <c r="J697" s="26"/>
    </row>
    <row r="698" spans="1:10" outlineLevel="1">
      <c r="A698" s="7">
        <f t="shared" si="58"/>
        <v>41</v>
      </c>
      <c r="B698" s="39">
        <v>42645.020833333336</v>
      </c>
      <c r="C698" s="40">
        <f t="shared" si="54"/>
        <v>0.29166666666666663</v>
      </c>
      <c r="D698" s="43">
        <v>9.7899999999999991</v>
      </c>
      <c r="E698" s="9">
        <f t="shared" si="55"/>
        <v>10.078804999999999</v>
      </c>
      <c r="F698" s="44">
        <v>14.49</v>
      </c>
      <c r="G698" s="9">
        <f t="shared" si="56"/>
        <v>15.452136000000001</v>
      </c>
      <c r="H698" s="11">
        <f t="shared" si="53"/>
        <v>665.68354192252002</v>
      </c>
      <c r="J698" s="26"/>
    </row>
    <row r="699" spans="1:10" outlineLevel="1">
      <c r="A699" s="7">
        <f t="shared" si="58"/>
        <v>41</v>
      </c>
      <c r="B699" s="39">
        <v>42645.020833333336</v>
      </c>
      <c r="C699" s="40">
        <f t="shared" si="54"/>
        <v>0.31249999999999994</v>
      </c>
      <c r="D699" s="43">
        <v>9.75</v>
      </c>
      <c r="E699" s="9">
        <f t="shared" si="55"/>
        <v>10.037625</v>
      </c>
      <c r="F699" s="44">
        <v>11.17</v>
      </c>
      <c r="G699" s="9">
        <f t="shared" si="56"/>
        <v>11.911688</v>
      </c>
      <c r="H699" s="11">
        <f t="shared" si="53"/>
        <v>698.50138023900001</v>
      </c>
      <c r="J699" s="26"/>
    </row>
    <row r="700" spans="1:10" outlineLevel="1">
      <c r="A700" s="7">
        <f t="shared" si="58"/>
        <v>41</v>
      </c>
      <c r="B700" s="39">
        <v>42645.020833333336</v>
      </c>
      <c r="C700" s="40">
        <f t="shared" si="54"/>
        <v>0.33333333333333326</v>
      </c>
      <c r="D700" s="43">
        <v>9.77</v>
      </c>
      <c r="E700" s="9">
        <f t="shared" si="55"/>
        <v>10.058215000000001</v>
      </c>
      <c r="F700" s="44">
        <v>10.31</v>
      </c>
      <c r="G700" s="9">
        <f t="shared" si="56"/>
        <v>10.994584000000001</v>
      </c>
      <c r="H700" s="11">
        <f t="shared" si="53"/>
        <v>709.15863279244002</v>
      </c>
      <c r="J700" s="26"/>
    </row>
    <row r="701" spans="1:10" outlineLevel="1">
      <c r="A701" s="7">
        <f t="shared" si="58"/>
        <v>41</v>
      </c>
      <c r="B701" s="39">
        <v>42645.020833333336</v>
      </c>
      <c r="C701" s="40">
        <f t="shared" si="54"/>
        <v>0.35416666666666657</v>
      </c>
      <c r="D701" s="43">
        <v>9.7200000000000006</v>
      </c>
      <c r="E701" s="9">
        <f t="shared" si="55"/>
        <v>10.006740000000001</v>
      </c>
      <c r="F701" s="44">
        <v>15.02</v>
      </c>
      <c r="G701" s="9">
        <f t="shared" si="56"/>
        <v>16.017327999999999</v>
      </c>
      <c r="H701" s="11">
        <f t="shared" ref="H701:H764" si="59">E701*($B$6-G701)</f>
        <v>655.26807320928015</v>
      </c>
      <c r="J701" s="26"/>
    </row>
    <row r="702" spans="1:10" outlineLevel="1">
      <c r="A702" s="7">
        <f t="shared" si="58"/>
        <v>41</v>
      </c>
      <c r="B702" s="39">
        <v>42645.020833333336</v>
      </c>
      <c r="C702" s="40">
        <f t="shared" ref="C702:C765" si="60">IF(C701=$C$60,$C$13,C701+1/48)</f>
        <v>0.37499999999999989</v>
      </c>
      <c r="D702" s="43">
        <v>9.7899999999999991</v>
      </c>
      <c r="E702" s="9">
        <f t="shared" si="55"/>
        <v>10.078804999999999</v>
      </c>
      <c r="F702" s="44">
        <v>16.79</v>
      </c>
      <c r="G702" s="9">
        <f t="shared" si="56"/>
        <v>17.904855999999999</v>
      </c>
      <c r="H702" s="11">
        <f t="shared" si="59"/>
        <v>640.96305532292001</v>
      </c>
      <c r="J702" s="26"/>
    </row>
    <row r="703" spans="1:10" outlineLevel="1">
      <c r="A703" s="7">
        <f t="shared" si="58"/>
        <v>41</v>
      </c>
      <c r="B703" s="39">
        <v>42645.020833333336</v>
      </c>
      <c r="C703" s="40">
        <f t="shared" si="60"/>
        <v>0.3958333333333332</v>
      </c>
      <c r="D703" s="43">
        <v>9.7899999999999991</v>
      </c>
      <c r="E703" s="9">
        <f t="shared" si="55"/>
        <v>10.078804999999999</v>
      </c>
      <c r="F703" s="44">
        <v>16.55</v>
      </c>
      <c r="G703" s="9">
        <f t="shared" si="56"/>
        <v>17.64892</v>
      </c>
      <c r="H703" s="11">
        <f t="shared" si="59"/>
        <v>643.54258435939994</v>
      </c>
      <c r="J703" s="26"/>
    </row>
    <row r="704" spans="1:10" outlineLevel="1">
      <c r="A704" s="7">
        <f t="shared" si="58"/>
        <v>41</v>
      </c>
      <c r="B704" s="39">
        <v>42645.020833333336</v>
      </c>
      <c r="C704" s="40">
        <f t="shared" si="60"/>
        <v>0.41666666666666652</v>
      </c>
      <c r="D704" s="43">
        <v>9.7899999999999991</v>
      </c>
      <c r="E704" s="9">
        <f t="shared" si="55"/>
        <v>10.078804999999999</v>
      </c>
      <c r="F704" s="44">
        <v>16.489999999999998</v>
      </c>
      <c r="G704" s="9">
        <f t="shared" si="56"/>
        <v>17.584935999999999</v>
      </c>
      <c r="H704" s="11">
        <f t="shared" si="59"/>
        <v>644.18746661851992</v>
      </c>
      <c r="J704" s="26"/>
    </row>
    <row r="705" spans="1:10" outlineLevel="1">
      <c r="A705" s="7">
        <f t="shared" si="58"/>
        <v>41</v>
      </c>
      <c r="B705" s="39">
        <v>42645.020833333336</v>
      </c>
      <c r="C705" s="40">
        <f t="shared" si="60"/>
        <v>0.43749999999999983</v>
      </c>
      <c r="D705" s="43">
        <v>9.7899999999999991</v>
      </c>
      <c r="E705" s="9">
        <f t="shared" si="55"/>
        <v>10.078804999999999</v>
      </c>
      <c r="F705" s="44">
        <v>14.38</v>
      </c>
      <c r="G705" s="9">
        <f t="shared" si="56"/>
        <v>15.334832</v>
      </c>
      <c r="H705" s="11">
        <f t="shared" si="59"/>
        <v>666.86582606423985</v>
      </c>
      <c r="J705" s="26"/>
    </row>
    <row r="706" spans="1:10" outlineLevel="1">
      <c r="A706" s="7">
        <f t="shared" si="58"/>
        <v>41</v>
      </c>
      <c r="B706" s="39">
        <v>42645.020833333336</v>
      </c>
      <c r="C706" s="40">
        <f t="shared" si="60"/>
        <v>0.45833333333333315</v>
      </c>
      <c r="D706" s="43">
        <v>9.7899999999999991</v>
      </c>
      <c r="E706" s="9">
        <f t="shared" si="55"/>
        <v>10.078804999999999</v>
      </c>
      <c r="F706" s="44">
        <v>-3.72</v>
      </c>
      <c r="G706" s="9">
        <f t="shared" si="56"/>
        <v>-3.9670080000000003</v>
      </c>
      <c r="H706" s="11">
        <f t="shared" si="59"/>
        <v>861.40530756544001</v>
      </c>
      <c r="J706" s="26"/>
    </row>
    <row r="707" spans="1:10" outlineLevel="1">
      <c r="A707" s="7">
        <f t="shared" si="58"/>
        <v>41</v>
      </c>
      <c r="B707" s="39">
        <v>42645.020833333336</v>
      </c>
      <c r="C707" s="40">
        <f t="shared" si="60"/>
        <v>0.47916666666666646</v>
      </c>
      <c r="D707" s="43">
        <v>9.7899999999999991</v>
      </c>
      <c r="E707" s="9">
        <f t="shared" si="55"/>
        <v>10.078804999999999</v>
      </c>
      <c r="F707" s="44">
        <v>0.86</v>
      </c>
      <c r="G707" s="9">
        <f t="shared" si="56"/>
        <v>0.91710400000000003</v>
      </c>
      <c r="H707" s="11">
        <f t="shared" si="59"/>
        <v>812.17929511928003</v>
      </c>
      <c r="J707" s="26"/>
    </row>
    <row r="708" spans="1:10" outlineLevel="1">
      <c r="A708" s="7">
        <f t="shared" si="58"/>
        <v>41</v>
      </c>
      <c r="B708" s="39">
        <v>42645.020833333336</v>
      </c>
      <c r="C708" s="40">
        <f t="shared" si="60"/>
        <v>0.49999999999999978</v>
      </c>
      <c r="D708" s="43">
        <v>9.7899999999999991</v>
      </c>
      <c r="E708" s="9">
        <f t="shared" si="55"/>
        <v>10.078804999999999</v>
      </c>
      <c r="F708" s="44">
        <v>7.34</v>
      </c>
      <c r="G708" s="9">
        <f t="shared" si="56"/>
        <v>7.8273760000000001</v>
      </c>
      <c r="H708" s="11">
        <f t="shared" si="59"/>
        <v>742.53201113431987</v>
      </c>
      <c r="J708" s="26"/>
    </row>
    <row r="709" spans="1:10" outlineLevel="1">
      <c r="A709" s="7">
        <f t="shared" si="58"/>
        <v>41</v>
      </c>
      <c r="B709" s="39">
        <v>42645.020833333336</v>
      </c>
      <c r="C709" s="40">
        <f t="shared" si="60"/>
        <v>0.52083333333333315</v>
      </c>
      <c r="D709" s="43">
        <v>9.7799999999999994</v>
      </c>
      <c r="E709" s="9">
        <f t="shared" si="55"/>
        <v>10.06851</v>
      </c>
      <c r="F709" s="44">
        <v>6.69</v>
      </c>
      <c r="G709" s="9">
        <f t="shared" si="56"/>
        <v>7.1342160000000003</v>
      </c>
      <c r="H709" s="11">
        <f t="shared" si="59"/>
        <v>748.75263986184007</v>
      </c>
      <c r="J709" s="26"/>
    </row>
    <row r="710" spans="1:10" outlineLevel="1">
      <c r="A710" s="7">
        <f t="shared" si="58"/>
        <v>41</v>
      </c>
      <c r="B710" s="39">
        <v>42645.020833333336</v>
      </c>
      <c r="C710" s="40">
        <f t="shared" si="60"/>
        <v>0.54166666666666652</v>
      </c>
      <c r="D710" s="43">
        <v>9.7899999999999991</v>
      </c>
      <c r="E710" s="9">
        <f t="shared" si="55"/>
        <v>10.078804999999999</v>
      </c>
      <c r="F710" s="44">
        <v>-1.17</v>
      </c>
      <c r="G710" s="9">
        <f t="shared" si="56"/>
        <v>-1.2476879999999999</v>
      </c>
      <c r="H710" s="11">
        <f t="shared" si="59"/>
        <v>833.99781155283995</v>
      </c>
      <c r="J710" s="26"/>
    </row>
    <row r="711" spans="1:10" outlineLevel="1">
      <c r="A711" s="7">
        <f t="shared" si="58"/>
        <v>41</v>
      </c>
      <c r="B711" s="39">
        <v>42645.020833333336</v>
      </c>
      <c r="C711" s="40">
        <f t="shared" si="60"/>
        <v>0.56249999999999989</v>
      </c>
      <c r="D711" s="43">
        <v>9.7799999999999994</v>
      </c>
      <c r="E711" s="9">
        <f t="shared" si="55"/>
        <v>10.06851</v>
      </c>
      <c r="F711" s="44">
        <v>1.96</v>
      </c>
      <c r="G711" s="9">
        <f t="shared" si="56"/>
        <v>2.090144</v>
      </c>
      <c r="H711" s="11">
        <f t="shared" si="59"/>
        <v>799.53892923455999</v>
      </c>
      <c r="J711" s="26"/>
    </row>
    <row r="712" spans="1:10" outlineLevel="1">
      <c r="A712" s="7">
        <f t="shared" si="58"/>
        <v>41</v>
      </c>
      <c r="B712" s="39">
        <v>42645.020833333336</v>
      </c>
      <c r="C712" s="40">
        <f t="shared" si="60"/>
        <v>0.58333333333333326</v>
      </c>
      <c r="D712" s="43">
        <v>9.74</v>
      </c>
      <c r="E712" s="9">
        <f t="shared" si="55"/>
        <v>10.027330000000001</v>
      </c>
      <c r="F712" s="44">
        <v>4.76</v>
      </c>
      <c r="G712" s="9">
        <f t="shared" si="56"/>
        <v>5.0760639999999997</v>
      </c>
      <c r="H712" s="11">
        <f t="shared" si="59"/>
        <v>766.32802617088009</v>
      </c>
      <c r="J712" s="26"/>
    </row>
    <row r="713" spans="1:10" outlineLevel="1">
      <c r="A713" s="7">
        <f t="shared" si="58"/>
        <v>41</v>
      </c>
      <c r="B713" s="39">
        <v>42645.020833333336</v>
      </c>
      <c r="C713" s="40">
        <f t="shared" si="60"/>
        <v>0.60416666666666663</v>
      </c>
      <c r="D713" s="43">
        <v>9.1999999999999993</v>
      </c>
      <c r="E713" s="9">
        <f t="shared" si="55"/>
        <v>9.4713999999999992</v>
      </c>
      <c r="F713" s="44">
        <v>8.06</v>
      </c>
      <c r="G713" s="9">
        <f t="shared" si="56"/>
        <v>8.5951840000000015</v>
      </c>
      <c r="H713" s="11">
        <f t="shared" si="59"/>
        <v>690.5106742623999</v>
      </c>
      <c r="J713" s="26"/>
    </row>
    <row r="714" spans="1:10" outlineLevel="1">
      <c r="A714" s="7">
        <f t="shared" si="58"/>
        <v>41</v>
      </c>
      <c r="B714" s="39">
        <v>42645.020833333336</v>
      </c>
      <c r="C714" s="40">
        <f t="shared" si="60"/>
        <v>0.625</v>
      </c>
      <c r="D714" s="43">
        <v>8.4600000000000009</v>
      </c>
      <c r="E714" s="9">
        <f t="shared" si="55"/>
        <v>8.7095700000000011</v>
      </c>
      <c r="F714" s="44">
        <v>15.23</v>
      </c>
      <c r="G714" s="9">
        <f t="shared" si="56"/>
        <v>16.241272000000002</v>
      </c>
      <c r="H714" s="11">
        <f t="shared" si="59"/>
        <v>568.37545962696004</v>
      </c>
      <c r="J714" s="26"/>
    </row>
    <row r="715" spans="1:10" outlineLevel="1">
      <c r="A715" s="7">
        <f t="shared" si="58"/>
        <v>41</v>
      </c>
      <c r="B715" s="39">
        <v>42645.020833333336</v>
      </c>
      <c r="C715" s="40">
        <f t="shared" si="60"/>
        <v>0.64583333333333337</v>
      </c>
      <c r="D715" s="43">
        <v>9.6</v>
      </c>
      <c r="E715" s="9">
        <f t="shared" si="55"/>
        <v>9.8832000000000004</v>
      </c>
      <c r="F715" s="44">
        <v>13.51</v>
      </c>
      <c r="G715" s="9">
        <f t="shared" si="56"/>
        <v>14.407064</v>
      </c>
      <c r="H715" s="11">
        <f t="shared" si="59"/>
        <v>663.09290507519995</v>
      </c>
      <c r="J715" s="26"/>
    </row>
    <row r="716" spans="1:10" outlineLevel="1">
      <c r="A716" s="7">
        <f t="shared" si="58"/>
        <v>41</v>
      </c>
      <c r="B716" s="39">
        <v>42645.020833333336</v>
      </c>
      <c r="C716" s="40">
        <f t="shared" si="60"/>
        <v>0.66666666666666674</v>
      </c>
      <c r="D716" s="43">
        <v>9.25</v>
      </c>
      <c r="E716" s="9">
        <f t="shared" si="55"/>
        <v>9.5228750000000009</v>
      </c>
      <c r="F716" s="44">
        <v>10.5</v>
      </c>
      <c r="G716" s="9">
        <f t="shared" si="56"/>
        <v>11.1972</v>
      </c>
      <c r="H716" s="11">
        <f t="shared" si="59"/>
        <v>669.48477655000011</v>
      </c>
      <c r="J716" s="26"/>
    </row>
    <row r="717" spans="1:10" outlineLevel="1">
      <c r="A717" s="7">
        <f t="shared" si="58"/>
        <v>41</v>
      </c>
      <c r="B717" s="39">
        <v>42645.020833333336</v>
      </c>
      <c r="C717" s="40">
        <f t="shared" si="60"/>
        <v>0.68750000000000011</v>
      </c>
      <c r="D717" s="43">
        <v>7.8</v>
      </c>
      <c r="E717" s="9">
        <f t="shared" si="55"/>
        <v>8.0301000000000009</v>
      </c>
      <c r="F717" s="44">
        <v>26.14</v>
      </c>
      <c r="G717" s="9">
        <f t="shared" si="56"/>
        <v>27.875696000000001</v>
      </c>
      <c r="H717" s="11">
        <f t="shared" si="59"/>
        <v>430.60852355040004</v>
      </c>
      <c r="J717" s="26"/>
    </row>
    <row r="718" spans="1:10" outlineLevel="1">
      <c r="A718" s="7">
        <f t="shared" si="58"/>
        <v>41</v>
      </c>
      <c r="B718" s="39">
        <v>42645.020833333336</v>
      </c>
      <c r="C718" s="40">
        <f t="shared" si="60"/>
        <v>0.70833333333333348</v>
      </c>
      <c r="D718" s="43">
        <v>9.77</v>
      </c>
      <c r="E718" s="9">
        <f t="shared" ref="E718:E781" si="61">IF($B$10="Electricity",$D718*$B$7,$D718*$B$8)</f>
        <v>10.058215000000001</v>
      </c>
      <c r="F718" s="44">
        <v>26.21</v>
      </c>
      <c r="G718" s="9">
        <f t="shared" ref="G718:G781" si="62">$F718*$B$8</f>
        <v>27.950344000000001</v>
      </c>
      <c r="H718" s="11">
        <f t="shared" si="59"/>
        <v>538.61395322404007</v>
      </c>
      <c r="J718" s="26"/>
    </row>
    <row r="719" spans="1:10" outlineLevel="1">
      <c r="A719" s="7">
        <f t="shared" si="58"/>
        <v>41</v>
      </c>
      <c r="B719" s="39">
        <v>42645.020833333336</v>
      </c>
      <c r="C719" s="40">
        <f t="shared" si="60"/>
        <v>0.72916666666666685</v>
      </c>
      <c r="D719" s="43">
        <v>9.77</v>
      </c>
      <c r="E719" s="9">
        <f t="shared" si="61"/>
        <v>10.058215000000001</v>
      </c>
      <c r="F719" s="44">
        <v>13.37</v>
      </c>
      <c r="G719" s="9">
        <f t="shared" si="62"/>
        <v>14.257767999999999</v>
      </c>
      <c r="H719" s="11">
        <f t="shared" si="59"/>
        <v>676.33682653588005</v>
      </c>
      <c r="J719" s="26"/>
    </row>
    <row r="720" spans="1:10" outlineLevel="1">
      <c r="A720" s="7">
        <f t="shared" si="58"/>
        <v>41</v>
      </c>
      <c r="B720" s="39">
        <v>42645.020833333336</v>
      </c>
      <c r="C720" s="40">
        <f t="shared" si="60"/>
        <v>0.75000000000000022</v>
      </c>
      <c r="D720" s="43">
        <v>9.7200000000000006</v>
      </c>
      <c r="E720" s="9">
        <f t="shared" si="61"/>
        <v>10.006740000000001</v>
      </c>
      <c r="F720" s="44">
        <v>28.84</v>
      </c>
      <c r="G720" s="9">
        <f t="shared" si="62"/>
        <v>30.754975999999999</v>
      </c>
      <c r="H720" s="11">
        <f t="shared" si="59"/>
        <v>507.79226146176006</v>
      </c>
      <c r="J720" s="26"/>
    </row>
    <row r="721" spans="1:10" outlineLevel="1">
      <c r="A721" s="7">
        <f t="shared" si="58"/>
        <v>41</v>
      </c>
      <c r="B721" s="39">
        <v>42645.020833333336</v>
      </c>
      <c r="C721" s="40">
        <f t="shared" si="60"/>
        <v>0.77083333333333359</v>
      </c>
      <c r="D721" s="43">
        <v>6.86</v>
      </c>
      <c r="E721" s="9">
        <f t="shared" si="61"/>
        <v>7.0623700000000005</v>
      </c>
      <c r="F721" s="44">
        <v>29.21</v>
      </c>
      <c r="G721" s="9">
        <f t="shared" si="62"/>
        <v>31.149544000000002</v>
      </c>
      <c r="H721" s="11">
        <f t="shared" si="59"/>
        <v>355.59354994071998</v>
      </c>
      <c r="J721" s="26"/>
    </row>
    <row r="722" spans="1:10" outlineLevel="1">
      <c r="A722" s="7">
        <f t="shared" si="58"/>
        <v>41</v>
      </c>
      <c r="B722" s="39">
        <v>42645.020833333336</v>
      </c>
      <c r="C722" s="40">
        <f t="shared" si="60"/>
        <v>0.79166666666666696</v>
      </c>
      <c r="D722" s="43">
        <v>3.59</v>
      </c>
      <c r="E722" s="9">
        <f t="shared" si="61"/>
        <v>3.6959050000000002</v>
      </c>
      <c r="F722" s="44">
        <v>29.12</v>
      </c>
      <c r="G722" s="9">
        <f t="shared" si="62"/>
        <v>31.053568000000002</v>
      </c>
      <c r="H722" s="11">
        <f t="shared" si="59"/>
        <v>186.44522026096001</v>
      </c>
      <c r="J722" s="26"/>
    </row>
    <row r="723" spans="1:10" outlineLevel="1">
      <c r="A723" s="7">
        <f t="shared" si="58"/>
        <v>41</v>
      </c>
      <c r="B723" s="39">
        <v>42645.020833333336</v>
      </c>
      <c r="C723" s="40">
        <f t="shared" si="60"/>
        <v>0.81250000000000033</v>
      </c>
      <c r="D723" s="43">
        <v>1.94</v>
      </c>
      <c r="E723" s="9">
        <f t="shared" si="61"/>
        <v>1.9972300000000001</v>
      </c>
      <c r="F723" s="44">
        <v>25.78</v>
      </c>
      <c r="G723" s="9">
        <f t="shared" si="62"/>
        <v>27.491792</v>
      </c>
      <c r="H723" s="11">
        <f t="shared" si="59"/>
        <v>107.86681326384</v>
      </c>
      <c r="J723" s="26"/>
    </row>
    <row r="724" spans="1:10" outlineLevel="1">
      <c r="A724" s="7">
        <f t="shared" si="58"/>
        <v>41</v>
      </c>
      <c r="B724" s="39">
        <v>42645.020833333336</v>
      </c>
      <c r="C724" s="40">
        <f t="shared" si="60"/>
        <v>0.8333333333333337</v>
      </c>
      <c r="D724" s="43">
        <v>1.9</v>
      </c>
      <c r="E724" s="9">
        <f t="shared" si="61"/>
        <v>1.9560500000000001</v>
      </c>
      <c r="F724" s="44">
        <v>25.43</v>
      </c>
      <c r="G724" s="9">
        <f t="shared" si="62"/>
        <v>27.118552000000001</v>
      </c>
      <c r="H724" s="11">
        <f t="shared" si="59"/>
        <v>106.3728313604</v>
      </c>
      <c r="J724" s="26"/>
    </row>
    <row r="725" spans="1:10" outlineLevel="1">
      <c r="A725" s="7">
        <f t="shared" si="58"/>
        <v>41</v>
      </c>
      <c r="B725" s="39">
        <v>42645.020833333336</v>
      </c>
      <c r="C725" s="40">
        <f t="shared" si="60"/>
        <v>0.85416666666666707</v>
      </c>
      <c r="D725" s="43">
        <v>2.54</v>
      </c>
      <c r="E725" s="9">
        <f t="shared" si="61"/>
        <v>2.6149300000000002</v>
      </c>
      <c r="F725" s="44">
        <v>25.78</v>
      </c>
      <c r="G725" s="9">
        <f t="shared" si="62"/>
        <v>27.491792</v>
      </c>
      <c r="H725" s="11">
        <f t="shared" si="59"/>
        <v>141.22768334544</v>
      </c>
      <c r="J725" s="26"/>
    </row>
    <row r="726" spans="1:10" outlineLevel="1">
      <c r="A726" s="7">
        <f t="shared" si="58"/>
        <v>41</v>
      </c>
      <c r="B726" s="39">
        <v>42645.020833333336</v>
      </c>
      <c r="C726" s="40">
        <f t="shared" si="60"/>
        <v>0.87500000000000044</v>
      </c>
      <c r="D726" s="43">
        <v>7.92</v>
      </c>
      <c r="E726" s="9">
        <f t="shared" si="61"/>
        <v>8.1536400000000011</v>
      </c>
      <c r="F726" s="44">
        <v>19</v>
      </c>
      <c r="G726" s="9">
        <f t="shared" si="62"/>
        <v>20.261600000000001</v>
      </c>
      <c r="H726" s="11">
        <f t="shared" si="59"/>
        <v>499.31586777600006</v>
      </c>
      <c r="J726" s="26"/>
    </row>
    <row r="727" spans="1:10" outlineLevel="1">
      <c r="A727" s="7">
        <f t="shared" si="58"/>
        <v>41</v>
      </c>
      <c r="B727" s="39">
        <v>42645.020833333336</v>
      </c>
      <c r="C727" s="40">
        <f t="shared" si="60"/>
        <v>0.89583333333333381</v>
      </c>
      <c r="D727" s="43">
        <v>6.75</v>
      </c>
      <c r="E727" s="9">
        <f t="shared" si="61"/>
        <v>6.9491250000000004</v>
      </c>
      <c r="F727" s="44">
        <v>11.45</v>
      </c>
      <c r="G727" s="9">
        <f t="shared" si="62"/>
        <v>12.210279999999999</v>
      </c>
      <c r="H727" s="11">
        <f t="shared" si="59"/>
        <v>481.50292549500006</v>
      </c>
      <c r="J727" s="26"/>
    </row>
    <row r="728" spans="1:10" outlineLevel="1">
      <c r="A728" s="7">
        <f t="shared" si="58"/>
        <v>41</v>
      </c>
      <c r="B728" s="39">
        <v>42645.020833333336</v>
      </c>
      <c r="C728" s="40">
        <f t="shared" si="60"/>
        <v>0.91666666666666718</v>
      </c>
      <c r="D728" s="43">
        <v>8.2799999999999994</v>
      </c>
      <c r="E728" s="9">
        <f t="shared" si="61"/>
        <v>8.5242599999999999</v>
      </c>
      <c r="F728" s="44">
        <v>10.5</v>
      </c>
      <c r="G728" s="9">
        <f t="shared" si="62"/>
        <v>11.1972</v>
      </c>
      <c r="H728" s="11">
        <f t="shared" si="59"/>
        <v>599.279345928</v>
      </c>
      <c r="J728" s="26"/>
    </row>
    <row r="729" spans="1:10" outlineLevel="1">
      <c r="A729" s="7">
        <f t="shared" si="58"/>
        <v>41</v>
      </c>
      <c r="B729" s="39">
        <v>42645.020833333336</v>
      </c>
      <c r="C729" s="40">
        <f t="shared" si="60"/>
        <v>0.93750000000000056</v>
      </c>
      <c r="D729" s="43">
        <v>9.7799999999999994</v>
      </c>
      <c r="E729" s="9">
        <f t="shared" si="61"/>
        <v>10.06851</v>
      </c>
      <c r="F729" s="44">
        <v>14.3</v>
      </c>
      <c r="G729" s="9">
        <f t="shared" si="62"/>
        <v>15.24952</v>
      </c>
      <c r="H729" s="11">
        <f t="shared" si="59"/>
        <v>667.04362038479996</v>
      </c>
      <c r="J729" s="26"/>
    </row>
    <row r="730" spans="1:10" outlineLevel="1">
      <c r="A730" s="7">
        <f t="shared" si="58"/>
        <v>41</v>
      </c>
      <c r="B730" s="39">
        <v>42645.020833333336</v>
      </c>
      <c r="C730" s="40">
        <f t="shared" si="60"/>
        <v>0.95833333333333393</v>
      </c>
      <c r="D730" s="43">
        <v>9.6300000000000008</v>
      </c>
      <c r="E730" s="9">
        <f t="shared" si="61"/>
        <v>9.9140850000000018</v>
      </c>
      <c r="F730" s="44">
        <v>12.23</v>
      </c>
      <c r="G730" s="9">
        <f t="shared" si="62"/>
        <v>13.042072000000001</v>
      </c>
      <c r="H730" s="11">
        <f t="shared" si="59"/>
        <v>678.6977171158801</v>
      </c>
      <c r="J730" s="26"/>
    </row>
    <row r="731" spans="1:10" outlineLevel="1">
      <c r="A731" s="7">
        <f t="shared" si="58"/>
        <v>41</v>
      </c>
      <c r="B731" s="39">
        <v>42645.020833333336</v>
      </c>
      <c r="C731" s="40">
        <f t="shared" si="60"/>
        <v>0.9791666666666673</v>
      </c>
      <c r="D731" s="43">
        <v>8.41</v>
      </c>
      <c r="E731" s="9">
        <f t="shared" si="61"/>
        <v>8.6580950000000012</v>
      </c>
      <c r="F731" s="44">
        <v>19.78</v>
      </c>
      <c r="G731" s="9">
        <f t="shared" si="62"/>
        <v>21.093392000000001</v>
      </c>
      <c r="H731" s="11">
        <f t="shared" si="59"/>
        <v>523.00615069176001</v>
      </c>
      <c r="J731" s="26"/>
    </row>
    <row r="732" spans="1:10" outlineLevel="1">
      <c r="A732" s="7">
        <f t="shared" si="58"/>
        <v>41</v>
      </c>
      <c r="B732" s="39">
        <v>42645.020833333336</v>
      </c>
      <c r="C732" s="40">
        <f t="shared" si="60"/>
        <v>1.0000000000000007</v>
      </c>
      <c r="D732" s="43">
        <v>7.73</v>
      </c>
      <c r="E732" s="9">
        <f t="shared" si="61"/>
        <v>7.9580350000000006</v>
      </c>
      <c r="F732" s="44">
        <v>27.55</v>
      </c>
      <c r="G732" s="9">
        <f t="shared" si="62"/>
        <v>29.37932</v>
      </c>
      <c r="H732" s="11">
        <f t="shared" si="59"/>
        <v>414.77819566380003</v>
      </c>
      <c r="J732" s="26"/>
    </row>
    <row r="733" spans="1:10" outlineLevel="1">
      <c r="A733" s="7">
        <f t="shared" si="58"/>
        <v>41</v>
      </c>
      <c r="B733" s="39">
        <v>42646.020833333336</v>
      </c>
      <c r="C733" s="40">
        <f t="shared" si="60"/>
        <v>2.0833333333333332E-2</v>
      </c>
      <c r="D733" s="43">
        <v>6.23</v>
      </c>
      <c r="E733" s="9">
        <f t="shared" si="61"/>
        <v>6.4137850000000007</v>
      </c>
      <c r="F733" s="44">
        <v>35.130000000000003</v>
      </c>
      <c r="G733" s="9">
        <f t="shared" si="62"/>
        <v>37.462632000000006</v>
      </c>
      <c r="H733" s="11">
        <f t="shared" si="59"/>
        <v>282.44621031788</v>
      </c>
      <c r="J733" s="26"/>
    </row>
    <row r="734" spans="1:10" outlineLevel="1">
      <c r="A734" s="7">
        <f t="shared" si="58"/>
        <v>41</v>
      </c>
      <c r="B734" s="39">
        <v>42646.020833333336</v>
      </c>
      <c r="C734" s="40">
        <f t="shared" si="60"/>
        <v>4.1666666666666664E-2</v>
      </c>
      <c r="D734" s="43">
        <v>3</v>
      </c>
      <c r="E734" s="9">
        <f t="shared" si="61"/>
        <v>3.0885000000000002</v>
      </c>
      <c r="F734" s="44">
        <v>31.06</v>
      </c>
      <c r="G734" s="9">
        <f t="shared" si="62"/>
        <v>33.122383999999997</v>
      </c>
      <c r="H734" s="11">
        <f t="shared" si="59"/>
        <v>149.41426701600003</v>
      </c>
      <c r="J734" s="26"/>
    </row>
    <row r="735" spans="1:10" outlineLevel="1">
      <c r="A735" s="7">
        <f t="shared" si="58"/>
        <v>41</v>
      </c>
      <c r="B735" s="39">
        <v>42646.020833333336</v>
      </c>
      <c r="C735" s="40">
        <f t="shared" si="60"/>
        <v>6.25E-2</v>
      </c>
      <c r="D735" s="43">
        <v>6.18</v>
      </c>
      <c r="E735" s="9">
        <f t="shared" si="61"/>
        <v>6.3623099999999999</v>
      </c>
      <c r="F735" s="44">
        <v>17.34</v>
      </c>
      <c r="G735" s="9">
        <f t="shared" si="62"/>
        <v>18.491375999999999</v>
      </c>
      <c r="H735" s="11">
        <f t="shared" si="59"/>
        <v>400.88039856143996</v>
      </c>
      <c r="J735" s="26"/>
    </row>
    <row r="736" spans="1:10" outlineLevel="1">
      <c r="A736" s="7">
        <f t="shared" si="58"/>
        <v>41</v>
      </c>
      <c r="B736" s="39">
        <v>42646.020833333336</v>
      </c>
      <c r="C736" s="40">
        <f t="shared" si="60"/>
        <v>8.3333333333333329E-2</v>
      </c>
      <c r="D736" s="43">
        <v>7.85</v>
      </c>
      <c r="E736" s="9">
        <f t="shared" si="61"/>
        <v>8.0815750000000008</v>
      </c>
      <c r="F736" s="44">
        <v>10.5</v>
      </c>
      <c r="G736" s="9">
        <f t="shared" si="62"/>
        <v>11.1972</v>
      </c>
      <c r="H736" s="11">
        <f t="shared" si="59"/>
        <v>568.1573509100001</v>
      </c>
      <c r="J736" s="26"/>
    </row>
    <row r="737" spans="1:10" outlineLevel="1">
      <c r="A737" s="7">
        <f t="shared" si="58"/>
        <v>41</v>
      </c>
      <c r="B737" s="39">
        <v>42646.020833333336</v>
      </c>
      <c r="C737" s="40">
        <f t="shared" si="60"/>
        <v>0.10416666666666666</v>
      </c>
      <c r="D737" s="43">
        <v>7.81</v>
      </c>
      <c r="E737" s="9">
        <f t="shared" si="61"/>
        <v>8.0403950000000002</v>
      </c>
      <c r="F737" s="44">
        <v>10.28</v>
      </c>
      <c r="G737" s="9">
        <f t="shared" si="62"/>
        <v>10.962591999999999</v>
      </c>
      <c r="H737" s="11">
        <f t="shared" si="59"/>
        <v>567.14862259615995</v>
      </c>
      <c r="J737" s="26"/>
    </row>
    <row r="738" spans="1:10" outlineLevel="1">
      <c r="A738" s="7">
        <f t="shared" si="58"/>
        <v>41</v>
      </c>
      <c r="B738" s="39">
        <v>42646.020833333336</v>
      </c>
      <c r="C738" s="40">
        <f t="shared" si="60"/>
        <v>0.12499999999999999</v>
      </c>
      <c r="D738" s="43">
        <v>8.15</v>
      </c>
      <c r="E738" s="9">
        <f t="shared" si="61"/>
        <v>8.3904250000000005</v>
      </c>
      <c r="F738" s="44">
        <v>10.5</v>
      </c>
      <c r="G738" s="9">
        <f t="shared" si="62"/>
        <v>11.1972</v>
      </c>
      <c r="H738" s="11">
        <f t="shared" si="59"/>
        <v>589.87037069000007</v>
      </c>
      <c r="J738" s="26"/>
    </row>
    <row r="739" spans="1:10" outlineLevel="1">
      <c r="A739" s="7">
        <f t="shared" si="58"/>
        <v>41</v>
      </c>
      <c r="B739" s="39">
        <v>42646.020833333336</v>
      </c>
      <c r="C739" s="40">
        <f t="shared" si="60"/>
        <v>0.14583333333333331</v>
      </c>
      <c r="D739" s="43">
        <v>8.14</v>
      </c>
      <c r="E739" s="9">
        <f t="shared" si="61"/>
        <v>8.3801300000000012</v>
      </c>
      <c r="F739" s="44">
        <v>10.47</v>
      </c>
      <c r="G739" s="9">
        <f t="shared" si="62"/>
        <v>11.165208000000002</v>
      </c>
      <c r="H739" s="11">
        <f t="shared" si="59"/>
        <v>589.41470048296003</v>
      </c>
      <c r="J739" s="26"/>
    </row>
    <row r="740" spans="1:10" outlineLevel="1">
      <c r="A740" s="7">
        <f t="shared" si="58"/>
        <v>41</v>
      </c>
      <c r="B740" s="39">
        <v>42646.020833333336</v>
      </c>
      <c r="C740" s="40">
        <f t="shared" si="60"/>
        <v>0.16666666666666666</v>
      </c>
      <c r="D740" s="43">
        <v>8.15</v>
      </c>
      <c r="E740" s="9">
        <f t="shared" si="61"/>
        <v>8.3904250000000005</v>
      </c>
      <c r="F740" s="44">
        <v>14.13</v>
      </c>
      <c r="G740" s="9">
        <f t="shared" si="62"/>
        <v>15.068232000000002</v>
      </c>
      <c r="H740" s="11">
        <f t="shared" si="59"/>
        <v>557.39076702140005</v>
      </c>
      <c r="J740" s="26"/>
    </row>
    <row r="741" spans="1:10" outlineLevel="1">
      <c r="A741" s="7">
        <f t="shared" si="58"/>
        <v>41</v>
      </c>
      <c r="B741" s="39">
        <v>42646.020833333336</v>
      </c>
      <c r="C741" s="40">
        <f t="shared" si="60"/>
        <v>0.1875</v>
      </c>
      <c r="D741" s="43">
        <v>8.0299999999999994</v>
      </c>
      <c r="E741" s="9">
        <f t="shared" si="61"/>
        <v>8.2668850000000003</v>
      </c>
      <c r="F741" s="44">
        <v>14.3</v>
      </c>
      <c r="G741" s="9">
        <f t="shared" si="62"/>
        <v>15.24952</v>
      </c>
      <c r="H741" s="11">
        <f t="shared" si="59"/>
        <v>547.68509935479995</v>
      </c>
      <c r="J741" s="26"/>
    </row>
    <row r="742" spans="1:10" outlineLevel="1">
      <c r="A742" s="7">
        <f t="shared" si="58"/>
        <v>41</v>
      </c>
      <c r="B742" s="39">
        <v>42646.020833333336</v>
      </c>
      <c r="C742" s="40">
        <f t="shared" si="60"/>
        <v>0.20833333333333334</v>
      </c>
      <c r="D742" s="43">
        <v>8.59</v>
      </c>
      <c r="E742" s="9">
        <f t="shared" si="61"/>
        <v>8.8434050000000006</v>
      </c>
      <c r="F742" s="44">
        <v>16.71</v>
      </c>
      <c r="G742" s="9">
        <f t="shared" si="62"/>
        <v>17.819544</v>
      </c>
      <c r="H742" s="11">
        <f t="shared" si="59"/>
        <v>563.15206299268004</v>
      </c>
      <c r="J742" s="26"/>
    </row>
    <row r="743" spans="1:10" outlineLevel="1">
      <c r="A743" s="7">
        <f t="shared" si="58"/>
        <v>41</v>
      </c>
      <c r="B743" s="39">
        <v>42646.020833333336</v>
      </c>
      <c r="C743" s="40">
        <f t="shared" si="60"/>
        <v>0.22916666666666669</v>
      </c>
      <c r="D743" s="43">
        <v>8.8000000000000007</v>
      </c>
      <c r="E743" s="9">
        <f t="shared" si="61"/>
        <v>9.0596000000000014</v>
      </c>
      <c r="F743" s="44">
        <v>24.05</v>
      </c>
      <c r="G743" s="9">
        <f t="shared" si="62"/>
        <v>25.646920000000001</v>
      </c>
      <c r="H743" s="11">
        <f t="shared" si="59"/>
        <v>506.00656356800005</v>
      </c>
      <c r="J743" s="26"/>
    </row>
    <row r="744" spans="1:10" outlineLevel="1">
      <c r="A744" s="7">
        <f t="shared" si="58"/>
        <v>41</v>
      </c>
      <c r="B744" s="39">
        <v>42646.020833333336</v>
      </c>
      <c r="C744" s="40">
        <f t="shared" si="60"/>
        <v>0.25</v>
      </c>
      <c r="D744" s="43">
        <v>9.08</v>
      </c>
      <c r="E744" s="9">
        <f t="shared" si="61"/>
        <v>9.3478600000000007</v>
      </c>
      <c r="F744" s="44">
        <v>27.19</v>
      </c>
      <c r="G744" s="9">
        <f t="shared" si="62"/>
        <v>28.995416000000002</v>
      </c>
      <c r="H744" s="11">
        <f t="shared" si="59"/>
        <v>490.80550059024</v>
      </c>
      <c r="J744" s="26"/>
    </row>
    <row r="745" spans="1:10" outlineLevel="1">
      <c r="A745" s="7">
        <f t="shared" si="58"/>
        <v>41</v>
      </c>
      <c r="B745" s="39">
        <v>42646.020833333336</v>
      </c>
      <c r="C745" s="40">
        <f t="shared" si="60"/>
        <v>0.27083333333333331</v>
      </c>
      <c r="D745" s="43">
        <v>9.1199999999999992</v>
      </c>
      <c r="E745" s="9">
        <f t="shared" si="61"/>
        <v>9.3890399999999996</v>
      </c>
      <c r="F745" s="44">
        <v>34.22</v>
      </c>
      <c r="G745" s="9">
        <f t="shared" si="62"/>
        <v>36.492207999999998</v>
      </c>
      <c r="H745" s="11">
        <f t="shared" si="59"/>
        <v>422.57995939967998</v>
      </c>
      <c r="J745" s="26"/>
    </row>
    <row r="746" spans="1:10" outlineLevel="1">
      <c r="A746" s="7">
        <f t="shared" si="58"/>
        <v>41</v>
      </c>
      <c r="B746" s="39">
        <v>42646.020833333336</v>
      </c>
      <c r="C746" s="40">
        <f t="shared" si="60"/>
        <v>0.29166666666666663</v>
      </c>
      <c r="D746" s="43">
        <v>8.8000000000000007</v>
      </c>
      <c r="E746" s="9">
        <f t="shared" si="61"/>
        <v>9.0596000000000014</v>
      </c>
      <c r="F746" s="44">
        <v>35.340000000000003</v>
      </c>
      <c r="G746" s="9">
        <f t="shared" si="62"/>
        <v>37.686576000000002</v>
      </c>
      <c r="H746" s="11">
        <f t="shared" si="59"/>
        <v>396.93209607040006</v>
      </c>
      <c r="J746" s="26"/>
    </row>
    <row r="747" spans="1:10" outlineLevel="1">
      <c r="A747" s="7">
        <f t="shared" si="58"/>
        <v>41</v>
      </c>
      <c r="B747" s="39">
        <v>42646.020833333336</v>
      </c>
      <c r="C747" s="40">
        <f t="shared" si="60"/>
        <v>0.31249999999999994</v>
      </c>
      <c r="D747" s="43">
        <v>8.7899999999999991</v>
      </c>
      <c r="E747" s="9">
        <f t="shared" si="61"/>
        <v>9.0493050000000004</v>
      </c>
      <c r="F747" s="44">
        <v>27.79</v>
      </c>
      <c r="G747" s="9">
        <f t="shared" si="62"/>
        <v>29.635255999999998</v>
      </c>
      <c r="H747" s="11">
        <f t="shared" si="59"/>
        <v>469.33988720292001</v>
      </c>
      <c r="J747" s="26"/>
    </row>
    <row r="748" spans="1:10" outlineLevel="1">
      <c r="A748" s="7">
        <f t="shared" si="58"/>
        <v>41</v>
      </c>
      <c r="B748" s="39">
        <v>42646.020833333336</v>
      </c>
      <c r="C748" s="40">
        <f t="shared" si="60"/>
        <v>0.33333333333333326</v>
      </c>
      <c r="D748" s="43">
        <v>9.5299999999999994</v>
      </c>
      <c r="E748" s="9">
        <f t="shared" si="61"/>
        <v>9.8111350000000002</v>
      </c>
      <c r="F748" s="44">
        <v>34.81</v>
      </c>
      <c r="G748" s="9">
        <f t="shared" si="62"/>
        <v>37.121384000000006</v>
      </c>
      <c r="H748" s="11">
        <f t="shared" si="59"/>
        <v>435.40459268915993</v>
      </c>
      <c r="J748" s="26"/>
    </row>
    <row r="749" spans="1:10" outlineLevel="1">
      <c r="A749" s="7">
        <f t="shared" si="58"/>
        <v>41</v>
      </c>
      <c r="B749" s="39">
        <v>42646.020833333336</v>
      </c>
      <c r="C749" s="40">
        <f t="shared" si="60"/>
        <v>0.35416666666666657</v>
      </c>
      <c r="D749" s="43">
        <v>9.31</v>
      </c>
      <c r="E749" s="9">
        <f t="shared" si="61"/>
        <v>9.5846450000000019</v>
      </c>
      <c r="F749" s="44">
        <v>43.76</v>
      </c>
      <c r="G749" s="9">
        <f t="shared" si="62"/>
        <v>46.665664</v>
      </c>
      <c r="H749" s="11">
        <f t="shared" si="59"/>
        <v>333.87474437072007</v>
      </c>
      <c r="J749" s="26"/>
    </row>
    <row r="750" spans="1:10" outlineLevel="1">
      <c r="A750" s="7">
        <f t="shared" si="58"/>
        <v>41</v>
      </c>
      <c r="B750" s="39">
        <v>42646.020833333336</v>
      </c>
      <c r="C750" s="40">
        <f t="shared" si="60"/>
        <v>0.37499999999999989</v>
      </c>
      <c r="D750" s="43">
        <v>9.33</v>
      </c>
      <c r="E750" s="9">
        <f t="shared" si="61"/>
        <v>9.6052350000000004</v>
      </c>
      <c r="F750" s="44">
        <v>35.049999999999997</v>
      </c>
      <c r="G750" s="9">
        <f t="shared" si="62"/>
        <v>37.377319999999997</v>
      </c>
      <c r="H750" s="11">
        <f t="shared" si="59"/>
        <v>423.80871022980006</v>
      </c>
      <c r="J750" s="26"/>
    </row>
    <row r="751" spans="1:10" outlineLevel="1">
      <c r="A751" s="7">
        <f t="shared" ref="A751:A814" si="63">A750</f>
        <v>41</v>
      </c>
      <c r="B751" s="39">
        <v>42646.020833333336</v>
      </c>
      <c r="C751" s="40">
        <f t="shared" si="60"/>
        <v>0.3958333333333332</v>
      </c>
      <c r="D751" s="43">
        <v>9.6199999999999992</v>
      </c>
      <c r="E751" s="9">
        <f t="shared" si="61"/>
        <v>9.9037900000000008</v>
      </c>
      <c r="F751" s="44">
        <v>42.73</v>
      </c>
      <c r="G751" s="9">
        <f t="shared" si="62"/>
        <v>45.567271999999996</v>
      </c>
      <c r="H751" s="11">
        <f t="shared" si="59"/>
        <v>355.87019223912006</v>
      </c>
      <c r="J751" s="26"/>
    </row>
    <row r="752" spans="1:10" outlineLevel="1">
      <c r="A752" s="7">
        <f t="shared" si="63"/>
        <v>41</v>
      </c>
      <c r="B752" s="39">
        <v>42646.020833333336</v>
      </c>
      <c r="C752" s="40">
        <f t="shared" si="60"/>
        <v>0.41666666666666652</v>
      </c>
      <c r="D752" s="43">
        <v>9.77</v>
      </c>
      <c r="E752" s="9">
        <f t="shared" si="61"/>
        <v>10.058215000000001</v>
      </c>
      <c r="F752" s="44">
        <v>30.57</v>
      </c>
      <c r="G752" s="9">
        <f t="shared" si="62"/>
        <v>32.599848000000001</v>
      </c>
      <c r="H752" s="11">
        <f t="shared" si="59"/>
        <v>491.84824234868</v>
      </c>
      <c r="J752" s="26"/>
    </row>
    <row r="753" spans="1:10" outlineLevel="1">
      <c r="A753" s="7">
        <f t="shared" si="63"/>
        <v>41</v>
      </c>
      <c r="B753" s="39">
        <v>42646.020833333336</v>
      </c>
      <c r="C753" s="40">
        <f t="shared" si="60"/>
        <v>0.43749999999999983</v>
      </c>
      <c r="D753" s="43">
        <v>9.76</v>
      </c>
      <c r="E753" s="9">
        <f t="shared" si="61"/>
        <v>10.047920000000001</v>
      </c>
      <c r="F753" s="44">
        <v>31.96</v>
      </c>
      <c r="G753" s="9">
        <f t="shared" si="62"/>
        <v>34.082144</v>
      </c>
      <c r="H753" s="11">
        <f t="shared" si="59"/>
        <v>476.45082365952004</v>
      </c>
      <c r="J753" s="26"/>
    </row>
    <row r="754" spans="1:10" outlineLevel="1">
      <c r="A754" s="7">
        <f t="shared" si="63"/>
        <v>41</v>
      </c>
      <c r="B754" s="39">
        <v>42646.020833333336</v>
      </c>
      <c r="C754" s="40">
        <f t="shared" si="60"/>
        <v>0.45833333333333315</v>
      </c>
      <c r="D754" s="43">
        <v>9.77</v>
      </c>
      <c r="E754" s="9">
        <f t="shared" si="61"/>
        <v>10.058215000000001</v>
      </c>
      <c r="F754" s="44">
        <v>30.65</v>
      </c>
      <c r="G754" s="9">
        <f t="shared" si="62"/>
        <v>32.685159999999996</v>
      </c>
      <c r="H754" s="11">
        <f t="shared" si="59"/>
        <v>490.99015591060004</v>
      </c>
      <c r="J754" s="26"/>
    </row>
    <row r="755" spans="1:10" outlineLevel="1">
      <c r="A755" s="7">
        <f t="shared" si="63"/>
        <v>41</v>
      </c>
      <c r="B755" s="39">
        <v>42646.020833333336</v>
      </c>
      <c r="C755" s="40">
        <f t="shared" si="60"/>
        <v>0.47916666666666646</v>
      </c>
      <c r="D755" s="43">
        <v>9.6999999999999993</v>
      </c>
      <c r="E755" s="9">
        <f t="shared" si="61"/>
        <v>9.9861500000000003</v>
      </c>
      <c r="F755" s="44">
        <v>20.95</v>
      </c>
      <c r="G755" s="9">
        <f t="shared" si="62"/>
        <v>22.341079999999998</v>
      </c>
      <c r="H755" s="11">
        <f t="shared" si="59"/>
        <v>590.76984895800001</v>
      </c>
      <c r="J755" s="26"/>
    </row>
    <row r="756" spans="1:10" outlineLevel="1">
      <c r="A756" s="7">
        <f t="shared" si="63"/>
        <v>41</v>
      </c>
      <c r="B756" s="39">
        <v>42646.020833333336</v>
      </c>
      <c r="C756" s="40">
        <f t="shared" si="60"/>
        <v>0.49999999999999978</v>
      </c>
      <c r="D756" s="43">
        <v>9.6999999999999993</v>
      </c>
      <c r="E756" s="9">
        <f t="shared" si="61"/>
        <v>9.9861500000000003</v>
      </c>
      <c r="F756" s="44">
        <v>20.13</v>
      </c>
      <c r="G756" s="9">
        <f t="shared" si="62"/>
        <v>21.466632000000001</v>
      </c>
      <c r="H756" s="11">
        <f t="shared" si="59"/>
        <v>599.50221785320002</v>
      </c>
      <c r="J756" s="26"/>
    </row>
    <row r="757" spans="1:10" outlineLevel="1">
      <c r="A757" s="7">
        <f t="shared" si="63"/>
        <v>41</v>
      </c>
      <c r="B757" s="39">
        <v>42646.020833333336</v>
      </c>
      <c r="C757" s="40">
        <f t="shared" si="60"/>
        <v>0.52083333333333315</v>
      </c>
      <c r="D757" s="43">
        <v>9.6199999999999992</v>
      </c>
      <c r="E757" s="9">
        <f t="shared" si="61"/>
        <v>9.9037900000000008</v>
      </c>
      <c r="F757" s="44">
        <v>14.95</v>
      </c>
      <c r="G757" s="9">
        <f t="shared" si="62"/>
        <v>15.942679999999999</v>
      </c>
      <c r="H757" s="11">
        <f t="shared" si="59"/>
        <v>649.2659302428001</v>
      </c>
      <c r="J757" s="26"/>
    </row>
    <row r="758" spans="1:10" outlineLevel="1">
      <c r="A758" s="7">
        <f t="shared" si="63"/>
        <v>41</v>
      </c>
      <c r="B758" s="39">
        <v>42646.020833333336</v>
      </c>
      <c r="C758" s="40">
        <f t="shared" si="60"/>
        <v>0.54166666666666652</v>
      </c>
      <c r="D758" s="43">
        <v>9.4600000000000009</v>
      </c>
      <c r="E758" s="9">
        <f t="shared" si="61"/>
        <v>9.7390700000000017</v>
      </c>
      <c r="F758" s="44">
        <v>12.15</v>
      </c>
      <c r="G758" s="9">
        <f t="shared" si="62"/>
        <v>12.956760000000001</v>
      </c>
      <c r="H758" s="11">
        <f t="shared" si="59"/>
        <v>667.54741238680003</v>
      </c>
      <c r="J758" s="26"/>
    </row>
    <row r="759" spans="1:10" outlineLevel="1">
      <c r="A759" s="7">
        <f t="shared" si="63"/>
        <v>41</v>
      </c>
      <c r="B759" s="39">
        <v>42646.020833333336</v>
      </c>
      <c r="C759" s="40">
        <f t="shared" si="60"/>
        <v>0.56249999999999989</v>
      </c>
      <c r="D759" s="43">
        <v>9.44</v>
      </c>
      <c r="E759" s="9">
        <f t="shared" si="61"/>
        <v>9.7184799999999996</v>
      </c>
      <c r="F759" s="44">
        <v>12.08</v>
      </c>
      <c r="G759" s="9">
        <f t="shared" si="62"/>
        <v>12.882112000000001</v>
      </c>
      <c r="H759" s="11">
        <f t="shared" si="59"/>
        <v>666.86157217023992</v>
      </c>
      <c r="J759" s="26"/>
    </row>
    <row r="760" spans="1:10" outlineLevel="1">
      <c r="A760" s="7">
        <f t="shared" si="63"/>
        <v>41</v>
      </c>
      <c r="B760" s="39">
        <v>42646.020833333336</v>
      </c>
      <c r="C760" s="40">
        <f t="shared" si="60"/>
        <v>0.58333333333333326</v>
      </c>
      <c r="D760" s="43">
        <v>8.49</v>
      </c>
      <c r="E760" s="9">
        <f t="shared" si="61"/>
        <v>8.7404550000000008</v>
      </c>
      <c r="F760" s="44">
        <v>10.95</v>
      </c>
      <c r="G760" s="9">
        <f t="shared" si="62"/>
        <v>11.67708</v>
      </c>
      <c r="H760" s="11">
        <f t="shared" si="59"/>
        <v>610.28409022860001</v>
      </c>
      <c r="J760" s="26"/>
    </row>
    <row r="761" spans="1:10" outlineLevel="1">
      <c r="A761" s="7">
        <f t="shared" si="63"/>
        <v>41</v>
      </c>
      <c r="B761" s="39">
        <v>42646.020833333336</v>
      </c>
      <c r="C761" s="40">
        <f t="shared" si="60"/>
        <v>0.60416666666666663</v>
      </c>
      <c r="D761" s="43">
        <v>9.74</v>
      </c>
      <c r="E761" s="9">
        <f t="shared" si="61"/>
        <v>10.027330000000001</v>
      </c>
      <c r="F761" s="44">
        <v>12.01</v>
      </c>
      <c r="G761" s="9">
        <f t="shared" si="62"/>
        <v>12.807464</v>
      </c>
      <c r="H761" s="11">
        <f t="shared" si="59"/>
        <v>688.80272700888008</v>
      </c>
      <c r="J761" s="26"/>
    </row>
    <row r="762" spans="1:10" outlineLevel="1">
      <c r="A762" s="7">
        <f t="shared" si="63"/>
        <v>41</v>
      </c>
      <c r="B762" s="39">
        <v>42646.020833333336</v>
      </c>
      <c r="C762" s="40">
        <f t="shared" si="60"/>
        <v>0.625</v>
      </c>
      <c r="D762" s="43">
        <v>9.7899999999999991</v>
      </c>
      <c r="E762" s="9">
        <f t="shared" si="61"/>
        <v>10.078804999999999</v>
      </c>
      <c r="F762" s="44">
        <v>9.8699999999999992</v>
      </c>
      <c r="G762" s="9">
        <f t="shared" si="62"/>
        <v>10.525367999999999</v>
      </c>
      <c r="H762" s="11">
        <f t="shared" si="59"/>
        <v>715.33947587475996</v>
      </c>
      <c r="J762" s="26"/>
    </row>
    <row r="763" spans="1:10" outlineLevel="1">
      <c r="A763" s="7">
        <f t="shared" si="63"/>
        <v>41</v>
      </c>
      <c r="B763" s="39">
        <v>42646.020833333336</v>
      </c>
      <c r="C763" s="40">
        <f t="shared" si="60"/>
        <v>0.64583333333333337</v>
      </c>
      <c r="D763" s="43">
        <v>9.7899999999999991</v>
      </c>
      <c r="E763" s="9">
        <f t="shared" si="61"/>
        <v>10.078804999999999</v>
      </c>
      <c r="F763" s="44">
        <v>14.06</v>
      </c>
      <c r="G763" s="9">
        <f t="shared" si="62"/>
        <v>14.993584</v>
      </c>
      <c r="H763" s="11">
        <f t="shared" si="59"/>
        <v>670.30519811287991</v>
      </c>
      <c r="J763" s="26"/>
    </row>
    <row r="764" spans="1:10" outlineLevel="1">
      <c r="A764" s="7">
        <f t="shared" si="63"/>
        <v>41</v>
      </c>
      <c r="B764" s="39">
        <v>42646.020833333336</v>
      </c>
      <c r="C764" s="40">
        <f t="shared" si="60"/>
        <v>0.66666666666666674</v>
      </c>
      <c r="D764" s="43">
        <v>9.7799999999999994</v>
      </c>
      <c r="E764" s="9">
        <f t="shared" si="61"/>
        <v>10.06851</v>
      </c>
      <c r="F764" s="44">
        <v>8.35</v>
      </c>
      <c r="G764" s="9">
        <f t="shared" si="62"/>
        <v>8.9044399999999992</v>
      </c>
      <c r="H764" s="11">
        <f t="shared" si="59"/>
        <v>730.92912181560007</v>
      </c>
      <c r="J764" s="26"/>
    </row>
    <row r="765" spans="1:10" outlineLevel="1">
      <c r="A765" s="7">
        <f t="shared" si="63"/>
        <v>41</v>
      </c>
      <c r="B765" s="39">
        <v>42646.020833333336</v>
      </c>
      <c r="C765" s="40">
        <f t="shared" si="60"/>
        <v>0.68750000000000011</v>
      </c>
      <c r="D765" s="43">
        <v>9.7899999999999991</v>
      </c>
      <c r="E765" s="9">
        <f t="shared" si="61"/>
        <v>10.078804999999999</v>
      </c>
      <c r="F765" s="44">
        <v>13.21</v>
      </c>
      <c r="G765" s="9">
        <f t="shared" si="62"/>
        <v>14.087144</v>
      </c>
      <c r="H765" s="11">
        <f t="shared" ref="H765:H828" si="64">E765*($B$6-G765)</f>
        <v>679.44103011708</v>
      </c>
      <c r="J765" s="26"/>
    </row>
    <row r="766" spans="1:10" outlineLevel="1">
      <c r="A766" s="7">
        <f t="shared" si="63"/>
        <v>41</v>
      </c>
      <c r="B766" s="39">
        <v>42646.020833333336</v>
      </c>
      <c r="C766" s="40">
        <f t="shared" ref="C766:C829" si="65">IF(C765=$C$60,$C$13,C765+1/48)</f>
        <v>0.70833333333333348</v>
      </c>
      <c r="D766" s="43">
        <v>9.77</v>
      </c>
      <c r="E766" s="9">
        <f t="shared" si="61"/>
        <v>10.058215000000001</v>
      </c>
      <c r="F766" s="44">
        <v>36.229999999999997</v>
      </c>
      <c r="G766" s="9">
        <f t="shared" si="62"/>
        <v>38.635672</v>
      </c>
      <c r="H766" s="11">
        <f t="shared" si="64"/>
        <v>431.13862685452006</v>
      </c>
      <c r="J766" s="26"/>
    </row>
    <row r="767" spans="1:10" outlineLevel="1">
      <c r="A767" s="7">
        <f t="shared" si="63"/>
        <v>41</v>
      </c>
      <c r="B767" s="39">
        <v>42646.020833333336</v>
      </c>
      <c r="C767" s="40">
        <f t="shared" si="65"/>
        <v>0.72916666666666685</v>
      </c>
      <c r="D767" s="43">
        <v>9.77</v>
      </c>
      <c r="E767" s="9">
        <f t="shared" si="61"/>
        <v>10.058215000000001</v>
      </c>
      <c r="F767" s="44">
        <v>20.75</v>
      </c>
      <c r="G767" s="9">
        <f t="shared" si="62"/>
        <v>22.127800000000001</v>
      </c>
      <c r="H767" s="11">
        <f t="shared" si="64"/>
        <v>597.17835262300002</v>
      </c>
      <c r="J767" s="26"/>
    </row>
    <row r="768" spans="1:10" outlineLevel="1">
      <c r="A768" s="7">
        <f t="shared" si="63"/>
        <v>41</v>
      </c>
      <c r="B768" s="39">
        <v>42646.020833333336</v>
      </c>
      <c r="C768" s="40">
        <f t="shared" si="65"/>
        <v>0.75000000000000022</v>
      </c>
      <c r="D768" s="43">
        <v>9.77</v>
      </c>
      <c r="E768" s="9">
        <f t="shared" si="61"/>
        <v>10.058215000000001</v>
      </c>
      <c r="F768" s="44">
        <v>26.28</v>
      </c>
      <c r="G768" s="9">
        <f t="shared" si="62"/>
        <v>28.024992000000001</v>
      </c>
      <c r="H768" s="11">
        <f t="shared" si="64"/>
        <v>537.86312759072007</v>
      </c>
      <c r="J768" s="26"/>
    </row>
    <row r="769" spans="1:10" outlineLevel="1">
      <c r="A769" s="7">
        <f t="shared" si="63"/>
        <v>41</v>
      </c>
      <c r="B769" s="39">
        <v>42646.020833333336</v>
      </c>
      <c r="C769" s="40">
        <f t="shared" si="65"/>
        <v>0.77083333333333359</v>
      </c>
      <c r="D769" s="43">
        <v>9.77</v>
      </c>
      <c r="E769" s="9">
        <f t="shared" si="61"/>
        <v>10.058215000000001</v>
      </c>
      <c r="F769" s="44">
        <v>34.35</v>
      </c>
      <c r="G769" s="9">
        <f t="shared" si="62"/>
        <v>36.630839999999999</v>
      </c>
      <c r="H769" s="11">
        <f t="shared" si="64"/>
        <v>451.30365814940001</v>
      </c>
      <c r="J769" s="26"/>
    </row>
    <row r="770" spans="1:10" outlineLevel="1">
      <c r="A770" s="7">
        <f t="shared" si="63"/>
        <v>41</v>
      </c>
      <c r="B770" s="39">
        <v>42646.020833333336</v>
      </c>
      <c r="C770" s="40">
        <f t="shared" si="65"/>
        <v>0.79166666666666696</v>
      </c>
      <c r="D770" s="43">
        <v>9.44</v>
      </c>
      <c r="E770" s="9">
        <f t="shared" si="61"/>
        <v>9.7184799999999996</v>
      </c>
      <c r="F770" s="44">
        <v>36.090000000000003</v>
      </c>
      <c r="G770" s="9">
        <f t="shared" si="62"/>
        <v>38.486376000000007</v>
      </c>
      <c r="H770" s="11">
        <f t="shared" si="64"/>
        <v>418.02704457151992</v>
      </c>
      <c r="J770" s="26"/>
    </row>
    <row r="771" spans="1:10" outlineLevel="1">
      <c r="A771" s="7">
        <f t="shared" si="63"/>
        <v>41</v>
      </c>
      <c r="B771" s="39">
        <v>42646.020833333336</v>
      </c>
      <c r="C771" s="40">
        <f t="shared" si="65"/>
        <v>0.81250000000000033</v>
      </c>
      <c r="D771" s="43">
        <v>9.58</v>
      </c>
      <c r="E771" s="9">
        <f t="shared" si="61"/>
        <v>9.8626100000000001</v>
      </c>
      <c r="F771" s="44">
        <v>34.15</v>
      </c>
      <c r="G771" s="9">
        <f t="shared" si="62"/>
        <v>36.417560000000002</v>
      </c>
      <c r="H771" s="11">
        <f t="shared" si="64"/>
        <v>444.63052356840001</v>
      </c>
      <c r="J771" s="26"/>
    </row>
    <row r="772" spans="1:10" outlineLevel="1">
      <c r="A772" s="7">
        <f t="shared" si="63"/>
        <v>41</v>
      </c>
      <c r="B772" s="39">
        <v>42646.020833333336</v>
      </c>
      <c r="C772" s="40">
        <f t="shared" si="65"/>
        <v>0.8333333333333337</v>
      </c>
      <c r="D772" s="43">
        <v>9.77</v>
      </c>
      <c r="E772" s="9">
        <f t="shared" si="61"/>
        <v>10.058215000000001</v>
      </c>
      <c r="F772" s="44">
        <v>31.46</v>
      </c>
      <c r="G772" s="9">
        <f t="shared" si="62"/>
        <v>33.548943999999999</v>
      </c>
      <c r="H772" s="11">
        <f t="shared" si="64"/>
        <v>482.30203072504003</v>
      </c>
      <c r="J772" s="26"/>
    </row>
    <row r="773" spans="1:10" outlineLevel="1">
      <c r="A773" s="7">
        <f t="shared" si="63"/>
        <v>41</v>
      </c>
      <c r="B773" s="39">
        <v>42646.020833333336</v>
      </c>
      <c r="C773" s="40">
        <f t="shared" si="65"/>
        <v>0.85416666666666707</v>
      </c>
      <c r="D773" s="43">
        <v>9.77</v>
      </c>
      <c r="E773" s="9">
        <f t="shared" si="61"/>
        <v>10.058215000000001</v>
      </c>
      <c r="F773" s="44">
        <v>33.4</v>
      </c>
      <c r="G773" s="9">
        <f t="shared" si="62"/>
        <v>35.617759999999997</v>
      </c>
      <c r="H773" s="11">
        <f t="shared" si="64"/>
        <v>461.49343460160003</v>
      </c>
      <c r="J773" s="26"/>
    </row>
    <row r="774" spans="1:10" outlineLevel="1">
      <c r="A774" s="7">
        <f t="shared" si="63"/>
        <v>41</v>
      </c>
      <c r="B774" s="39">
        <v>42646.020833333336</v>
      </c>
      <c r="C774" s="40">
        <f t="shared" si="65"/>
        <v>0.87500000000000044</v>
      </c>
      <c r="D774" s="43">
        <v>9.77</v>
      </c>
      <c r="E774" s="9">
        <f t="shared" si="61"/>
        <v>10.058215000000001</v>
      </c>
      <c r="F774" s="44">
        <v>26.87</v>
      </c>
      <c r="G774" s="9">
        <f t="shared" si="62"/>
        <v>28.654168000000002</v>
      </c>
      <c r="H774" s="11">
        <f t="shared" si="64"/>
        <v>531.53474010988009</v>
      </c>
      <c r="J774" s="26"/>
    </row>
    <row r="775" spans="1:10" outlineLevel="1">
      <c r="A775" s="7">
        <f t="shared" si="63"/>
        <v>41</v>
      </c>
      <c r="B775" s="39">
        <v>42646.020833333336</v>
      </c>
      <c r="C775" s="40">
        <f t="shared" si="65"/>
        <v>0.89583333333333381</v>
      </c>
      <c r="D775" s="43">
        <v>9.7799999999999994</v>
      </c>
      <c r="E775" s="9">
        <f t="shared" si="61"/>
        <v>10.06851</v>
      </c>
      <c r="F775" s="44">
        <v>14.21</v>
      </c>
      <c r="G775" s="9">
        <f t="shared" si="62"/>
        <v>15.153544000000002</v>
      </c>
      <c r="H775" s="11">
        <f t="shared" si="64"/>
        <v>668.00995570056</v>
      </c>
      <c r="J775" s="26"/>
    </row>
    <row r="776" spans="1:10" outlineLevel="1">
      <c r="A776" s="7">
        <f t="shared" si="63"/>
        <v>41</v>
      </c>
      <c r="B776" s="39">
        <v>42646.020833333336</v>
      </c>
      <c r="C776" s="40">
        <f t="shared" si="65"/>
        <v>0.91666666666666718</v>
      </c>
      <c r="D776" s="43">
        <v>9.7899999999999991</v>
      </c>
      <c r="E776" s="9">
        <f t="shared" si="61"/>
        <v>10.078804999999999</v>
      </c>
      <c r="F776" s="44">
        <v>10.52</v>
      </c>
      <c r="G776" s="9">
        <f t="shared" si="62"/>
        <v>11.218527999999999</v>
      </c>
      <c r="H776" s="11">
        <f t="shared" si="64"/>
        <v>708.35325140096006</v>
      </c>
      <c r="J776" s="26"/>
    </row>
    <row r="777" spans="1:10" outlineLevel="1">
      <c r="A777" s="7">
        <f t="shared" si="63"/>
        <v>41</v>
      </c>
      <c r="B777" s="39">
        <v>42646.020833333336</v>
      </c>
      <c r="C777" s="40">
        <f t="shared" si="65"/>
        <v>0.93750000000000056</v>
      </c>
      <c r="D777" s="43">
        <v>9.7799999999999994</v>
      </c>
      <c r="E777" s="9">
        <f t="shared" si="61"/>
        <v>10.06851</v>
      </c>
      <c r="F777" s="44">
        <v>10.37</v>
      </c>
      <c r="G777" s="9">
        <f t="shared" si="62"/>
        <v>11.058567999999999</v>
      </c>
      <c r="H777" s="11">
        <f t="shared" si="64"/>
        <v>709.24026250632005</v>
      </c>
      <c r="J777" s="26"/>
    </row>
    <row r="778" spans="1:10" outlineLevel="1">
      <c r="A778" s="7">
        <f t="shared" si="63"/>
        <v>41</v>
      </c>
      <c r="B778" s="39">
        <v>42646.020833333336</v>
      </c>
      <c r="C778" s="40">
        <f t="shared" si="65"/>
        <v>0.95833333333333393</v>
      </c>
      <c r="D778" s="43">
        <v>9.7899999999999991</v>
      </c>
      <c r="E778" s="9">
        <f t="shared" si="61"/>
        <v>10.078804999999999</v>
      </c>
      <c r="F778" s="44">
        <v>10.32</v>
      </c>
      <c r="G778" s="9">
        <f t="shared" si="62"/>
        <v>11.005248</v>
      </c>
      <c r="H778" s="11">
        <f t="shared" si="64"/>
        <v>710.50285893136004</v>
      </c>
      <c r="J778" s="26"/>
    </row>
    <row r="779" spans="1:10" outlineLevel="1">
      <c r="A779" s="7">
        <f t="shared" si="63"/>
        <v>41</v>
      </c>
      <c r="B779" s="39">
        <v>42646.020833333336</v>
      </c>
      <c r="C779" s="40">
        <f t="shared" si="65"/>
        <v>0.9791666666666673</v>
      </c>
      <c r="D779" s="43">
        <v>9.75</v>
      </c>
      <c r="E779" s="9">
        <f t="shared" si="61"/>
        <v>10.037625</v>
      </c>
      <c r="F779" s="44">
        <v>-72.94</v>
      </c>
      <c r="G779" s="9">
        <f t="shared" si="62"/>
        <v>-77.783215999999996</v>
      </c>
      <c r="H779" s="11">
        <f t="shared" si="64"/>
        <v>1598.8251910019999</v>
      </c>
      <c r="J779" s="26"/>
    </row>
    <row r="780" spans="1:10" outlineLevel="1">
      <c r="A780" s="7">
        <f t="shared" si="63"/>
        <v>41</v>
      </c>
      <c r="B780" s="39">
        <v>42646.020833333336</v>
      </c>
      <c r="C780" s="40">
        <f t="shared" si="65"/>
        <v>1.0000000000000007</v>
      </c>
      <c r="D780" s="43">
        <v>9.18</v>
      </c>
      <c r="E780" s="9">
        <f t="shared" si="61"/>
        <v>9.4508100000000006</v>
      </c>
      <c r="F780" s="44">
        <v>19.350000000000001</v>
      </c>
      <c r="G780" s="9">
        <f t="shared" si="62"/>
        <v>20.634840000000001</v>
      </c>
      <c r="H780" s="11">
        <f t="shared" si="64"/>
        <v>575.22506277960008</v>
      </c>
      <c r="J780" s="26"/>
    </row>
    <row r="781" spans="1:10" outlineLevel="1">
      <c r="A781" s="7">
        <f t="shared" si="63"/>
        <v>41</v>
      </c>
      <c r="B781" s="39">
        <v>42647.020833333336</v>
      </c>
      <c r="C781" s="40">
        <f t="shared" si="65"/>
        <v>2.0833333333333332E-2</v>
      </c>
      <c r="D781" s="43">
        <v>9.76</v>
      </c>
      <c r="E781" s="9">
        <f t="shared" si="61"/>
        <v>10.047920000000001</v>
      </c>
      <c r="F781" s="44">
        <v>22.75</v>
      </c>
      <c r="G781" s="9">
        <f t="shared" si="62"/>
        <v>24.2606</v>
      </c>
      <c r="H781" s="11">
        <f t="shared" si="64"/>
        <v>575.13691204800011</v>
      </c>
      <c r="J781" s="26"/>
    </row>
    <row r="782" spans="1:10" outlineLevel="1">
      <c r="A782" s="7">
        <f t="shared" si="63"/>
        <v>41</v>
      </c>
      <c r="B782" s="39">
        <v>42647.020833333336</v>
      </c>
      <c r="C782" s="40">
        <f t="shared" si="65"/>
        <v>4.1666666666666664E-2</v>
      </c>
      <c r="D782" s="43">
        <v>9.76</v>
      </c>
      <c r="E782" s="9">
        <f t="shared" ref="E782:E845" si="66">IF($B$10="Electricity",$D782*$B$7,$D782*$B$8)</f>
        <v>10.047920000000001</v>
      </c>
      <c r="F782" s="44">
        <v>-4.4000000000000004</v>
      </c>
      <c r="G782" s="9">
        <f t="shared" ref="G782:G845" si="67">$F782*$B$8</f>
        <v>-4.6921600000000003</v>
      </c>
      <c r="H782" s="11">
        <f t="shared" si="64"/>
        <v>866.05192830720011</v>
      </c>
      <c r="J782" s="26"/>
    </row>
    <row r="783" spans="1:10" outlineLevel="1">
      <c r="A783" s="7">
        <f t="shared" si="63"/>
        <v>41</v>
      </c>
      <c r="B783" s="39">
        <v>42647.020833333336</v>
      </c>
      <c r="C783" s="40">
        <f t="shared" si="65"/>
        <v>6.25E-2</v>
      </c>
      <c r="D783" s="43">
        <v>9.69</v>
      </c>
      <c r="E783" s="9">
        <f t="shared" si="66"/>
        <v>9.975855000000001</v>
      </c>
      <c r="F783" s="44">
        <v>-2.81</v>
      </c>
      <c r="G783" s="9">
        <f t="shared" si="67"/>
        <v>-2.9965839999999999</v>
      </c>
      <c r="H783" s="11">
        <f t="shared" si="64"/>
        <v>842.92566997932011</v>
      </c>
      <c r="J783" s="26"/>
    </row>
    <row r="784" spans="1:10" outlineLevel="1">
      <c r="A784" s="7">
        <f t="shared" si="63"/>
        <v>41</v>
      </c>
      <c r="B784" s="39">
        <v>42647.020833333336</v>
      </c>
      <c r="C784" s="40">
        <f t="shared" si="65"/>
        <v>8.3333333333333329E-2</v>
      </c>
      <c r="D784" s="43">
        <v>9.64</v>
      </c>
      <c r="E784" s="9">
        <f t="shared" si="66"/>
        <v>9.9243800000000011</v>
      </c>
      <c r="F784" s="44">
        <v>10.1</v>
      </c>
      <c r="G784" s="9">
        <f t="shared" si="67"/>
        <v>10.77064</v>
      </c>
      <c r="H784" s="11">
        <f t="shared" si="64"/>
        <v>701.94504579680006</v>
      </c>
      <c r="J784" s="26"/>
    </row>
    <row r="785" spans="1:10" outlineLevel="1">
      <c r="A785" s="7">
        <f t="shared" si="63"/>
        <v>41</v>
      </c>
      <c r="B785" s="39">
        <v>42647.020833333336</v>
      </c>
      <c r="C785" s="40">
        <f t="shared" si="65"/>
        <v>0.10416666666666666</v>
      </c>
      <c r="D785" s="43">
        <v>9.7799999999999994</v>
      </c>
      <c r="E785" s="9">
        <f t="shared" si="66"/>
        <v>10.06851</v>
      </c>
      <c r="F785" s="44">
        <v>-78.650000000000006</v>
      </c>
      <c r="G785" s="9">
        <f t="shared" si="67"/>
        <v>-83.87236</v>
      </c>
      <c r="H785" s="11">
        <f t="shared" si="64"/>
        <v>1665.0532603836002</v>
      </c>
      <c r="J785" s="26"/>
    </row>
    <row r="786" spans="1:10" outlineLevel="1">
      <c r="A786" s="7">
        <f t="shared" si="63"/>
        <v>41</v>
      </c>
      <c r="B786" s="39">
        <v>42647.020833333336</v>
      </c>
      <c r="C786" s="40">
        <f t="shared" si="65"/>
        <v>0.12499999999999999</v>
      </c>
      <c r="D786" s="43">
        <v>9.7899999999999991</v>
      </c>
      <c r="E786" s="9">
        <f t="shared" si="66"/>
        <v>10.078804999999999</v>
      </c>
      <c r="F786" s="44">
        <v>-49.96</v>
      </c>
      <c r="G786" s="9">
        <f t="shared" si="67"/>
        <v>-53.277343999999999</v>
      </c>
      <c r="H786" s="11">
        <f t="shared" si="64"/>
        <v>1358.39456859392</v>
      </c>
      <c r="J786" s="26"/>
    </row>
    <row r="787" spans="1:10" outlineLevel="1">
      <c r="A787" s="7">
        <f t="shared" si="63"/>
        <v>41</v>
      </c>
      <c r="B787" s="39">
        <v>42647.020833333336</v>
      </c>
      <c r="C787" s="40">
        <f t="shared" si="65"/>
        <v>0.14583333333333331</v>
      </c>
      <c r="D787" s="43">
        <v>9.7899999999999991</v>
      </c>
      <c r="E787" s="9">
        <f t="shared" si="66"/>
        <v>10.078804999999999</v>
      </c>
      <c r="F787" s="44">
        <v>-92.45</v>
      </c>
      <c r="G787" s="9">
        <f t="shared" si="67"/>
        <v>-98.588680000000011</v>
      </c>
      <c r="H787" s="11">
        <f t="shared" si="64"/>
        <v>1815.0786884274</v>
      </c>
      <c r="J787" s="26"/>
    </row>
    <row r="788" spans="1:10" outlineLevel="1">
      <c r="A788" s="7">
        <f t="shared" si="63"/>
        <v>41</v>
      </c>
      <c r="B788" s="39">
        <v>42647.020833333336</v>
      </c>
      <c r="C788" s="40">
        <f t="shared" si="65"/>
        <v>0.16666666666666666</v>
      </c>
      <c r="D788" s="43">
        <v>9.7899999999999991</v>
      </c>
      <c r="E788" s="9">
        <f t="shared" si="66"/>
        <v>10.078804999999999</v>
      </c>
      <c r="F788" s="44">
        <v>-8.24</v>
      </c>
      <c r="G788" s="9">
        <f t="shared" si="67"/>
        <v>-8.7871360000000003</v>
      </c>
      <c r="H788" s="11">
        <f t="shared" si="64"/>
        <v>909.98643775248001</v>
      </c>
      <c r="J788" s="26"/>
    </row>
    <row r="789" spans="1:10" outlineLevel="1">
      <c r="A789" s="7">
        <f t="shared" si="63"/>
        <v>41</v>
      </c>
      <c r="B789" s="39">
        <v>42647.020833333336</v>
      </c>
      <c r="C789" s="40">
        <f t="shared" si="65"/>
        <v>0.1875</v>
      </c>
      <c r="D789" s="43">
        <v>9.7799999999999994</v>
      </c>
      <c r="E789" s="9">
        <f t="shared" si="66"/>
        <v>10.06851</v>
      </c>
      <c r="F789" s="44">
        <v>1.64</v>
      </c>
      <c r="G789" s="9">
        <f t="shared" si="67"/>
        <v>1.748896</v>
      </c>
      <c r="H789" s="11">
        <f t="shared" si="64"/>
        <v>802.97478813503994</v>
      </c>
      <c r="J789" s="26"/>
    </row>
    <row r="790" spans="1:10" outlineLevel="1">
      <c r="A790" s="7">
        <f t="shared" si="63"/>
        <v>41</v>
      </c>
      <c r="B790" s="39">
        <v>42647.020833333336</v>
      </c>
      <c r="C790" s="40">
        <f t="shared" si="65"/>
        <v>0.20833333333333334</v>
      </c>
      <c r="D790" s="43">
        <v>9.7899999999999991</v>
      </c>
      <c r="E790" s="9">
        <f t="shared" si="66"/>
        <v>10.078804999999999</v>
      </c>
      <c r="F790" s="44">
        <v>21.15</v>
      </c>
      <c r="G790" s="9">
        <f t="shared" si="67"/>
        <v>22.554359999999999</v>
      </c>
      <c r="H790" s="11">
        <f t="shared" si="64"/>
        <v>594.10161116019992</v>
      </c>
      <c r="J790" s="26"/>
    </row>
    <row r="791" spans="1:10" outlineLevel="1">
      <c r="A791" s="7">
        <f t="shared" si="63"/>
        <v>41</v>
      </c>
      <c r="B791" s="39">
        <v>42647.020833333336</v>
      </c>
      <c r="C791" s="40">
        <f t="shared" si="65"/>
        <v>0.22916666666666669</v>
      </c>
      <c r="D791" s="43">
        <v>9.7799999999999994</v>
      </c>
      <c r="E791" s="9">
        <f t="shared" si="66"/>
        <v>10.06851</v>
      </c>
      <c r="F791" s="44">
        <v>31.74</v>
      </c>
      <c r="G791" s="9">
        <f t="shared" si="67"/>
        <v>33.847535999999998</v>
      </c>
      <c r="H791" s="11">
        <f t="shared" si="64"/>
        <v>479.78931030864004</v>
      </c>
      <c r="J791" s="26"/>
    </row>
    <row r="792" spans="1:10" outlineLevel="1">
      <c r="A792" s="7">
        <f t="shared" si="63"/>
        <v>41</v>
      </c>
      <c r="B792" s="39">
        <v>42647.020833333336</v>
      </c>
      <c r="C792" s="40">
        <f t="shared" si="65"/>
        <v>0.25</v>
      </c>
      <c r="D792" s="43">
        <v>9.7799999999999994</v>
      </c>
      <c r="E792" s="9">
        <f t="shared" si="66"/>
        <v>10.06851</v>
      </c>
      <c r="F792" s="44">
        <v>35.85</v>
      </c>
      <c r="G792" s="9">
        <f t="shared" si="67"/>
        <v>38.230440000000002</v>
      </c>
      <c r="H792" s="11">
        <f t="shared" si="64"/>
        <v>435.6599975556</v>
      </c>
      <c r="J792" s="26"/>
    </row>
    <row r="793" spans="1:10" outlineLevel="1">
      <c r="A793" s="7">
        <f t="shared" si="63"/>
        <v>41</v>
      </c>
      <c r="B793" s="39">
        <v>42647.020833333336</v>
      </c>
      <c r="C793" s="40">
        <f t="shared" si="65"/>
        <v>0.27083333333333331</v>
      </c>
      <c r="D793" s="43">
        <v>9.65</v>
      </c>
      <c r="E793" s="9">
        <f t="shared" si="66"/>
        <v>9.9346750000000004</v>
      </c>
      <c r="F793" s="44">
        <v>57.25</v>
      </c>
      <c r="G793" s="9">
        <f t="shared" si="67"/>
        <v>61.051400000000001</v>
      </c>
      <c r="H793" s="11">
        <f t="shared" si="64"/>
        <v>203.15019520499999</v>
      </c>
      <c r="J793" s="26"/>
    </row>
    <row r="794" spans="1:10" outlineLevel="1">
      <c r="A794" s="7">
        <f t="shared" si="63"/>
        <v>41</v>
      </c>
      <c r="B794" s="39">
        <v>42647.020833333336</v>
      </c>
      <c r="C794" s="40">
        <f t="shared" si="65"/>
        <v>0.29166666666666663</v>
      </c>
      <c r="D794" s="43">
        <v>9.31</v>
      </c>
      <c r="E794" s="9">
        <f t="shared" si="66"/>
        <v>9.5846450000000019</v>
      </c>
      <c r="F794" s="44">
        <v>78.260000000000005</v>
      </c>
      <c r="G794" s="9">
        <f t="shared" si="67"/>
        <v>83.456464000000011</v>
      </c>
      <c r="H794" s="11">
        <f t="shared" si="64"/>
        <v>-18.75201289528011</v>
      </c>
      <c r="J794" s="26"/>
    </row>
    <row r="795" spans="1:10" outlineLevel="1">
      <c r="A795" s="7">
        <f t="shared" si="63"/>
        <v>41</v>
      </c>
      <c r="B795" s="39">
        <v>42647.020833333336</v>
      </c>
      <c r="C795" s="40">
        <f t="shared" si="65"/>
        <v>0.31249999999999994</v>
      </c>
      <c r="D795" s="43">
        <v>9.65</v>
      </c>
      <c r="E795" s="9">
        <f t="shared" si="66"/>
        <v>9.9346750000000004</v>
      </c>
      <c r="F795" s="44">
        <v>28.96</v>
      </c>
      <c r="G795" s="9">
        <f t="shared" si="67"/>
        <v>30.882944000000002</v>
      </c>
      <c r="H795" s="11">
        <f t="shared" si="64"/>
        <v>502.8640008168</v>
      </c>
      <c r="J795" s="26"/>
    </row>
    <row r="796" spans="1:10" outlineLevel="1">
      <c r="A796" s="7">
        <f t="shared" si="63"/>
        <v>41</v>
      </c>
      <c r="B796" s="39">
        <v>42647.020833333336</v>
      </c>
      <c r="C796" s="40">
        <f t="shared" si="65"/>
        <v>0.33333333333333326</v>
      </c>
      <c r="D796" s="43">
        <v>9.77</v>
      </c>
      <c r="E796" s="9">
        <f t="shared" si="66"/>
        <v>10.058215000000001</v>
      </c>
      <c r="F796" s="44">
        <v>40.94</v>
      </c>
      <c r="G796" s="9">
        <f t="shared" si="67"/>
        <v>43.658415999999995</v>
      </c>
      <c r="H796" s="11">
        <f t="shared" si="64"/>
        <v>380.61878781256007</v>
      </c>
      <c r="J796" s="26"/>
    </row>
    <row r="797" spans="1:10" outlineLevel="1">
      <c r="A797" s="7">
        <f t="shared" si="63"/>
        <v>41</v>
      </c>
      <c r="B797" s="39">
        <v>42647.020833333336</v>
      </c>
      <c r="C797" s="40">
        <f t="shared" si="65"/>
        <v>0.35416666666666657</v>
      </c>
      <c r="D797" s="43">
        <v>9.77</v>
      </c>
      <c r="E797" s="9">
        <f t="shared" si="66"/>
        <v>10.058215000000001</v>
      </c>
      <c r="F797" s="44">
        <v>30.68</v>
      </c>
      <c r="G797" s="9">
        <f t="shared" si="67"/>
        <v>32.717151999999999</v>
      </c>
      <c r="H797" s="11">
        <f t="shared" si="64"/>
        <v>490.66837349632004</v>
      </c>
      <c r="J797" s="26"/>
    </row>
    <row r="798" spans="1:10" outlineLevel="1">
      <c r="A798" s="7">
        <f t="shared" si="63"/>
        <v>41</v>
      </c>
      <c r="B798" s="39">
        <v>42647.020833333336</v>
      </c>
      <c r="C798" s="40">
        <f t="shared" si="65"/>
        <v>0.37499999999999989</v>
      </c>
      <c r="D798" s="43">
        <v>9.7799999999999994</v>
      </c>
      <c r="E798" s="9">
        <f t="shared" si="66"/>
        <v>10.06851</v>
      </c>
      <c r="F798" s="44">
        <v>28.31</v>
      </c>
      <c r="G798" s="9">
        <f t="shared" si="67"/>
        <v>30.189784</v>
      </c>
      <c r="H798" s="11">
        <f t="shared" si="64"/>
        <v>516.61742289815993</v>
      </c>
      <c r="J798" s="26"/>
    </row>
    <row r="799" spans="1:10" outlineLevel="1">
      <c r="A799" s="7">
        <f t="shared" si="63"/>
        <v>41</v>
      </c>
      <c r="B799" s="39">
        <v>42647.020833333336</v>
      </c>
      <c r="C799" s="40">
        <f t="shared" si="65"/>
        <v>0.3958333333333332</v>
      </c>
      <c r="D799" s="43">
        <v>9.7899999999999991</v>
      </c>
      <c r="E799" s="9">
        <f t="shared" si="66"/>
        <v>10.078804999999999</v>
      </c>
      <c r="F799" s="44">
        <v>31.81</v>
      </c>
      <c r="G799" s="9">
        <f t="shared" si="67"/>
        <v>33.922184000000001</v>
      </c>
      <c r="H799" s="11">
        <f t="shared" si="64"/>
        <v>479.52752978987996</v>
      </c>
      <c r="J799" s="26"/>
    </row>
    <row r="800" spans="1:10" outlineLevel="1">
      <c r="A800" s="7">
        <f t="shared" si="63"/>
        <v>41</v>
      </c>
      <c r="B800" s="39">
        <v>42647.020833333336</v>
      </c>
      <c r="C800" s="40">
        <f t="shared" si="65"/>
        <v>0.41666666666666652</v>
      </c>
      <c r="D800" s="43">
        <v>9.24</v>
      </c>
      <c r="E800" s="9">
        <f t="shared" si="66"/>
        <v>9.5125800000000016</v>
      </c>
      <c r="F800" s="44">
        <v>31.04</v>
      </c>
      <c r="G800" s="9">
        <f t="shared" si="67"/>
        <v>33.101056</v>
      </c>
      <c r="H800" s="11">
        <f t="shared" si="64"/>
        <v>460.3988267155201</v>
      </c>
      <c r="J800" s="26"/>
    </row>
    <row r="801" spans="1:10" outlineLevel="1">
      <c r="A801" s="7">
        <f t="shared" si="63"/>
        <v>41</v>
      </c>
      <c r="B801" s="39">
        <v>42647.020833333336</v>
      </c>
      <c r="C801" s="40">
        <f t="shared" si="65"/>
        <v>0.43749999999999983</v>
      </c>
      <c r="D801" s="43">
        <v>9.7100000000000009</v>
      </c>
      <c r="E801" s="9">
        <f t="shared" si="66"/>
        <v>9.9964450000000014</v>
      </c>
      <c r="F801" s="44">
        <v>30.19</v>
      </c>
      <c r="G801" s="9">
        <f t="shared" si="67"/>
        <v>32.194616000000003</v>
      </c>
      <c r="H801" s="11">
        <f t="shared" si="64"/>
        <v>492.87855935988006</v>
      </c>
      <c r="J801" s="26"/>
    </row>
    <row r="802" spans="1:10" outlineLevel="1">
      <c r="A802" s="7">
        <f t="shared" si="63"/>
        <v>41</v>
      </c>
      <c r="B802" s="39">
        <v>42647.020833333336</v>
      </c>
      <c r="C802" s="40">
        <f t="shared" si="65"/>
        <v>0.45833333333333315</v>
      </c>
      <c r="D802" s="43">
        <v>9.5299999999999994</v>
      </c>
      <c r="E802" s="9">
        <f t="shared" si="66"/>
        <v>9.8111350000000002</v>
      </c>
      <c r="F802" s="44">
        <v>25.11</v>
      </c>
      <c r="G802" s="9">
        <f t="shared" si="67"/>
        <v>26.777304000000001</v>
      </c>
      <c r="H802" s="11">
        <f t="shared" si="64"/>
        <v>536.89175801995998</v>
      </c>
      <c r="J802" s="26"/>
    </row>
    <row r="803" spans="1:10" outlineLevel="1">
      <c r="A803" s="7">
        <f t="shared" si="63"/>
        <v>41</v>
      </c>
      <c r="B803" s="39">
        <v>42647.020833333336</v>
      </c>
      <c r="C803" s="40">
        <f t="shared" si="65"/>
        <v>0.47916666666666646</v>
      </c>
      <c r="D803" s="43">
        <v>9.16</v>
      </c>
      <c r="E803" s="9">
        <f t="shared" si="66"/>
        <v>9.4302200000000003</v>
      </c>
      <c r="F803" s="44">
        <v>24.04</v>
      </c>
      <c r="G803" s="9">
        <f t="shared" si="67"/>
        <v>25.636255999999999</v>
      </c>
      <c r="H803" s="11">
        <f t="shared" si="64"/>
        <v>526.80739594368004</v>
      </c>
      <c r="J803" s="26"/>
    </row>
    <row r="804" spans="1:10" outlineLevel="1">
      <c r="A804" s="7">
        <f t="shared" si="63"/>
        <v>41</v>
      </c>
      <c r="B804" s="39">
        <v>42647.020833333336</v>
      </c>
      <c r="C804" s="40">
        <f t="shared" si="65"/>
        <v>0.49999999999999978</v>
      </c>
      <c r="D804" s="43">
        <v>9.44</v>
      </c>
      <c r="E804" s="9">
        <f t="shared" si="66"/>
        <v>9.7184799999999996</v>
      </c>
      <c r="F804" s="44">
        <v>19.88</v>
      </c>
      <c r="G804" s="9">
        <f t="shared" si="67"/>
        <v>21.200032</v>
      </c>
      <c r="H804" s="11">
        <f t="shared" si="64"/>
        <v>586.02403300864</v>
      </c>
      <c r="J804" s="26"/>
    </row>
    <row r="805" spans="1:10" outlineLevel="1">
      <c r="A805" s="7">
        <f t="shared" si="63"/>
        <v>41</v>
      </c>
      <c r="B805" s="39">
        <v>42647.020833333336</v>
      </c>
      <c r="C805" s="40">
        <f t="shared" si="65"/>
        <v>0.52083333333333315</v>
      </c>
      <c r="D805" s="43">
        <v>9.76</v>
      </c>
      <c r="E805" s="9">
        <f t="shared" si="66"/>
        <v>10.047920000000001</v>
      </c>
      <c r="F805" s="44">
        <v>16.21</v>
      </c>
      <c r="G805" s="9">
        <f t="shared" si="67"/>
        <v>17.286344</v>
      </c>
      <c r="H805" s="11">
        <f t="shared" si="64"/>
        <v>645.21367839552011</v>
      </c>
      <c r="J805" s="26"/>
    </row>
    <row r="806" spans="1:10" outlineLevel="1">
      <c r="A806" s="7">
        <f t="shared" si="63"/>
        <v>41</v>
      </c>
      <c r="B806" s="39">
        <v>42647.020833333336</v>
      </c>
      <c r="C806" s="40">
        <f t="shared" si="65"/>
        <v>0.54166666666666652</v>
      </c>
      <c r="D806" s="43">
        <v>9.7799999999999994</v>
      </c>
      <c r="E806" s="9">
        <f t="shared" si="66"/>
        <v>10.06851</v>
      </c>
      <c r="F806" s="44">
        <v>15.76</v>
      </c>
      <c r="G806" s="9">
        <f t="shared" si="67"/>
        <v>16.806463999999998</v>
      </c>
      <c r="H806" s="11">
        <f t="shared" si="64"/>
        <v>651.36751415135996</v>
      </c>
      <c r="J806" s="26"/>
    </row>
    <row r="807" spans="1:10" outlineLevel="1">
      <c r="A807" s="7">
        <f t="shared" si="63"/>
        <v>41</v>
      </c>
      <c r="B807" s="39">
        <v>42647.020833333336</v>
      </c>
      <c r="C807" s="40">
        <f t="shared" si="65"/>
        <v>0.56249999999999989</v>
      </c>
      <c r="D807" s="43">
        <v>9.7899999999999991</v>
      </c>
      <c r="E807" s="9">
        <f t="shared" si="66"/>
        <v>10.078804999999999</v>
      </c>
      <c r="F807" s="44">
        <v>15.83</v>
      </c>
      <c r="G807" s="9">
        <f t="shared" si="67"/>
        <v>16.881112000000002</v>
      </c>
      <c r="H807" s="11">
        <f t="shared" si="64"/>
        <v>651.28117146883994</v>
      </c>
      <c r="J807" s="26"/>
    </row>
    <row r="808" spans="1:10" outlineLevel="1">
      <c r="A808" s="7">
        <f t="shared" si="63"/>
        <v>41</v>
      </c>
      <c r="B808" s="39">
        <v>42647.020833333336</v>
      </c>
      <c r="C808" s="40">
        <f t="shared" si="65"/>
        <v>0.58333333333333326</v>
      </c>
      <c r="D808" s="43">
        <v>9.7899999999999991</v>
      </c>
      <c r="E808" s="9">
        <f t="shared" si="66"/>
        <v>10.078804999999999</v>
      </c>
      <c r="F808" s="44">
        <v>18.760000000000002</v>
      </c>
      <c r="G808" s="9">
        <f t="shared" si="67"/>
        <v>20.005664000000003</v>
      </c>
      <c r="H808" s="11">
        <f t="shared" si="64"/>
        <v>619.78942114847996</v>
      </c>
      <c r="J808" s="26"/>
    </row>
    <row r="809" spans="1:10" outlineLevel="1">
      <c r="A809" s="7">
        <f t="shared" si="63"/>
        <v>41</v>
      </c>
      <c r="B809" s="39">
        <v>42647.020833333336</v>
      </c>
      <c r="C809" s="40">
        <f t="shared" si="65"/>
        <v>0.60416666666666663</v>
      </c>
      <c r="D809" s="43">
        <v>9.7799999999999994</v>
      </c>
      <c r="E809" s="9">
        <f t="shared" si="66"/>
        <v>10.06851</v>
      </c>
      <c r="F809" s="44">
        <v>18.88</v>
      </c>
      <c r="G809" s="9">
        <f t="shared" si="67"/>
        <v>20.133631999999999</v>
      </c>
      <c r="H809" s="11">
        <f t="shared" si="64"/>
        <v>617.86788987167995</v>
      </c>
      <c r="J809" s="26"/>
    </row>
    <row r="810" spans="1:10" outlineLevel="1">
      <c r="A810" s="7">
        <f t="shared" si="63"/>
        <v>41</v>
      </c>
      <c r="B810" s="39">
        <v>42647.020833333336</v>
      </c>
      <c r="C810" s="40">
        <f t="shared" si="65"/>
        <v>0.625</v>
      </c>
      <c r="D810" s="43">
        <v>9.7799999999999994</v>
      </c>
      <c r="E810" s="9">
        <f t="shared" si="66"/>
        <v>10.06851</v>
      </c>
      <c r="F810" s="44">
        <v>20</v>
      </c>
      <c r="G810" s="9">
        <f t="shared" si="67"/>
        <v>21.327999999999999</v>
      </c>
      <c r="H810" s="11">
        <f t="shared" si="64"/>
        <v>605.84238371999993</v>
      </c>
      <c r="J810" s="26"/>
    </row>
    <row r="811" spans="1:10" outlineLevel="1">
      <c r="A811" s="7">
        <f t="shared" si="63"/>
        <v>41</v>
      </c>
      <c r="B811" s="39">
        <v>42647.020833333336</v>
      </c>
      <c r="C811" s="40">
        <f t="shared" si="65"/>
        <v>0.64583333333333337</v>
      </c>
      <c r="D811" s="43">
        <v>9.7799999999999994</v>
      </c>
      <c r="E811" s="9">
        <f t="shared" si="66"/>
        <v>10.06851</v>
      </c>
      <c r="F811" s="44">
        <v>20.09</v>
      </c>
      <c r="G811" s="9">
        <f t="shared" si="67"/>
        <v>21.423976</v>
      </c>
      <c r="H811" s="11">
        <f t="shared" si="64"/>
        <v>604.87604840424001</v>
      </c>
      <c r="J811" s="26"/>
    </row>
    <row r="812" spans="1:10" outlineLevel="1">
      <c r="A812" s="7">
        <f t="shared" si="63"/>
        <v>41</v>
      </c>
      <c r="B812" s="39">
        <v>42647.020833333336</v>
      </c>
      <c r="C812" s="40">
        <f t="shared" si="65"/>
        <v>0.66666666666666674</v>
      </c>
      <c r="D812" s="43">
        <v>9.8000000000000007</v>
      </c>
      <c r="E812" s="9">
        <f t="shared" si="66"/>
        <v>10.089100000000002</v>
      </c>
      <c r="F812" s="44">
        <v>19.14</v>
      </c>
      <c r="G812" s="9">
        <f t="shared" si="67"/>
        <v>20.410896000000001</v>
      </c>
      <c r="H812" s="11">
        <f t="shared" si="64"/>
        <v>616.3340791664001</v>
      </c>
      <c r="J812" s="26"/>
    </row>
    <row r="813" spans="1:10" outlineLevel="1">
      <c r="A813" s="7">
        <f t="shared" si="63"/>
        <v>41</v>
      </c>
      <c r="B813" s="39">
        <v>42647.020833333336</v>
      </c>
      <c r="C813" s="40">
        <f t="shared" si="65"/>
        <v>0.68750000000000011</v>
      </c>
      <c r="D813" s="43">
        <v>9.7899999999999991</v>
      </c>
      <c r="E813" s="9">
        <f t="shared" si="66"/>
        <v>10.078804999999999</v>
      </c>
      <c r="F813" s="44">
        <v>22.86</v>
      </c>
      <c r="G813" s="9">
        <f t="shared" si="67"/>
        <v>24.377904000000001</v>
      </c>
      <c r="H813" s="11">
        <f t="shared" si="64"/>
        <v>575.72246677527994</v>
      </c>
      <c r="J813" s="26"/>
    </row>
    <row r="814" spans="1:10" outlineLevel="1">
      <c r="A814" s="7">
        <f t="shared" si="63"/>
        <v>41</v>
      </c>
      <c r="B814" s="39">
        <v>42647.020833333336</v>
      </c>
      <c r="C814" s="40">
        <f t="shared" si="65"/>
        <v>0.70833333333333348</v>
      </c>
      <c r="D814" s="43">
        <v>9.7799999999999994</v>
      </c>
      <c r="E814" s="9">
        <f t="shared" si="66"/>
        <v>10.06851</v>
      </c>
      <c r="F814" s="44">
        <v>35.619999999999997</v>
      </c>
      <c r="G814" s="9">
        <f t="shared" si="67"/>
        <v>37.985167999999994</v>
      </c>
      <c r="H814" s="11">
        <f t="shared" si="64"/>
        <v>438.12952114032004</v>
      </c>
      <c r="J814" s="26"/>
    </row>
    <row r="815" spans="1:10" outlineLevel="1">
      <c r="A815" s="7">
        <f t="shared" ref="A815:A878" si="68">A814</f>
        <v>41</v>
      </c>
      <c r="B815" s="39">
        <v>42647.020833333336</v>
      </c>
      <c r="C815" s="40">
        <f t="shared" si="65"/>
        <v>0.72916666666666685</v>
      </c>
      <c r="D815" s="43">
        <v>9.77</v>
      </c>
      <c r="E815" s="9">
        <f t="shared" si="66"/>
        <v>10.058215000000001</v>
      </c>
      <c r="F815" s="44">
        <v>30.16</v>
      </c>
      <c r="G815" s="9">
        <f t="shared" si="67"/>
        <v>32.162624000000001</v>
      </c>
      <c r="H815" s="11">
        <f t="shared" si="64"/>
        <v>496.24593534384002</v>
      </c>
      <c r="J815" s="26"/>
    </row>
    <row r="816" spans="1:10" outlineLevel="1">
      <c r="A816" s="7">
        <f t="shared" si="68"/>
        <v>41</v>
      </c>
      <c r="B816" s="39">
        <v>42647.020833333336</v>
      </c>
      <c r="C816" s="40">
        <f t="shared" si="65"/>
        <v>0.75000000000000022</v>
      </c>
      <c r="D816" s="43">
        <v>9.7799999999999994</v>
      </c>
      <c r="E816" s="9">
        <f t="shared" si="66"/>
        <v>10.06851</v>
      </c>
      <c r="F816" s="44">
        <v>35.340000000000003</v>
      </c>
      <c r="G816" s="9">
        <f t="shared" si="67"/>
        <v>37.686576000000002</v>
      </c>
      <c r="H816" s="11">
        <f t="shared" si="64"/>
        <v>441.13589767823998</v>
      </c>
      <c r="J816" s="26"/>
    </row>
    <row r="817" spans="1:10" outlineLevel="1">
      <c r="A817" s="7">
        <f t="shared" si="68"/>
        <v>41</v>
      </c>
      <c r="B817" s="39">
        <v>42647.020833333336</v>
      </c>
      <c r="C817" s="40">
        <f t="shared" si="65"/>
        <v>0.77083333333333359</v>
      </c>
      <c r="D817" s="43">
        <v>9.6199999999999992</v>
      </c>
      <c r="E817" s="9">
        <f t="shared" si="66"/>
        <v>9.9037900000000008</v>
      </c>
      <c r="F817" s="44">
        <v>41.92</v>
      </c>
      <c r="G817" s="9">
        <f t="shared" si="67"/>
        <v>44.703488</v>
      </c>
      <c r="H817" s="11">
        <f t="shared" si="64"/>
        <v>364.42492758048002</v>
      </c>
      <c r="J817" s="26"/>
    </row>
    <row r="818" spans="1:10" outlineLevel="1">
      <c r="A818" s="7">
        <f t="shared" si="68"/>
        <v>41</v>
      </c>
      <c r="B818" s="39">
        <v>42647.020833333336</v>
      </c>
      <c r="C818" s="40">
        <f t="shared" si="65"/>
        <v>0.79166666666666696</v>
      </c>
      <c r="D818" s="43">
        <v>9.77</v>
      </c>
      <c r="E818" s="9">
        <f t="shared" si="66"/>
        <v>10.058215000000001</v>
      </c>
      <c r="F818" s="44">
        <v>54.39</v>
      </c>
      <c r="G818" s="9">
        <f t="shared" si="67"/>
        <v>58.001496000000003</v>
      </c>
      <c r="H818" s="11">
        <f t="shared" si="64"/>
        <v>236.35300541035997</v>
      </c>
      <c r="J818" s="26"/>
    </row>
    <row r="819" spans="1:10" outlineLevel="1">
      <c r="A819" s="7">
        <f t="shared" si="68"/>
        <v>41</v>
      </c>
      <c r="B819" s="39">
        <v>42647.020833333336</v>
      </c>
      <c r="C819" s="40">
        <f t="shared" si="65"/>
        <v>0.81250000000000033</v>
      </c>
      <c r="D819" s="43">
        <v>9.7899999999999991</v>
      </c>
      <c r="E819" s="9">
        <f t="shared" si="66"/>
        <v>10.078804999999999</v>
      </c>
      <c r="F819" s="44">
        <v>40.69</v>
      </c>
      <c r="G819" s="9">
        <f t="shared" si="67"/>
        <v>43.391815999999999</v>
      </c>
      <c r="H819" s="11">
        <f t="shared" si="64"/>
        <v>384.08495544011998</v>
      </c>
      <c r="J819" s="26"/>
    </row>
    <row r="820" spans="1:10" outlineLevel="1">
      <c r="A820" s="7">
        <f t="shared" si="68"/>
        <v>41</v>
      </c>
      <c r="B820" s="39">
        <v>42647.020833333336</v>
      </c>
      <c r="C820" s="40">
        <f t="shared" si="65"/>
        <v>0.8333333333333337</v>
      </c>
      <c r="D820" s="43">
        <v>9.76</v>
      </c>
      <c r="E820" s="9">
        <f t="shared" si="66"/>
        <v>10.047920000000001</v>
      </c>
      <c r="F820" s="44">
        <v>33.78</v>
      </c>
      <c r="G820" s="9">
        <f t="shared" si="67"/>
        <v>36.022992000000002</v>
      </c>
      <c r="H820" s="11">
        <f t="shared" si="64"/>
        <v>456.94933822336003</v>
      </c>
      <c r="J820" s="26"/>
    </row>
    <row r="821" spans="1:10" outlineLevel="1">
      <c r="A821" s="7">
        <f t="shared" si="68"/>
        <v>41</v>
      </c>
      <c r="B821" s="39">
        <v>42647.020833333336</v>
      </c>
      <c r="C821" s="40">
        <f t="shared" si="65"/>
        <v>0.85416666666666707</v>
      </c>
      <c r="D821" s="43">
        <v>9.67</v>
      </c>
      <c r="E821" s="9">
        <f t="shared" si="66"/>
        <v>9.9552650000000007</v>
      </c>
      <c r="F821" s="44">
        <v>30.03</v>
      </c>
      <c r="G821" s="9">
        <f t="shared" si="67"/>
        <v>32.023992</v>
      </c>
      <c r="H821" s="11">
        <f t="shared" si="64"/>
        <v>492.54677078212006</v>
      </c>
      <c r="J821" s="26"/>
    </row>
    <row r="822" spans="1:10" outlineLevel="1">
      <c r="A822" s="7">
        <f t="shared" si="68"/>
        <v>41</v>
      </c>
      <c r="B822" s="39">
        <v>42647.020833333336</v>
      </c>
      <c r="C822" s="40">
        <f t="shared" si="65"/>
        <v>0.87500000000000044</v>
      </c>
      <c r="D822" s="43">
        <v>9.7799999999999994</v>
      </c>
      <c r="E822" s="9">
        <f t="shared" si="66"/>
        <v>10.06851</v>
      </c>
      <c r="F822" s="44">
        <v>26.65</v>
      </c>
      <c r="G822" s="9">
        <f t="shared" si="67"/>
        <v>28.419560000000001</v>
      </c>
      <c r="H822" s="11">
        <f t="shared" si="64"/>
        <v>534.44094094439993</v>
      </c>
      <c r="J822" s="26"/>
    </row>
    <row r="823" spans="1:10" outlineLevel="1">
      <c r="A823" s="7">
        <f t="shared" si="68"/>
        <v>41</v>
      </c>
      <c r="B823" s="39">
        <v>42647.020833333336</v>
      </c>
      <c r="C823" s="40">
        <f t="shared" si="65"/>
        <v>0.89583333333333381</v>
      </c>
      <c r="D823" s="43">
        <v>9.7799999999999994</v>
      </c>
      <c r="E823" s="9">
        <f t="shared" si="66"/>
        <v>10.06851</v>
      </c>
      <c r="F823" s="44">
        <v>24.99</v>
      </c>
      <c r="G823" s="9">
        <f t="shared" si="67"/>
        <v>26.649335999999998</v>
      </c>
      <c r="H823" s="11">
        <f t="shared" si="64"/>
        <v>552.26445899064004</v>
      </c>
      <c r="J823" s="26"/>
    </row>
    <row r="824" spans="1:10" outlineLevel="1">
      <c r="A824" s="7">
        <f t="shared" si="68"/>
        <v>41</v>
      </c>
      <c r="B824" s="39">
        <v>42647.020833333336</v>
      </c>
      <c r="C824" s="40">
        <f t="shared" si="65"/>
        <v>0.91666666666666718</v>
      </c>
      <c r="D824" s="43">
        <v>9.4600000000000009</v>
      </c>
      <c r="E824" s="9">
        <f t="shared" si="66"/>
        <v>9.7390700000000017</v>
      </c>
      <c r="F824" s="44">
        <v>22.11</v>
      </c>
      <c r="G824" s="9">
        <f t="shared" si="67"/>
        <v>23.578104</v>
      </c>
      <c r="H824" s="11">
        <f t="shared" si="64"/>
        <v>564.10539967672014</v>
      </c>
      <c r="J824" s="26"/>
    </row>
    <row r="825" spans="1:10" outlineLevel="1">
      <c r="A825" s="7">
        <f t="shared" si="68"/>
        <v>41</v>
      </c>
      <c r="B825" s="39">
        <v>42647.020833333336</v>
      </c>
      <c r="C825" s="40">
        <f t="shared" si="65"/>
        <v>0.93750000000000056</v>
      </c>
      <c r="D825" s="43">
        <v>9.6999999999999993</v>
      </c>
      <c r="E825" s="9">
        <f t="shared" si="66"/>
        <v>9.9861500000000003</v>
      </c>
      <c r="F825" s="44">
        <v>27.14</v>
      </c>
      <c r="G825" s="9">
        <f t="shared" si="67"/>
        <v>28.942095999999999</v>
      </c>
      <c r="H825" s="11">
        <f t="shared" si="64"/>
        <v>524.85111302960001</v>
      </c>
      <c r="J825" s="26"/>
    </row>
    <row r="826" spans="1:10" outlineLevel="1">
      <c r="A826" s="7">
        <f t="shared" si="68"/>
        <v>41</v>
      </c>
      <c r="B826" s="39">
        <v>42647.020833333336</v>
      </c>
      <c r="C826" s="40">
        <f t="shared" si="65"/>
        <v>0.95833333333333393</v>
      </c>
      <c r="D826" s="43">
        <v>9.7799999999999994</v>
      </c>
      <c r="E826" s="9">
        <f t="shared" si="66"/>
        <v>10.06851</v>
      </c>
      <c r="F826" s="44">
        <v>23.71</v>
      </c>
      <c r="G826" s="9">
        <f t="shared" si="67"/>
        <v>25.284344000000001</v>
      </c>
      <c r="H826" s="11">
        <f t="shared" si="64"/>
        <v>566.00789459255998</v>
      </c>
      <c r="J826" s="26"/>
    </row>
    <row r="827" spans="1:10" outlineLevel="1">
      <c r="A827" s="7">
        <f t="shared" si="68"/>
        <v>41</v>
      </c>
      <c r="B827" s="39">
        <v>42647.020833333336</v>
      </c>
      <c r="C827" s="40">
        <f t="shared" si="65"/>
        <v>0.9791666666666673</v>
      </c>
      <c r="D827" s="43">
        <v>9.7799999999999994</v>
      </c>
      <c r="E827" s="9">
        <f t="shared" si="66"/>
        <v>10.06851</v>
      </c>
      <c r="F827" s="44">
        <v>36.14</v>
      </c>
      <c r="G827" s="9">
        <f t="shared" si="67"/>
        <v>38.539695999999999</v>
      </c>
      <c r="H827" s="11">
        <f t="shared" si="64"/>
        <v>432.54625042703998</v>
      </c>
      <c r="J827" s="26"/>
    </row>
    <row r="828" spans="1:10" outlineLevel="1">
      <c r="A828" s="7">
        <f t="shared" si="68"/>
        <v>41</v>
      </c>
      <c r="B828" s="39">
        <v>42647.020833333336</v>
      </c>
      <c r="C828" s="40">
        <f t="shared" si="65"/>
        <v>1.0000000000000007</v>
      </c>
      <c r="D828" s="43">
        <v>9.57</v>
      </c>
      <c r="E828" s="9">
        <f t="shared" si="66"/>
        <v>9.8523150000000008</v>
      </c>
      <c r="F828" s="44">
        <v>27.98</v>
      </c>
      <c r="G828" s="9">
        <f t="shared" si="67"/>
        <v>29.837872000000001</v>
      </c>
      <c r="H828" s="11">
        <f t="shared" si="64"/>
        <v>508.99155862632</v>
      </c>
      <c r="J828" s="26"/>
    </row>
    <row r="829" spans="1:10" outlineLevel="1">
      <c r="A829" s="7">
        <f t="shared" si="68"/>
        <v>41</v>
      </c>
      <c r="B829" s="39">
        <v>42648.020833333336</v>
      </c>
      <c r="C829" s="40">
        <f t="shared" si="65"/>
        <v>2.0833333333333332E-2</v>
      </c>
      <c r="D829" s="43">
        <v>9.66</v>
      </c>
      <c r="E829" s="9">
        <f t="shared" si="66"/>
        <v>9.9449700000000014</v>
      </c>
      <c r="F829" s="44">
        <v>27.11</v>
      </c>
      <c r="G829" s="9">
        <f t="shared" si="67"/>
        <v>28.910104</v>
      </c>
      <c r="H829" s="11">
        <f t="shared" ref="H829:H892" si="69">E829*($B$6-G829)</f>
        <v>523.00493802312008</v>
      </c>
      <c r="J829" s="26"/>
    </row>
    <row r="830" spans="1:10" outlineLevel="1">
      <c r="A830" s="7">
        <f t="shared" si="68"/>
        <v>41</v>
      </c>
      <c r="B830" s="39">
        <v>42648.020833333336</v>
      </c>
      <c r="C830" s="40">
        <f t="shared" ref="C830:C893" si="70">IF(C829=$C$60,$C$13,C829+1/48)</f>
        <v>4.1666666666666664E-2</v>
      </c>
      <c r="D830" s="43">
        <v>9.61</v>
      </c>
      <c r="E830" s="9">
        <f t="shared" si="66"/>
        <v>9.8934949999999997</v>
      </c>
      <c r="F830" s="44">
        <v>23.37</v>
      </c>
      <c r="G830" s="9">
        <f t="shared" si="67"/>
        <v>24.921768</v>
      </c>
      <c r="H830" s="11">
        <f t="shared" si="69"/>
        <v>559.75645540083997</v>
      </c>
      <c r="J830" s="26"/>
    </row>
    <row r="831" spans="1:10" outlineLevel="1">
      <c r="A831" s="7">
        <f t="shared" si="68"/>
        <v>41</v>
      </c>
      <c r="B831" s="39">
        <v>42648.020833333336</v>
      </c>
      <c r="C831" s="40">
        <f t="shared" si="70"/>
        <v>6.25E-2</v>
      </c>
      <c r="D831" s="43">
        <v>7.84</v>
      </c>
      <c r="E831" s="9">
        <f t="shared" si="66"/>
        <v>8.0712799999999998</v>
      </c>
      <c r="F831" s="44">
        <v>24.04</v>
      </c>
      <c r="G831" s="9">
        <f t="shared" si="67"/>
        <v>25.636255999999999</v>
      </c>
      <c r="H831" s="11">
        <f t="shared" si="69"/>
        <v>450.89191967231994</v>
      </c>
      <c r="J831" s="26"/>
    </row>
    <row r="832" spans="1:10" outlineLevel="1">
      <c r="A832" s="7">
        <f t="shared" si="68"/>
        <v>41</v>
      </c>
      <c r="B832" s="39">
        <v>42648.020833333336</v>
      </c>
      <c r="C832" s="40">
        <f t="shared" si="70"/>
        <v>8.3333333333333329E-2</v>
      </c>
      <c r="D832" s="43">
        <v>8.68</v>
      </c>
      <c r="E832" s="9">
        <f t="shared" si="66"/>
        <v>8.9360600000000012</v>
      </c>
      <c r="F832" s="44">
        <v>20.67</v>
      </c>
      <c r="G832" s="9">
        <f t="shared" si="67"/>
        <v>22.042488000000002</v>
      </c>
      <c r="H832" s="11">
        <f t="shared" si="69"/>
        <v>531.31589468272</v>
      </c>
      <c r="J832" s="26"/>
    </row>
    <row r="833" spans="1:10" outlineLevel="1">
      <c r="A833" s="7">
        <f t="shared" si="68"/>
        <v>41</v>
      </c>
      <c r="B833" s="39">
        <v>42648.020833333336</v>
      </c>
      <c r="C833" s="40">
        <f t="shared" si="70"/>
        <v>0.10416666666666666</v>
      </c>
      <c r="D833" s="43">
        <v>8.83</v>
      </c>
      <c r="E833" s="9">
        <f t="shared" si="66"/>
        <v>9.090485000000001</v>
      </c>
      <c r="F833" s="44">
        <v>20.57</v>
      </c>
      <c r="G833" s="9">
        <f t="shared" si="67"/>
        <v>21.935848</v>
      </c>
      <c r="H833" s="11">
        <f t="shared" si="69"/>
        <v>541.46703029372009</v>
      </c>
      <c r="J833" s="26"/>
    </row>
    <row r="834" spans="1:10" outlineLevel="1">
      <c r="A834" s="7">
        <f t="shared" si="68"/>
        <v>41</v>
      </c>
      <c r="B834" s="39">
        <v>42648.020833333336</v>
      </c>
      <c r="C834" s="40">
        <f t="shared" si="70"/>
        <v>0.12499999999999999</v>
      </c>
      <c r="D834" s="43">
        <v>8.52</v>
      </c>
      <c r="E834" s="9">
        <f t="shared" si="66"/>
        <v>8.7713400000000004</v>
      </c>
      <c r="F834" s="44">
        <v>19.579999999999998</v>
      </c>
      <c r="G834" s="9">
        <f t="shared" si="67"/>
        <v>20.880111999999997</v>
      </c>
      <c r="H834" s="11">
        <f t="shared" si="69"/>
        <v>531.71764840992</v>
      </c>
      <c r="J834" s="26"/>
    </row>
    <row r="835" spans="1:10" outlineLevel="1">
      <c r="A835" s="7">
        <f t="shared" si="68"/>
        <v>41</v>
      </c>
      <c r="B835" s="39">
        <v>42648.020833333336</v>
      </c>
      <c r="C835" s="40">
        <f t="shared" si="70"/>
        <v>0.14583333333333331</v>
      </c>
      <c r="D835" s="43">
        <v>8.98</v>
      </c>
      <c r="E835" s="9">
        <f t="shared" si="66"/>
        <v>9.2449100000000008</v>
      </c>
      <c r="F835" s="44">
        <v>25.39</v>
      </c>
      <c r="G835" s="9">
        <f t="shared" si="67"/>
        <v>27.075896</v>
      </c>
      <c r="H835" s="11">
        <f t="shared" si="69"/>
        <v>503.14594331064006</v>
      </c>
      <c r="J835" s="26"/>
    </row>
    <row r="836" spans="1:10" outlineLevel="1">
      <c r="A836" s="7">
        <f t="shared" si="68"/>
        <v>41</v>
      </c>
      <c r="B836" s="39">
        <v>42648.020833333336</v>
      </c>
      <c r="C836" s="40">
        <f t="shared" si="70"/>
        <v>0.16666666666666666</v>
      </c>
      <c r="D836" s="43">
        <v>9.18</v>
      </c>
      <c r="E836" s="9">
        <f t="shared" si="66"/>
        <v>9.4508100000000006</v>
      </c>
      <c r="F836" s="44">
        <v>25.03</v>
      </c>
      <c r="G836" s="9">
        <f t="shared" si="67"/>
        <v>26.691992000000003</v>
      </c>
      <c r="H836" s="11">
        <f t="shared" si="69"/>
        <v>517.98007008648005</v>
      </c>
      <c r="J836" s="26"/>
    </row>
    <row r="837" spans="1:10" outlineLevel="1">
      <c r="A837" s="7">
        <f t="shared" si="68"/>
        <v>41</v>
      </c>
      <c r="B837" s="39">
        <v>42648.020833333336</v>
      </c>
      <c r="C837" s="40">
        <f t="shared" si="70"/>
        <v>0.1875</v>
      </c>
      <c r="D837" s="43">
        <v>8.58</v>
      </c>
      <c r="E837" s="9">
        <f t="shared" si="66"/>
        <v>8.8331100000000013</v>
      </c>
      <c r="F837" s="44">
        <v>26.26</v>
      </c>
      <c r="G837" s="9">
        <f t="shared" si="67"/>
        <v>28.003664000000001</v>
      </c>
      <c r="H837" s="11">
        <f t="shared" si="69"/>
        <v>472.53902048496008</v>
      </c>
      <c r="J837" s="26"/>
    </row>
    <row r="838" spans="1:10" outlineLevel="1">
      <c r="A838" s="7">
        <f t="shared" si="68"/>
        <v>41</v>
      </c>
      <c r="B838" s="39">
        <v>42648.020833333336</v>
      </c>
      <c r="C838" s="40">
        <f t="shared" si="70"/>
        <v>0.20833333333333334</v>
      </c>
      <c r="D838" s="43">
        <v>8.77</v>
      </c>
      <c r="E838" s="9">
        <f t="shared" si="66"/>
        <v>9.028715</v>
      </c>
      <c r="F838" s="44">
        <v>26.92</v>
      </c>
      <c r="G838" s="9">
        <f t="shared" si="67"/>
        <v>28.707488000000001</v>
      </c>
      <c r="H838" s="11">
        <f t="shared" si="69"/>
        <v>476.64854498208001</v>
      </c>
      <c r="J838" s="26"/>
    </row>
    <row r="839" spans="1:10" outlineLevel="1">
      <c r="A839" s="7">
        <f t="shared" si="68"/>
        <v>41</v>
      </c>
      <c r="B839" s="39">
        <v>42648.020833333336</v>
      </c>
      <c r="C839" s="40">
        <f t="shared" si="70"/>
        <v>0.22916666666666669</v>
      </c>
      <c r="D839" s="43">
        <v>9.09</v>
      </c>
      <c r="E839" s="9">
        <f t="shared" si="66"/>
        <v>9.358155</v>
      </c>
      <c r="F839" s="44">
        <v>32.71</v>
      </c>
      <c r="G839" s="9">
        <f t="shared" si="67"/>
        <v>34.881944000000004</v>
      </c>
      <c r="H839" s="11">
        <f t="shared" si="69"/>
        <v>436.25899384667997</v>
      </c>
      <c r="J839" s="26"/>
    </row>
    <row r="840" spans="1:10" outlineLevel="1">
      <c r="A840" s="7">
        <f t="shared" si="68"/>
        <v>41</v>
      </c>
      <c r="B840" s="39">
        <v>42648.020833333336</v>
      </c>
      <c r="C840" s="40">
        <f t="shared" si="70"/>
        <v>0.25</v>
      </c>
      <c r="D840" s="43">
        <v>8.2899999999999991</v>
      </c>
      <c r="E840" s="9">
        <f t="shared" si="66"/>
        <v>8.5345549999999992</v>
      </c>
      <c r="F840" s="44">
        <v>37.67</v>
      </c>
      <c r="G840" s="9">
        <f t="shared" si="67"/>
        <v>40.171288000000004</v>
      </c>
      <c r="H840" s="11">
        <f t="shared" si="69"/>
        <v>352.72216564315994</v>
      </c>
      <c r="J840" s="26"/>
    </row>
    <row r="841" spans="1:10" outlineLevel="1">
      <c r="A841" s="7">
        <f t="shared" si="68"/>
        <v>41</v>
      </c>
      <c r="B841" s="39">
        <v>42648.020833333336</v>
      </c>
      <c r="C841" s="40">
        <f t="shared" si="70"/>
        <v>0.27083333333333331</v>
      </c>
      <c r="D841" s="43">
        <v>7.38</v>
      </c>
      <c r="E841" s="9">
        <f t="shared" si="66"/>
        <v>7.5977100000000002</v>
      </c>
      <c r="F841" s="44">
        <v>64.27</v>
      </c>
      <c r="G841" s="9">
        <f t="shared" si="67"/>
        <v>68.537527999999995</v>
      </c>
      <c r="H841" s="11">
        <f t="shared" si="69"/>
        <v>98.485103139120042</v>
      </c>
      <c r="J841" s="26"/>
    </row>
    <row r="842" spans="1:10" outlineLevel="1">
      <c r="A842" s="7">
        <f t="shared" si="68"/>
        <v>41</v>
      </c>
      <c r="B842" s="39">
        <v>42648.020833333336</v>
      </c>
      <c r="C842" s="40">
        <f t="shared" si="70"/>
        <v>0.29166666666666663</v>
      </c>
      <c r="D842" s="43">
        <v>7.17</v>
      </c>
      <c r="E842" s="9">
        <f t="shared" si="66"/>
        <v>7.3815150000000003</v>
      </c>
      <c r="F842" s="44">
        <v>72.739999999999995</v>
      </c>
      <c r="G842" s="9">
        <f t="shared" si="67"/>
        <v>77.569935999999998</v>
      </c>
      <c r="H842" s="11">
        <f t="shared" si="69"/>
        <v>29.009826366960013</v>
      </c>
      <c r="J842" s="26"/>
    </row>
    <row r="843" spans="1:10" outlineLevel="1">
      <c r="A843" s="7">
        <f t="shared" si="68"/>
        <v>41</v>
      </c>
      <c r="B843" s="39">
        <v>42648.020833333336</v>
      </c>
      <c r="C843" s="40">
        <f t="shared" si="70"/>
        <v>0.31249999999999994</v>
      </c>
      <c r="D843" s="43">
        <v>6.63</v>
      </c>
      <c r="E843" s="9">
        <f t="shared" si="66"/>
        <v>6.8255850000000002</v>
      </c>
      <c r="F843" s="44">
        <v>28.85</v>
      </c>
      <c r="G843" s="9">
        <f t="shared" si="67"/>
        <v>30.765640000000001</v>
      </c>
      <c r="H843" s="11">
        <f t="shared" si="69"/>
        <v>346.29168660059997</v>
      </c>
      <c r="J843" s="26"/>
    </row>
    <row r="844" spans="1:10" outlineLevel="1">
      <c r="A844" s="7">
        <f t="shared" si="68"/>
        <v>41</v>
      </c>
      <c r="B844" s="39">
        <v>42648.020833333336</v>
      </c>
      <c r="C844" s="40">
        <f t="shared" si="70"/>
        <v>0.33333333333333326</v>
      </c>
      <c r="D844" s="43">
        <v>5.59</v>
      </c>
      <c r="E844" s="9">
        <f t="shared" si="66"/>
        <v>5.7549049999999999</v>
      </c>
      <c r="F844" s="44">
        <v>42.1</v>
      </c>
      <c r="G844" s="9">
        <f t="shared" si="67"/>
        <v>44.895440000000001</v>
      </c>
      <c r="H844" s="11">
        <f t="shared" si="69"/>
        <v>210.65576536679998</v>
      </c>
      <c r="J844" s="26"/>
    </row>
    <row r="845" spans="1:10" outlineLevel="1">
      <c r="A845" s="7">
        <f t="shared" si="68"/>
        <v>41</v>
      </c>
      <c r="B845" s="39">
        <v>42648.020833333336</v>
      </c>
      <c r="C845" s="40">
        <f t="shared" si="70"/>
        <v>0.35416666666666657</v>
      </c>
      <c r="D845" s="43">
        <v>5.29</v>
      </c>
      <c r="E845" s="9">
        <f t="shared" si="66"/>
        <v>5.4460550000000003</v>
      </c>
      <c r="F845" s="44">
        <v>33.31</v>
      </c>
      <c r="G845" s="9">
        <f t="shared" si="67"/>
        <v>35.521784000000004</v>
      </c>
      <c r="H845" s="11">
        <f t="shared" si="69"/>
        <v>250.39989313787999</v>
      </c>
      <c r="J845" s="26"/>
    </row>
    <row r="846" spans="1:10" outlineLevel="1">
      <c r="A846" s="7">
        <f t="shared" si="68"/>
        <v>41</v>
      </c>
      <c r="B846" s="39">
        <v>42648.020833333336</v>
      </c>
      <c r="C846" s="40">
        <f t="shared" si="70"/>
        <v>0.37499999999999989</v>
      </c>
      <c r="D846" s="43">
        <v>4.18</v>
      </c>
      <c r="E846" s="9">
        <f t="shared" ref="E846:E909" si="71">IF($B$10="Electricity",$D846*$B$7,$D846*$B$8)</f>
        <v>4.3033099999999997</v>
      </c>
      <c r="F846" s="44">
        <v>39.74</v>
      </c>
      <c r="G846" s="9">
        <f t="shared" ref="G846:G909" si="72">$F846*$B$8</f>
        <v>42.378736000000004</v>
      </c>
      <c r="H846" s="11">
        <f t="shared" si="69"/>
        <v>168.35092658383996</v>
      </c>
      <c r="J846" s="26"/>
    </row>
    <row r="847" spans="1:10" outlineLevel="1">
      <c r="A847" s="7">
        <f t="shared" si="68"/>
        <v>41</v>
      </c>
      <c r="B847" s="39">
        <v>42648.020833333336</v>
      </c>
      <c r="C847" s="40">
        <f t="shared" si="70"/>
        <v>0.3958333333333332</v>
      </c>
      <c r="D847" s="43">
        <v>4.9400000000000004</v>
      </c>
      <c r="E847" s="9">
        <f t="shared" si="71"/>
        <v>5.0857300000000008</v>
      </c>
      <c r="F847" s="44">
        <v>47.75</v>
      </c>
      <c r="G847" s="9">
        <f t="shared" si="72"/>
        <v>50.9206</v>
      </c>
      <c r="H847" s="11">
        <f t="shared" si="69"/>
        <v>155.51857196200001</v>
      </c>
      <c r="J847" s="26"/>
    </row>
    <row r="848" spans="1:10" outlineLevel="1">
      <c r="A848" s="7">
        <f t="shared" si="68"/>
        <v>41</v>
      </c>
      <c r="B848" s="39">
        <v>42648.020833333336</v>
      </c>
      <c r="C848" s="40">
        <f t="shared" si="70"/>
        <v>0.41666666666666652</v>
      </c>
      <c r="D848" s="43">
        <v>6.37</v>
      </c>
      <c r="E848" s="9">
        <f t="shared" si="71"/>
        <v>6.5579150000000004</v>
      </c>
      <c r="F848" s="44">
        <v>38.61</v>
      </c>
      <c r="G848" s="9">
        <f t="shared" si="72"/>
        <v>41.173704000000001</v>
      </c>
      <c r="H848" s="11">
        <f t="shared" si="69"/>
        <v>264.45642143283999</v>
      </c>
      <c r="J848" s="26"/>
    </row>
    <row r="849" spans="1:10" outlineLevel="1">
      <c r="A849" s="7">
        <f t="shared" si="68"/>
        <v>41</v>
      </c>
      <c r="B849" s="39">
        <v>42648.020833333336</v>
      </c>
      <c r="C849" s="40">
        <f t="shared" si="70"/>
        <v>0.43749999999999983</v>
      </c>
      <c r="D849" s="43">
        <v>8.1</v>
      </c>
      <c r="E849" s="9">
        <f t="shared" si="71"/>
        <v>8.3389500000000005</v>
      </c>
      <c r="F849" s="44">
        <v>31.11</v>
      </c>
      <c r="G849" s="9">
        <f t="shared" si="72"/>
        <v>33.175704000000003</v>
      </c>
      <c r="H849" s="11">
        <f t="shared" si="69"/>
        <v>402.97388812920002</v>
      </c>
      <c r="J849" s="26"/>
    </row>
    <row r="850" spans="1:10" outlineLevel="1">
      <c r="A850" s="7">
        <f t="shared" si="68"/>
        <v>41</v>
      </c>
      <c r="B850" s="39">
        <v>42648.020833333336</v>
      </c>
      <c r="C850" s="40">
        <f t="shared" si="70"/>
        <v>0.45833333333333315</v>
      </c>
      <c r="D850" s="43">
        <v>8.6</v>
      </c>
      <c r="E850" s="9">
        <f t="shared" si="71"/>
        <v>8.8536999999999999</v>
      </c>
      <c r="F850" s="44">
        <v>29.73</v>
      </c>
      <c r="G850" s="9">
        <f t="shared" si="72"/>
        <v>31.704072</v>
      </c>
      <c r="H850" s="11">
        <f t="shared" si="69"/>
        <v>440.87820773360005</v>
      </c>
      <c r="J850" s="26"/>
    </row>
    <row r="851" spans="1:10" outlineLevel="1">
      <c r="A851" s="7">
        <f t="shared" si="68"/>
        <v>41</v>
      </c>
      <c r="B851" s="39">
        <v>42648.020833333336</v>
      </c>
      <c r="C851" s="40">
        <f t="shared" si="70"/>
        <v>0.47916666666666646</v>
      </c>
      <c r="D851" s="43">
        <v>8.6999999999999993</v>
      </c>
      <c r="E851" s="9">
        <f t="shared" si="71"/>
        <v>8.9566499999999998</v>
      </c>
      <c r="F851" s="44">
        <v>29</v>
      </c>
      <c r="G851" s="9">
        <f t="shared" si="72"/>
        <v>30.925599999999999</v>
      </c>
      <c r="H851" s="11">
        <f t="shared" si="69"/>
        <v>452.97719975999996</v>
      </c>
      <c r="J851" s="26"/>
    </row>
    <row r="852" spans="1:10" outlineLevel="1">
      <c r="A852" s="7">
        <f t="shared" si="68"/>
        <v>41</v>
      </c>
      <c r="B852" s="39">
        <v>42648.020833333336</v>
      </c>
      <c r="C852" s="40">
        <f t="shared" si="70"/>
        <v>0.49999999999999978</v>
      </c>
      <c r="D852" s="43">
        <v>8.33</v>
      </c>
      <c r="E852" s="9">
        <f t="shared" si="71"/>
        <v>8.5757349999999999</v>
      </c>
      <c r="F852" s="44">
        <v>29</v>
      </c>
      <c r="G852" s="9">
        <f t="shared" si="72"/>
        <v>30.925599999999999</v>
      </c>
      <c r="H852" s="11">
        <f t="shared" si="69"/>
        <v>433.71265218399998</v>
      </c>
      <c r="J852" s="26"/>
    </row>
    <row r="853" spans="1:10" outlineLevel="1">
      <c r="A853" s="7">
        <f t="shared" si="68"/>
        <v>41</v>
      </c>
      <c r="B853" s="39">
        <v>42648.020833333336</v>
      </c>
      <c r="C853" s="40">
        <f t="shared" si="70"/>
        <v>0.52083333333333315</v>
      </c>
      <c r="D853" s="43">
        <v>8.52</v>
      </c>
      <c r="E853" s="9">
        <f t="shared" si="71"/>
        <v>8.7713400000000004</v>
      </c>
      <c r="F853" s="44">
        <v>26.84</v>
      </c>
      <c r="G853" s="9">
        <f t="shared" si="72"/>
        <v>28.622176</v>
      </c>
      <c r="H853" s="11">
        <f t="shared" si="69"/>
        <v>463.80937276416006</v>
      </c>
      <c r="J853" s="26"/>
    </row>
    <row r="854" spans="1:10" outlineLevel="1">
      <c r="A854" s="7">
        <f t="shared" si="68"/>
        <v>41</v>
      </c>
      <c r="B854" s="39">
        <v>42648.020833333336</v>
      </c>
      <c r="C854" s="40">
        <f t="shared" si="70"/>
        <v>0.54166666666666652</v>
      </c>
      <c r="D854" s="43">
        <v>9.4700000000000006</v>
      </c>
      <c r="E854" s="9">
        <f t="shared" si="71"/>
        <v>9.7493650000000009</v>
      </c>
      <c r="F854" s="44">
        <v>27.11</v>
      </c>
      <c r="G854" s="9">
        <f t="shared" si="72"/>
        <v>28.910104</v>
      </c>
      <c r="H854" s="11">
        <f t="shared" si="69"/>
        <v>512.71809141604001</v>
      </c>
      <c r="J854" s="26"/>
    </row>
    <row r="855" spans="1:10" outlineLevel="1">
      <c r="A855" s="7">
        <f t="shared" si="68"/>
        <v>41</v>
      </c>
      <c r="B855" s="39">
        <v>42648.020833333336</v>
      </c>
      <c r="C855" s="40">
        <f t="shared" si="70"/>
        <v>0.56249999999999989</v>
      </c>
      <c r="D855" s="43">
        <v>9.33</v>
      </c>
      <c r="E855" s="9">
        <f t="shared" si="71"/>
        <v>9.6052350000000004</v>
      </c>
      <c r="F855" s="44">
        <v>28.75</v>
      </c>
      <c r="G855" s="9">
        <f t="shared" si="72"/>
        <v>30.658999999999999</v>
      </c>
      <c r="H855" s="11">
        <f t="shared" si="69"/>
        <v>488.33975263500002</v>
      </c>
      <c r="J855" s="26"/>
    </row>
    <row r="856" spans="1:10" outlineLevel="1">
      <c r="A856" s="7">
        <f t="shared" si="68"/>
        <v>41</v>
      </c>
      <c r="B856" s="39">
        <v>42648.020833333336</v>
      </c>
      <c r="C856" s="40">
        <f t="shared" si="70"/>
        <v>0.58333333333333326</v>
      </c>
      <c r="D856" s="43">
        <v>9.26</v>
      </c>
      <c r="E856" s="9">
        <f t="shared" si="71"/>
        <v>9.5331700000000001</v>
      </c>
      <c r="F856" s="44">
        <v>40.56</v>
      </c>
      <c r="G856" s="9">
        <f t="shared" si="72"/>
        <v>43.253184000000005</v>
      </c>
      <c r="H856" s="11">
        <f t="shared" si="69"/>
        <v>364.61339888671995</v>
      </c>
      <c r="J856" s="26"/>
    </row>
    <row r="857" spans="1:10" outlineLevel="1">
      <c r="A857" s="7">
        <f t="shared" si="68"/>
        <v>41</v>
      </c>
      <c r="B857" s="39">
        <v>42648.020833333336</v>
      </c>
      <c r="C857" s="40">
        <f t="shared" si="70"/>
        <v>0.60416666666666663</v>
      </c>
      <c r="D857" s="43">
        <v>9</v>
      </c>
      <c r="E857" s="9">
        <f t="shared" si="71"/>
        <v>9.2655000000000012</v>
      </c>
      <c r="F857" s="44">
        <v>41.83</v>
      </c>
      <c r="G857" s="9">
        <f t="shared" si="72"/>
        <v>44.607512</v>
      </c>
      <c r="H857" s="11">
        <f t="shared" si="69"/>
        <v>341.82734756400004</v>
      </c>
      <c r="J857" s="26"/>
    </row>
    <row r="858" spans="1:10" outlineLevel="1">
      <c r="A858" s="7">
        <f t="shared" si="68"/>
        <v>41</v>
      </c>
      <c r="B858" s="39">
        <v>42648.020833333336</v>
      </c>
      <c r="C858" s="40">
        <f t="shared" si="70"/>
        <v>0.625</v>
      </c>
      <c r="D858" s="43">
        <v>8.98</v>
      </c>
      <c r="E858" s="9">
        <f t="shared" si="71"/>
        <v>9.2449100000000008</v>
      </c>
      <c r="F858" s="44">
        <v>33.69</v>
      </c>
      <c r="G858" s="9">
        <f t="shared" si="72"/>
        <v>35.927015999999995</v>
      </c>
      <c r="H858" s="11">
        <f t="shared" si="69"/>
        <v>421.31813551144006</v>
      </c>
      <c r="J858" s="26"/>
    </row>
    <row r="859" spans="1:10" outlineLevel="1">
      <c r="A859" s="7">
        <f t="shared" si="68"/>
        <v>41</v>
      </c>
      <c r="B859" s="39">
        <v>42648.020833333336</v>
      </c>
      <c r="C859" s="40">
        <f t="shared" si="70"/>
        <v>0.64583333333333337</v>
      </c>
      <c r="D859" s="43">
        <v>9.07</v>
      </c>
      <c r="E859" s="9">
        <f t="shared" si="71"/>
        <v>9.3375650000000014</v>
      </c>
      <c r="F859" s="44">
        <v>35.270000000000003</v>
      </c>
      <c r="G859" s="9">
        <f t="shared" si="72"/>
        <v>37.611928000000006</v>
      </c>
      <c r="H859" s="11">
        <f t="shared" si="69"/>
        <v>409.80772502468</v>
      </c>
      <c r="J859" s="26"/>
    </row>
    <row r="860" spans="1:10" outlineLevel="1">
      <c r="A860" s="7">
        <f t="shared" si="68"/>
        <v>41</v>
      </c>
      <c r="B860" s="39">
        <v>42648.020833333336</v>
      </c>
      <c r="C860" s="40">
        <f t="shared" si="70"/>
        <v>0.66666666666666674</v>
      </c>
      <c r="D860" s="43">
        <v>8.8699999999999992</v>
      </c>
      <c r="E860" s="9">
        <f t="shared" si="71"/>
        <v>9.1316649999999999</v>
      </c>
      <c r="F860" s="44">
        <v>40.299999999999997</v>
      </c>
      <c r="G860" s="9">
        <f t="shared" si="72"/>
        <v>42.975919999999995</v>
      </c>
      <c r="H860" s="11">
        <f t="shared" si="69"/>
        <v>351.78899299320005</v>
      </c>
      <c r="J860" s="26"/>
    </row>
    <row r="861" spans="1:10" outlineLevel="1">
      <c r="A861" s="7">
        <f t="shared" si="68"/>
        <v>41</v>
      </c>
      <c r="B861" s="39">
        <v>42648.020833333336</v>
      </c>
      <c r="C861" s="40">
        <f t="shared" si="70"/>
        <v>0.68750000000000011</v>
      </c>
      <c r="D861" s="43">
        <v>8.7899999999999991</v>
      </c>
      <c r="E861" s="9">
        <f t="shared" si="71"/>
        <v>9.0493050000000004</v>
      </c>
      <c r="F861" s="44">
        <v>67.16</v>
      </c>
      <c r="G861" s="9">
        <f t="shared" si="72"/>
        <v>71.619423999999995</v>
      </c>
      <c r="H861" s="11">
        <f t="shared" si="69"/>
        <v>89.412345799680054</v>
      </c>
      <c r="J861" s="26"/>
    </row>
    <row r="862" spans="1:10" outlineLevel="1">
      <c r="A862" s="7">
        <f t="shared" si="68"/>
        <v>41</v>
      </c>
      <c r="B862" s="39">
        <v>42648.020833333336</v>
      </c>
      <c r="C862" s="40">
        <f t="shared" si="70"/>
        <v>0.70833333333333348</v>
      </c>
      <c r="D862" s="43">
        <v>8.66</v>
      </c>
      <c r="E862" s="9">
        <f t="shared" si="71"/>
        <v>8.9154700000000009</v>
      </c>
      <c r="F862" s="44">
        <v>78.55</v>
      </c>
      <c r="G862" s="9">
        <f t="shared" si="72"/>
        <v>83.765720000000002</v>
      </c>
      <c r="H862" s="11">
        <f t="shared" si="69"/>
        <v>-20.199958688400017</v>
      </c>
      <c r="J862" s="26"/>
    </row>
    <row r="863" spans="1:10" outlineLevel="1">
      <c r="A863" s="7">
        <f t="shared" si="68"/>
        <v>41</v>
      </c>
      <c r="B863" s="39">
        <v>42648.020833333336</v>
      </c>
      <c r="C863" s="40">
        <f t="shared" si="70"/>
        <v>0.72916666666666685</v>
      </c>
      <c r="D863" s="43">
        <v>9.2100000000000009</v>
      </c>
      <c r="E863" s="9">
        <f t="shared" si="71"/>
        <v>9.481695000000002</v>
      </c>
      <c r="F863" s="44">
        <v>58.96</v>
      </c>
      <c r="G863" s="9">
        <f t="shared" si="72"/>
        <v>62.874943999999999</v>
      </c>
      <c r="H863" s="11">
        <f t="shared" si="69"/>
        <v>176.59710034992005</v>
      </c>
      <c r="J863" s="26"/>
    </row>
    <row r="864" spans="1:10" outlineLevel="1">
      <c r="A864" s="7">
        <f t="shared" si="68"/>
        <v>41</v>
      </c>
      <c r="B864" s="39">
        <v>42648.020833333336</v>
      </c>
      <c r="C864" s="40">
        <f t="shared" si="70"/>
        <v>0.75000000000000022</v>
      </c>
      <c r="D864" s="43">
        <v>8.19</v>
      </c>
      <c r="E864" s="9">
        <f t="shared" si="71"/>
        <v>8.4316049999999994</v>
      </c>
      <c r="F864" s="44">
        <v>70.849999999999994</v>
      </c>
      <c r="G864" s="9">
        <f t="shared" si="72"/>
        <v>75.55444</v>
      </c>
      <c r="H864" s="11">
        <f t="shared" si="69"/>
        <v>50.1306134238</v>
      </c>
      <c r="J864" s="26"/>
    </row>
    <row r="865" spans="1:10" outlineLevel="1">
      <c r="A865" s="7">
        <f t="shared" si="68"/>
        <v>41</v>
      </c>
      <c r="B865" s="39">
        <v>42648.020833333336</v>
      </c>
      <c r="C865" s="40">
        <f t="shared" si="70"/>
        <v>0.77083333333333359</v>
      </c>
      <c r="D865" s="43">
        <v>7.7</v>
      </c>
      <c r="E865" s="9">
        <f t="shared" si="71"/>
        <v>7.927150000000001</v>
      </c>
      <c r="F865" s="44">
        <v>82.6</v>
      </c>
      <c r="G865" s="9">
        <f t="shared" si="72"/>
        <v>88.084639999999993</v>
      </c>
      <c r="H865" s="11">
        <f t="shared" si="69"/>
        <v>-52.197428975999955</v>
      </c>
      <c r="J865" s="26"/>
    </row>
    <row r="866" spans="1:10" outlineLevel="1">
      <c r="A866" s="7">
        <f t="shared" si="68"/>
        <v>41</v>
      </c>
      <c r="B866" s="39">
        <v>42648.020833333336</v>
      </c>
      <c r="C866" s="40">
        <f t="shared" si="70"/>
        <v>0.79166666666666696</v>
      </c>
      <c r="D866" s="43">
        <v>8.32</v>
      </c>
      <c r="E866" s="9">
        <f t="shared" si="71"/>
        <v>8.5654400000000006</v>
      </c>
      <c r="F866" s="44">
        <v>88.92</v>
      </c>
      <c r="G866" s="9">
        <f t="shared" si="72"/>
        <v>94.82428800000001</v>
      </c>
      <c r="H866" s="11">
        <f t="shared" si="69"/>
        <v>-114.12838940672009</v>
      </c>
      <c r="J866" s="26"/>
    </row>
    <row r="867" spans="1:10" outlineLevel="1">
      <c r="A867" s="7">
        <f t="shared" si="68"/>
        <v>41</v>
      </c>
      <c r="B867" s="39">
        <v>42648.020833333336</v>
      </c>
      <c r="C867" s="40">
        <f t="shared" si="70"/>
        <v>0.81250000000000033</v>
      </c>
      <c r="D867" s="43">
        <v>8.81</v>
      </c>
      <c r="E867" s="9">
        <f t="shared" si="71"/>
        <v>9.0698950000000007</v>
      </c>
      <c r="F867" s="44">
        <v>69.36</v>
      </c>
      <c r="G867" s="9">
        <f t="shared" si="72"/>
        <v>73.965503999999996</v>
      </c>
      <c r="H867" s="11">
        <f t="shared" si="69"/>
        <v>68.337087597920046</v>
      </c>
      <c r="J867" s="26"/>
    </row>
    <row r="868" spans="1:10" outlineLevel="1">
      <c r="A868" s="7">
        <f t="shared" si="68"/>
        <v>41</v>
      </c>
      <c r="B868" s="39">
        <v>42648.020833333336</v>
      </c>
      <c r="C868" s="40">
        <f t="shared" si="70"/>
        <v>0.8333333333333337</v>
      </c>
      <c r="D868" s="43">
        <v>9.17</v>
      </c>
      <c r="E868" s="9">
        <f t="shared" si="71"/>
        <v>9.4405150000000013</v>
      </c>
      <c r="F868" s="44">
        <v>63.93</v>
      </c>
      <c r="G868" s="9">
        <f t="shared" si="72"/>
        <v>68.174952000000005</v>
      </c>
      <c r="H868" s="11">
        <f t="shared" si="69"/>
        <v>125.79531551971998</v>
      </c>
      <c r="J868" s="26"/>
    </row>
    <row r="869" spans="1:10" outlineLevel="1">
      <c r="A869" s="7">
        <f t="shared" si="68"/>
        <v>41</v>
      </c>
      <c r="B869" s="39">
        <v>42648.020833333336</v>
      </c>
      <c r="C869" s="40">
        <f t="shared" si="70"/>
        <v>0.85416666666666707</v>
      </c>
      <c r="D869" s="43">
        <v>9.4</v>
      </c>
      <c r="E869" s="9">
        <f t="shared" si="71"/>
        <v>9.6773000000000007</v>
      </c>
      <c r="F869" s="44">
        <v>45.6</v>
      </c>
      <c r="G869" s="9">
        <f t="shared" si="72"/>
        <v>48.627839999999999</v>
      </c>
      <c r="H869" s="11">
        <f t="shared" si="69"/>
        <v>318.11375396800003</v>
      </c>
      <c r="J869" s="26"/>
    </row>
    <row r="870" spans="1:10" outlineLevel="1">
      <c r="A870" s="7">
        <f t="shared" si="68"/>
        <v>41</v>
      </c>
      <c r="B870" s="39">
        <v>42648.020833333336</v>
      </c>
      <c r="C870" s="40">
        <f t="shared" si="70"/>
        <v>0.87500000000000044</v>
      </c>
      <c r="D870" s="43">
        <v>8.4600000000000009</v>
      </c>
      <c r="E870" s="9">
        <f t="shared" si="71"/>
        <v>8.7095700000000011</v>
      </c>
      <c r="F870" s="44">
        <v>34.869999999999997</v>
      </c>
      <c r="G870" s="9">
        <f t="shared" si="72"/>
        <v>37.185367999999997</v>
      </c>
      <c r="H870" s="11">
        <f t="shared" si="69"/>
        <v>385.96138942824007</v>
      </c>
      <c r="J870" s="26"/>
    </row>
    <row r="871" spans="1:10" outlineLevel="1">
      <c r="A871" s="7">
        <f t="shared" si="68"/>
        <v>41</v>
      </c>
      <c r="B871" s="39">
        <v>42648.020833333336</v>
      </c>
      <c r="C871" s="40">
        <f t="shared" si="70"/>
        <v>0.89583333333333381</v>
      </c>
      <c r="D871" s="43">
        <v>9.32</v>
      </c>
      <c r="E871" s="9">
        <f t="shared" si="71"/>
        <v>9.5949400000000011</v>
      </c>
      <c r="F871" s="44">
        <v>32.96</v>
      </c>
      <c r="G871" s="9">
        <f t="shared" si="72"/>
        <v>35.148544000000001</v>
      </c>
      <c r="H871" s="11">
        <f t="shared" si="69"/>
        <v>444.73943923264005</v>
      </c>
      <c r="J871" s="26"/>
    </row>
    <row r="872" spans="1:10" outlineLevel="1">
      <c r="A872" s="7">
        <f t="shared" si="68"/>
        <v>41</v>
      </c>
      <c r="B872" s="39">
        <v>42648.020833333336</v>
      </c>
      <c r="C872" s="40">
        <f t="shared" si="70"/>
        <v>0.91666666666666718</v>
      </c>
      <c r="D872" s="43">
        <v>9.17</v>
      </c>
      <c r="E872" s="9">
        <f t="shared" si="71"/>
        <v>9.4405150000000013</v>
      </c>
      <c r="F872" s="44">
        <v>25.8</v>
      </c>
      <c r="G872" s="9">
        <f t="shared" si="72"/>
        <v>27.513120000000001</v>
      </c>
      <c r="H872" s="11">
        <f t="shared" si="69"/>
        <v>509.66395044320006</v>
      </c>
      <c r="J872" s="26"/>
    </row>
    <row r="873" spans="1:10" outlineLevel="1">
      <c r="A873" s="7">
        <f t="shared" si="68"/>
        <v>41</v>
      </c>
      <c r="B873" s="39">
        <v>42648.020833333336</v>
      </c>
      <c r="C873" s="40">
        <f t="shared" si="70"/>
        <v>0.93750000000000056</v>
      </c>
      <c r="D873" s="43">
        <v>8.85</v>
      </c>
      <c r="E873" s="9">
        <f t="shared" si="71"/>
        <v>9.1110749999999996</v>
      </c>
      <c r="F873" s="44">
        <v>22.75</v>
      </c>
      <c r="G873" s="9">
        <f t="shared" si="72"/>
        <v>24.2606</v>
      </c>
      <c r="H873" s="11">
        <f t="shared" si="69"/>
        <v>521.51246635500002</v>
      </c>
      <c r="J873" s="26"/>
    </row>
    <row r="874" spans="1:10" outlineLevel="1">
      <c r="A874" s="7">
        <f t="shared" si="68"/>
        <v>41</v>
      </c>
      <c r="B874" s="39">
        <v>42648.020833333336</v>
      </c>
      <c r="C874" s="40">
        <f t="shared" si="70"/>
        <v>0.95833333333333393</v>
      </c>
      <c r="D874" s="43">
        <v>9.11</v>
      </c>
      <c r="E874" s="9">
        <f t="shared" si="71"/>
        <v>9.3787450000000003</v>
      </c>
      <c r="F874" s="44">
        <v>23.7</v>
      </c>
      <c r="G874" s="9">
        <f t="shared" si="72"/>
        <v>25.273679999999999</v>
      </c>
      <c r="H874" s="11">
        <f t="shared" si="69"/>
        <v>527.33231756840007</v>
      </c>
      <c r="J874" s="26"/>
    </row>
    <row r="875" spans="1:10" outlineLevel="1">
      <c r="A875" s="7">
        <f t="shared" si="68"/>
        <v>41</v>
      </c>
      <c r="B875" s="39">
        <v>42648.020833333336</v>
      </c>
      <c r="C875" s="40">
        <f t="shared" si="70"/>
        <v>0.9791666666666673</v>
      </c>
      <c r="D875" s="43">
        <v>9.1</v>
      </c>
      <c r="E875" s="9">
        <f t="shared" si="71"/>
        <v>9.3684500000000011</v>
      </c>
      <c r="F875" s="44">
        <v>40.46</v>
      </c>
      <c r="G875" s="9">
        <f t="shared" si="72"/>
        <v>43.146543999999999</v>
      </c>
      <c r="H875" s="11">
        <f t="shared" si="69"/>
        <v>359.31243486320005</v>
      </c>
      <c r="J875" s="26"/>
    </row>
    <row r="876" spans="1:10" outlineLevel="1">
      <c r="A876" s="7">
        <f t="shared" si="68"/>
        <v>41</v>
      </c>
      <c r="B876" s="39">
        <v>42648.020833333336</v>
      </c>
      <c r="C876" s="40">
        <f t="shared" si="70"/>
        <v>1.0000000000000007</v>
      </c>
      <c r="D876" s="43">
        <v>8.8000000000000007</v>
      </c>
      <c r="E876" s="9">
        <f t="shared" si="71"/>
        <v>9.0596000000000014</v>
      </c>
      <c r="F876" s="44">
        <v>30.27</v>
      </c>
      <c r="G876" s="9">
        <f t="shared" si="72"/>
        <v>32.279927999999998</v>
      </c>
      <c r="H876" s="11">
        <f t="shared" si="69"/>
        <v>445.91416429120011</v>
      </c>
      <c r="J876" s="26"/>
    </row>
    <row r="877" spans="1:10" outlineLevel="1">
      <c r="A877" s="7">
        <f t="shared" si="68"/>
        <v>41</v>
      </c>
      <c r="B877" s="39">
        <v>42649.020833333336</v>
      </c>
      <c r="C877" s="40">
        <f t="shared" si="70"/>
        <v>2.0833333333333332E-2</v>
      </c>
      <c r="D877" s="43">
        <v>7.74</v>
      </c>
      <c r="E877" s="9">
        <f t="shared" si="71"/>
        <v>7.9683300000000008</v>
      </c>
      <c r="F877" s="44">
        <v>33.82</v>
      </c>
      <c r="G877" s="9">
        <f t="shared" si="72"/>
        <v>36.065648000000003</v>
      </c>
      <c r="H877" s="11">
        <f t="shared" si="69"/>
        <v>362.03591007215999</v>
      </c>
      <c r="J877" s="26"/>
    </row>
    <row r="878" spans="1:10" outlineLevel="1">
      <c r="A878" s="7">
        <f t="shared" si="68"/>
        <v>41</v>
      </c>
      <c r="B878" s="39">
        <v>42649.020833333336</v>
      </c>
      <c r="C878" s="40">
        <f t="shared" si="70"/>
        <v>4.1666666666666664E-2</v>
      </c>
      <c r="D878" s="43">
        <v>6.42</v>
      </c>
      <c r="E878" s="9">
        <f t="shared" si="71"/>
        <v>6.6093900000000003</v>
      </c>
      <c r="F878" s="44">
        <v>25.2</v>
      </c>
      <c r="G878" s="9">
        <f t="shared" si="72"/>
        <v>26.873280000000001</v>
      </c>
      <c r="H878" s="11">
        <f t="shared" si="69"/>
        <v>361.04929690080002</v>
      </c>
      <c r="J878" s="26"/>
    </row>
    <row r="879" spans="1:10" outlineLevel="1">
      <c r="A879" s="7">
        <f t="shared" ref="A879:A942" si="73">A878</f>
        <v>41</v>
      </c>
      <c r="B879" s="39">
        <v>42649.020833333336</v>
      </c>
      <c r="C879" s="40">
        <f t="shared" si="70"/>
        <v>6.25E-2</v>
      </c>
      <c r="D879" s="43">
        <v>4.5999999999999996</v>
      </c>
      <c r="E879" s="9">
        <f t="shared" si="71"/>
        <v>4.7356999999999996</v>
      </c>
      <c r="F879" s="44">
        <v>35.54</v>
      </c>
      <c r="G879" s="9">
        <f t="shared" si="72"/>
        <v>37.899856</v>
      </c>
      <c r="H879" s="11">
        <f t="shared" si="69"/>
        <v>206.47720194079997</v>
      </c>
      <c r="J879" s="26"/>
    </row>
    <row r="880" spans="1:10" outlineLevel="1">
      <c r="A880" s="7">
        <f t="shared" si="73"/>
        <v>41</v>
      </c>
      <c r="B880" s="39">
        <v>42649.020833333336</v>
      </c>
      <c r="C880" s="40">
        <f t="shared" si="70"/>
        <v>8.3333333333333329E-2</v>
      </c>
      <c r="D880" s="43">
        <v>3.58</v>
      </c>
      <c r="E880" s="9">
        <f t="shared" si="71"/>
        <v>3.6856100000000005</v>
      </c>
      <c r="F880" s="44">
        <v>30.46</v>
      </c>
      <c r="G880" s="9">
        <f t="shared" si="72"/>
        <v>32.482544000000004</v>
      </c>
      <c r="H880" s="11">
        <f t="shared" si="69"/>
        <v>180.65922600816</v>
      </c>
      <c r="J880" s="26"/>
    </row>
    <row r="881" spans="1:10" outlineLevel="1">
      <c r="A881" s="7">
        <f t="shared" si="73"/>
        <v>41</v>
      </c>
      <c r="B881" s="39">
        <v>42649.020833333336</v>
      </c>
      <c r="C881" s="40">
        <f t="shared" si="70"/>
        <v>0.10416666666666666</v>
      </c>
      <c r="D881" s="43">
        <v>2.99</v>
      </c>
      <c r="E881" s="9">
        <f t="shared" si="71"/>
        <v>3.0782050000000005</v>
      </c>
      <c r="F881" s="44">
        <v>29.09</v>
      </c>
      <c r="G881" s="9">
        <f t="shared" si="72"/>
        <v>31.021576</v>
      </c>
      <c r="H881" s="11">
        <f t="shared" si="69"/>
        <v>155.38293714892004</v>
      </c>
      <c r="J881" s="26"/>
    </row>
    <row r="882" spans="1:10" outlineLevel="1">
      <c r="A882" s="7">
        <f t="shared" si="73"/>
        <v>41</v>
      </c>
      <c r="B882" s="39">
        <v>42649.020833333336</v>
      </c>
      <c r="C882" s="40">
        <f t="shared" si="70"/>
        <v>0.12499999999999999</v>
      </c>
      <c r="D882" s="43">
        <v>1.97</v>
      </c>
      <c r="E882" s="9">
        <f t="shared" si="71"/>
        <v>2.0281150000000001</v>
      </c>
      <c r="F882" s="44">
        <v>29.09</v>
      </c>
      <c r="G882" s="9">
        <f t="shared" si="72"/>
        <v>31.021576</v>
      </c>
      <c r="H882" s="11">
        <f t="shared" si="69"/>
        <v>102.37604889076002</v>
      </c>
      <c r="J882" s="26"/>
    </row>
    <row r="883" spans="1:10" outlineLevel="1">
      <c r="A883" s="7">
        <f t="shared" si="73"/>
        <v>41</v>
      </c>
      <c r="B883" s="39">
        <v>42649.020833333336</v>
      </c>
      <c r="C883" s="40">
        <f t="shared" si="70"/>
        <v>0.14583333333333331</v>
      </c>
      <c r="D883" s="43">
        <v>1.58</v>
      </c>
      <c r="E883" s="9">
        <f t="shared" si="71"/>
        <v>1.6266100000000001</v>
      </c>
      <c r="F883" s="44">
        <v>25.51</v>
      </c>
      <c r="G883" s="9">
        <f t="shared" si="72"/>
        <v>27.203864000000003</v>
      </c>
      <c r="H883" s="11">
        <f t="shared" si="69"/>
        <v>88.318637778959996</v>
      </c>
      <c r="J883" s="26"/>
    </row>
    <row r="884" spans="1:10" outlineLevel="1">
      <c r="A884" s="7">
        <f t="shared" si="73"/>
        <v>41</v>
      </c>
      <c r="B884" s="39">
        <v>42649.020833333336</v>
      </c>
      <c r="C884" s="40">
        <f t="shared" si="70"/>
        <v>0.16666666666666666</v>
      </c>
      <c r="D884" s="43">
        <v>1.91</v>
      </c>
      <c r="E884" s="9">
        <f t="shared" si="71"/>
        <v>1.966345</v>
      </c>
      <c r="F884" s="44">
        <v>21.86</v>
      </c>
      <c r="G884" s="9">
        <f t="shared" si="72"/>
        <v>23.311503999999999</v>
      </c>
      <c r="H884" s="11">
        <f t="shared" si="69"/>
        <v>114.41865816712</v>
      </c>
      <c r="J884" s="26"/>
    </row>
    <row r="885" spans="1:10" outlineLevel="1">
      <c r="A885" s="7">
        <f t="shared" si="73"/>
        <v>41</v>
      </c>
      <c r="B885" s="39">
        <v>42649.020833333336</v>
      </c>
      <c r="C885" s="40">
        <f t="shared" si="70"/>
        <v>0.1875</v>
      </c>
      <c r="D885" s="43">
        <v>1.86</v>
      </c>
      <c r="E885" s="9">
        <f t="shared" si="71"/>
        <v>1.9148700000000003</v>
      </c>
      <c r="F885" s="44">
        <v>25.87</v>
      </c>
      <c r="G885" s="9">
        <f t="shared" si="72"/>
        <v>27.587768000000001</v>
      </c>
      <c r="H885" s="11">
        <f t="shared" si="69"/>
        <v>103.23491568984002</v>
      </c>
      <c r="J885" s="26"/>
    </row>
    <row r="886" spans="1:10" outlineLevel="1">
      <c r="A886" s="7">
        <f t="shared" si="73"/>
        <v>41</v>
      </c>
      <c r="B886" s="39">
        <v>42649.020833333336</v>
      </c>
      <c r="C886" s="40">
        <f t="shared" si="70"/>
        <v>0.20833333333333334</v>
      </c>
      <c r="D886" s="43">
        <v>1.77</v>
      </c>
      <c r="E886" s="9">
        <f t="shared" si="71"/>
        <v>1.8222150000000001</v>
      </c>
      <c r="F886" s="44">
        <v>29.42</v>
      </c>
      <c r="G886" s="9">
        <f t="shared" si="72"/>
        <v>31.373488000000002</v>
      </c>
      <c r="H886" s="11">
        <f t="shared" si="69"/>
        <v>91.341282064080005</v>
      </c>
      <c r="J886" s="26"/>
    </row>
    <row r="887" spans="1:10" outlineLevel="1">
      <c r="A887" s="7">
        <f t="shared" si="73"/>
        <v>41</v>
      </c>
      <c r="B887" s="39">
        <v>42649.020833333336</v>
      </c>
      <c r="C887" s="40">
        <f t="shared" si="70"/>
        <v>0.22916666666666669</v>
      </c>
      <c r="D887" s="43">
        <v>2.65</v>
      </c>
      <c r="E887" s="9">
        <f t="shared" si="71"/>
        <v>2.7281750000000002</v>
      </c>
      <c r="F887" s="44">
        <v>33.770000000000003</v>
      </c>
      <c r="G887" s="9">
        <f t="shared" si="72"/>
        <v>36.012328000000004</v>
      </c>
      <c r="H887" s="11">
        <f t="shared" si="69"/>
        <v>124.0983295586</v>
      </c>
      <c r="J887" s="26"/>
    </row>
    <row r="888" spans="1:10" outlineLevel="1">
      <c r="A888" s="7">
        <f t="shared" si="73"/>
        <v>41</v>
      </c>
      <c r="B888" s="39">
        <v>42649.020833333336</v>
      </c>
      <c r="C888" s="40">
        <f t="shared" si="70"/>
        <v>0.25</v>
      </c>
      <c r="D888" s="43">
        <v>3.67</v>
      </c>
      <c r="E888" s="9">
        <f t="shared" si="71"/>
        <v>3.7782650000000002</v>
      </c>
      <c r="F888" s="44">
        <v>37.6</v>
      </c>
      <c r="G888" s="9">
        <f t="shared" si="72"/>
        <v>40.096640000000001</v>
      </c>
      <c r="H888" s="11">
        <f t="shared" si="69"/>
        <v>156.4328659704</v>
      </c>
      <c r="J888" s="26"/>
    </row>
    <row r="889" spans="1:10" outlineLevel="1">
      <c r="A889" s="7">
        <f t="shared" si="73"/>
        <v>41</v>
      </c>
      <c r="B889" s="39">
        <v>42649.020833333336</v>
      </c>
      <c r="C889" s="40">
        <f t="shared" si="70"/>
        <v>0.27083333333333331</v>
      </c>
      <c r="D889" s="43">
        <v>5.49</v>
      </c>
      <c r="E889" s="9">
        <f t="shared" si="71"/>
        <v>5.651955000000001</v>
      </c>
      <c r="F889" s="44">
        <v>59.65</v>
      </c>
      <c r="G889" s="9">
        <f t="shared" si="72"/>
        <v>63.610759999999999</v>
      </c>
      <c r="H889" s="11">
        <f t="shared" si="69"/>
        <v>101.10917946420003</v>
      </c>
      <c r="J889" s="26"/>
    </row>
    <row r="890" spans="1:10" outlineLevel="1">
      <c r="A890" s="7">
        <f t="shared" si="73"/>
        <v>41</v>
      </c>
      <c r="B890" s="39">
        <v>42649.020833333336</v>
      </c>
      <c r="C890" s="40">
        <f t="shared" si="70"/>
        <v>0.29166666666666663</v>
      </c>
      <c r="D890" s="43">
        <v>6.5</v>
      </c>
      <c r="E890" s="9">
        <f t="shared" si="71"/>
        <v>6.6917500000000008</v>
      </c>
      <c r="F890" s="44">
        <v>87.45</v>
      </c>
      <c r="G890" s="9">
        <f t="shared" si="72"/>
        <v>93.256680000000003</v>
      </c>
      <c r="H890" s="11">
        <f t="shared" si="69"/>
        <v>-78.672763390000028</v>
      </c>
      <c r="J890" s="26"/>
    </row>
    <row r="891" spans="1:10" outlineLevel="1">
      <c r="A891" s="7">
        <f t="shared" si="73"/>
        <v>41</v>
      </c>
      <c r="B891" s="39">
        <v>42649.020833333336</v>
      </c>
      <c r="C891" s="40">
        <f t="shared" si="70"/>
        <v>0.31249999999999994</v>
      </c>
      <c r="D891" s="43">
        <v>6.65</v>
      </c>
      <c r="E891" s="9">
        <f t="shared" si="71"/>
        <v>6.8461750000000006</v>
      </c>
      <c r="F891" s="44">
        <v>29.77</v>
      </c>
      <c r="G891" s="9">
        <f t="shared" si="72"/>
        <v>31.746728000000001</v>
      </c>
      <c r="H891" s="11">
        <f t="shared" si="69"/>
        <v>340.61960693459997</v>
      </c>
      <c r="J891" s="26"/>
    </row>
    <row r="892" spans="1:10" outlineLevel="1">
      <c r="A892" s="7">
        <f t="shared" si="73"/>
        <v>41</v>
      </c>
      <c r="B892" s="39">
        <v>42649.020833333336</v>
      </c>
      <c r="C892" s="40">
        <f t="shared" si="70"/>
        <v>0.33333333333333326</v>
      </c>
      <c r="D892" s="43">
        <v>7.01</v>
      </c>
      <c r="E892" s="9">
        <f t="shared" si="71"/>
        <v>7.2167950000000003</v>
      </c>
      <c r="F892" s="44">
        <v>34.33</v>
      </c>
      <c r="G892" s="9">
        <f t="shared" si="72"/>
        <v>36.609511999999995</v>
      </c>
      <c r="H892" s="11">
        <f t="shared" si="69"/>
        <v>323.96544934596005</v>
      </c>
      <c r="J892" s="26"/>
    </row>
    <row r="893" spans="1:10" outlineLevel="1">
      <c r="A893" s="7">
        <f t="shared" si="73"/>
        <v>41</v>
      </c>
      <c r="B893" s="39">
        <v>42649.020833333336</v>
      </c>
      <c r="C893" s="40">
        <f t="shared" si="70"/>
        <v>0.35416666666666657</v>
      </c>
      <c r="D893" s="43">
        <v>7.16</v>
      </c>
      <c r="E893" s="9">
        <f t="shared" si="71"/>
        <v>7.371220000000001</v>
      </c>
      <c r="F893" s="44">
        <v>31.23</v>
      </c>
      <c r="G893" s="9">
        <f t="shared" si="72"/>
        <v>33.303671999999999</v>
      </c>
      <c r="H893" s="11">
        <f t="shared" ref="H893:H956" si="74">E893*($B$6-G893)</f>
        <v>355.26573688016003</v>
      </c>
      <c r="J893" s="26"/>
    </row>
    <row r="894" spans="1:10" outlineLevel="1">
      <c r="A894" s="7">
        <f t="shared" si="73"/>
        <v>41</v>
      </c>
      <c r="B894" s="39">
        <v>42649.020833333336</v>
      </c>
      <c r="C894" s="40">
        <f t="shared" ref="C894:C957" si="75">IF(C893=$C$60,$C$13,C893+1/48)</f>
        <v>0.37499999999999989</v>
      </c>
      <c r="D894" s="43">
        <v>5.76</v>
      </c>
      <c r="E894" s="9">
        <f t="shared" si="71"/>
        <v>5.9299200000000001</v>
      </c>
      <c r="F894" s="44">
        <v>28.46</v>
      </c>
      <c r="G894" s="9">
        <f t="shared" si="72"/>
        <v>30.349744000000001</v>
      </c>
      <c r="H894" s="11">
        <f t="shared" si="74"/>
        <v>303.31692605951997</v>
      </c>
      <c r="J894" s="26"/>
    </row>
    <row r="895" spans="1:10" outlineLevel="1">
      <c r="A895" s="7">
        <f t="shared" si="73"/>
        <v>41</v>
      </c>
      <c r="B895" s="39">
        <v>42649.020833333336</v>
      </c>
      <c r="C895" s="40">
        <f t="shared" si="75"/>
        <v>0.3958333333333332</v>
      </c>
      <c r="D895" s="43">
        <v>3.65</v>
      </c>
      <c r="E895" s="9">
        <f t="shared" si="71"/>
        <v>3.7576750000000003</v>
      </c>
      <c r="F895" s="44">
        <v>22.64</v>
      </c>
      <c r="G895" s="9">
        <f t="shared" si="72"/>
        <v>24.143295999999999</v>
      </c>
      <c r="H895" s="11">
        <f t="shared" si="74"/>
        <v>215.52785270320001</v>
      </c>
      <c r="J895" s="26"/>
    </row>
    <row r="896" spans="1:10" outlineLevel="1">
      <c r="A896" s="7">
        <f t="shared" si="73"/>
        <v>41</v>
      </c>
      <c r="B896" s="39">
        <v>42649.020833333336</v>
      </c>
      <c r="C896" s="40">
        <f t="shared" si="75"/>
        <v>0.41666666666666652</v>
      </c>
      <c r="D896" s="43">
        <v>2.5499999999999998</v>
      </c>
      <c r="E896" s="9">
        <f t="shared" si="71"/>
        <v>2.6252249999999999</v>
      </c>
      <c r="F896" s="44">
        <v>21.81</v>
      </c>
      <c r="G896" s="9">
        <f t="shared" si="72"/>
        <v>23.258184</v>
      </c>
      <c r="H896" s="11">
        <f t="shared" si="74"/>
        <v>152.8978714086</v>
      </c>
      <c r="J896" s="26"/>
    </row>
    <row r="897" spans="1:10" outlineLevel="1">
      <c r="A897" s="7">
        <f t="shared" si="73"/>
        <v>41</v>
      </c>
      <c r="B897" s="39">
        <v>42649.020833333336</v>
      </c>
      <c r="C897" s="40">
        <f t="shared" si="75"/>
        <v>0.43749999999999983</v>
      </c>
      <c r="D897" s="43">
        <v>3.59</v>
      </c>
      <c r="E897" s="9">
        <f t="shared" si="71"/>
        <v>3.6959050000000002</v>
      </c>
      <c r="F897" s="44">
        <v>26.33</v>
      </c>
      <c r="G897" s="9">
        <f t="shared" si="72"/>
        <v>28.078311999999997</v>
      </c>
      <c r="H897" s="11">
        <f t="shared" si="74"/>
        <v>197.44148378764001</v>
      </c>
      <c r="J897" s="26"/>
    </row>
    <row r="898" spans="1:10" outlineLevel="1">
      <c r="A898" s="7">
        <f t="shared" si="73"/>
        <v>41</v>
      </c>
      <c r="B898" s="39">
        <v>42649.020833333336</v>
      </c>
      <c r="C898" s="40">
        <f t="shared" si="75"/>
        <v>0.45833333333333315</v>
      </c>
      <c r="D898" s="43">
        <v>6.02</v>
      </c>
      <c r="E898" s="9">
        <f t="shared" si="71"/>
        <v>6.1975899999999999</v>
      </c>
      <c r="F898" s="44">
        <v>21.43</v>
      </c>
      <c r="G898" s="9">
        <f t="shared" si="72"/>
        <v>22.852951999999998</v>
      </c>
      <c r="H898" s="11">
        <f t="shared" si="74"/>
        <v>363.47035821431996</v>
      </c>
      <c r="J898" s="26"/>
    </row>
    <row r="899" spans="1:10" outlineLevel="1">
      <c r="A899" s="7">
        <f t="shared" si="73"/>
        <v>41</v>
      </c>
      <c r="B899" s="39">
        <v>42649.020833333336</v>
      </c>
      <c r="C899" s="40">
        <f t="shared" si="75"/>
        <v>0.47916666666666646</v>
      </c>
      <c r="D899" s="43">
        <v>6.09</v>
      </c>
      <c r="E899" s="9">
        <f t="shared" si="71"/>
        <v>6.2696550000000002</v>
      </c>
      <c r="F899" s="44">
        <v>20.69</v>
      </c>
      <c r="G899" s="9">
        <f t="shared" si="72"/>
        <v>22.063816000000003</v>
      </c>
      <c r="H899" s="11">
        <f t="shared" si="74"/>
        <v>372.64436819652002</v>
      </c>
      <c r="J899" s="26"/>
    </row>
    <row r="900" spans="1:10" outlineLevel="1">
      <c r="A900" s="7">
        <f t="shared" si="73"/>
        <v>41</v>
      </c>
      <c r="B900" s="39">
        <v>42649.020833333336</v>
      </c>
      <c r="C900" s="40">
        <f t="shared" si="75"/>
        <v>0.49999999999999978</v>
      </c>
      <c r="D900" s="43">
        <v>5.88</v>
      </c>
      <c r="E900" s="9">
        <f t="shared" si="71"/>
        <v>6.0534600000000003</v>
      </c>
      <c r="F900" s="44">
        <v>24.89</v>
      </c>
      <c r="G900" s="9">
        <f t="shared" si="72"/>
        <v>26.542695999999999</v>
      </c>
      <c r="H900" s="11">
        <f t="shared" si="74"/>
        <v>332.68184147184002</v>
      </c>
      <c r="J900" s="26"/>
    </row>
    <row r="901" spans="1:10" outlineLevel="1">
      <c r="A901" s="7">
        <f t="shared" si="73"/>
        <v>41</v>
      </c>
      <c r="B901" s="39">
        <v>42649.020833333336</v>
      </c>
      <c r="C901" s="40">
        <f t="shared" si="75"/>
        <v>0.52083333333333315</v>
      </c>
      <c r="D901" s="43">
        <v>5.4</v>
      </c>
      <c r="E901" s="9">
        <f t="shared" si="71"/>
        <v>5.5593000000000012</v>
      </c>
      <c r="F901" s="44">
        <v>22.28</v>
      </c>
      <c r="G901" s="9">
        <f t="shared" si="72"/>
        <v>23.759392000000002</v>
      </c>
      <c r="H901" s="11">
        <f t="shared" si="74"/>
        <v>320.99736205440001</v>
      </c>
      <c r="J901" s="26"/>
    </row>
    <row r="902" spans="1:10" outlineLevel="1">
      <c r="A902" s="7">
        <f t="shared" si="73"/>
        <v>41</v>
      </c>
      <c r="B902" s="39">
        <v>42649.020833333336</v>
      </c>
      <c r="C902" s="40">
        <f t="shared" si="75"/>
        <v>0.54166666666666652</v>
      </c>
      <c r="D902" s="43">
        <v>5.62</v>
      </c>
      <c r="E902" s="9">
        <f t="shared" si="71"/>
        <v>5.7857900000000004</v>
      </c>
      <c r="F902" s="44">
        <v>19.39</v>
      </c>
      <c r="G902" s="9">
        <f t="shared" si="72"/>
        <v>20.677496000000001</v>
      </c>
      <c r="H902" s="11">
        <f t="shared" si="74"/>
        <v>351.90623541816001</v>
      </c>
      <c r="J902" s="26"/>
    </row>
    <row r="903" spans="1:10" outlineLevel="1">
      <c r="A903" s="7">
        <f t="shared" si="73"/>
        <v>41</v>
      </c>
      <c r="B903" s="39">
        <v>42649.020833333336</v>
      </c>
      <c r="C903" s="40">
        <f t="shared" si="75"/>
        <v>0.56249999999999989</v>
      </c>
      <c r="D903" s="43">
        <v>5.09</v>
      </c>
      <c r="E903" s="9">
        <f t="shared" si="71"/>
        <v>5.2401550000000006</v>
      </c>
      <c r="F903" s="44">
        <v>22.67</v>
      </c>
      <c r="G903" s="9">
        <f t="shared" si="72"/>
        <v>24.175288000000002</v>
      </c>
      <c r="H903" s="11">
        <f t="shared" si="74"/>
        <v>300.39037621036005</v>
      </c>
      <c r="J903" s="26"/>
    </row>
    <row r="904" spans="1:10" outlineLevel="1">
      <c r="A904" s="7">
        <f t="shared" si="73"/>
        <v>41</v>
      </c>
      <c r="B904" s="39">
        <v>42649.020833333336</v>
      </c>
      <c r="C904" s="40">
        <f t="shared" si="75"/>
        <v>0.58333333333333326</v>
      </c>
      <c r="D904" s="43">
        <v>3.8</v>
      </c>
      <c r="E904" s="9">
        <f t="shared" si="71"/>
        <v>3.9121000000000001</v>
      </c>
      <c r="F904" s="44">
        <v>23.35</v>
      </c>
      <c r="G904" s="9">
        <f t="shared" si="72"/>
        <v>24.900440000000003</v>
      </c>
      <c r="H904" s="11">
        <f t="shared" si="74"/>
        <v>221.42313867600001</v>
      </c>
      <c r="J904" s="26"/>
    </row>
    <row r="905" spans="1:10" outlineLevel="1">
      <c r="A905" s="7">
        <f t="shared" si="73"/>
        <v>41</v>
      </c>
      <c r="B905" s="39">
        <v>42649.020833333336</v>
      </c>
      <c r="C905" s="40">
        <f t="shared" si="75"/>
        <v>0.60416666666666663</v>
      </c>
      <c r="D905" s="43">
        <v>3.21</v>
      </c>
      <c r="E905" s="9">
        <f t="shared" si="71"/>
        <v>3.3046950000000002</v>
      </c>
      <c r="F905" s="44">
        <v>26.05</v>
      </c>
      <c r="G905" s="9">
        <f t="shared" si="72"/>
        <v>27.779720000000001</v>
      </c>
      <c r="H905" s="11">
        <f t="shared" si="74"/>
        <v>177.5291407146</v>
      </c>
      <c r="J905" s="26"/>
    </row>
    <row r="906" spans="1:10" outlineLevel="1">
      <c r="A906" s="7">
        <f t="shared" si="73"/>
        <v>41</v>
      </c>
      <c r="B906" s="39">
        <v>42649.020833333336</v>
      </c>
      <c r="C906" s="40">
        <f t="shared" si="75"/>
        <v>0.625</v>
      </c>
      <c r="D906" s="43">
        <v>3.14</v>
      </c>
      <c r="E906" s="9">
        <f t="shared" si="71"/>
        <v>3.2326300000000003</v>
      </c>
      <c r="F906" s="44">
        <v>25.54</v>
      </c>
      <c r="G906" s="9">
        <f t="shared" si="72"/>
        <v>27.235855999999998</v>
      </c>
      <c r="H906" s="11">
        <f t="shared" si="74"/>
        <v>175.41589981872002</v>
      </c>
      <c r="J906" s="26"/>
    </row>
    <row r="907" spans="1:10" outlineLevel="1">
      <c r="A907" s="7">
        <f t="shared" si="73"/>
        <v>41</v>
      </c>
      <c r="B907" s="39">
        <v>42649.020833333336</v>
      </c>
      <c r="C907" s="40">
        <f t="shared" si="75"/>
        <v>0.64583333333333337</v>
      </c>
      <c r="D907" s="43">
        <v>4.5999999999999996</v>
      </c>
      <c r="E907" s="9">
        <f t="shared" si="71"/>
        <v>4.7356999999999996</v>
      </c>
      <c r="F907" s="44">
        <v>23.06</v>
      </c>
      <c r="G907" s="9">
        <f t="shared" si="72"/>
        <v>24.591183999999998</v>
      </c>
      <c r="H907" s="11">
        <f t="shared" si="74"/>
        <v>269.50307993119998</v>
      </c>
      <c r="J907" s="26"/>
    </row>
    <row r="908" spans="1:10" outlineLevel="1">
      <c r="A908" s="7">
        <f t="shared" si="73"/>
        <v>41</v>
      </c>
      <c r="B908" s="39">
        <v>42649.020833333336</v>
      </c>
      <c r="C908" s="40">
        <f t="shared" si="75"/>
        <v>0.66666666666666674</v>
      </c>
      <c r="D908" s="43">
        <v>4.21</v>
      </c>
      <c r="E908" s="9">
        <f t="shared" si="71"/>
        <v>4.3341950000000002</v>
      </c>
      <c r="F908" s="44">
        <v>39.340000000000003</v>
      </c>
      <c r="G908" s="9">
        <f t="shared" si="72"/>
        <v>41.952176000000001</v>
      </c>
      <c r="H908" s="11">
        <f t="shared" si="74"/>
        <v>171.40798104168002</v>
      </c>
      <c r="J908" s="26"/>
    </row>
    <row r="909" spans="1:10" outlineLevel="1">
      <c r="A909" s="7">
        <f t="shared" si="73"/>
        <v>41</v>
      </c>
      <c r="B909" s="39">
        <v>42649.020833333336</v>
      </c>
      <c r="C909" s="40">
        <f t="shared" si="75"/>
        <v>0.68750000000000011</v>
      </c>
      <c r="D909" s="43">
        <v>3.46</v>
      </c>
      <c r="E909" s="9">
        <f t="shared" si="71"/>
        <v>3.5620700000000003</v>
      </c>
      <c r="F909" s="44">
        <v>40.729999999999997</v>
      </c>
      <c r="G909" s="9">
        <f t="shared" si="72"/>
        <v>43.434472</v>
      </c>
      <c r="H909" s="11">
        <f t="shared" si="74"/>
        <v>135.59207532296</v>
      </c>
      <c r="J909" s="26"/>
    </row>
    <row r="910" spans="1:10" outlineLevel="1">
      <c r="A910" s="7">
        <f t="shared" si="73"/>
        <v>41</v>
      </c>
      <c r="B910" s="39">
        <v>42649.020833333336</v>
      </c>
      <c r="C910" s="40">
        <f t="shared" si="75"/>
        <v>0.70833333333333348</v>
      </c>
      <c r="D910" s="43">
        <v>3.73</v>
      </c>
      <c r="E910" s="9">
        <f t="shared" ref="E910:E973" si="76">IF($B$10="Electricity",$D910*$B$7,$D910*$B$8)</f>
        <v>3.8400350000000003</v>
      </c>
      <c r="F910" s="44">
        <v>57.54</v>
      </c>
      <c r="G910" s="9">
        <f t="shared" ref="G910:G973" si="77">$F910*$B$8</f>
        <v>61.360655999999999</v>
      </c>
      <c r="H910" s="11">
        <f t="shared" si="74"/>
        <v>77.335785837040007</v>
      </c>
      <c r="J910" s="26"/>
    </row>
    <row r="911" spans="1:10" outlineLevel="1">
      <c r="A911" s="7">
        <f t="shared" si="73"/>
        <v>41</v>
      </c>
      <c r="B911" s="39">
        <v>42649.020833333336</v>
      </c>
      <c r="C911" s="40">
        <f t="shared" si="75"/>
        <v>0.72916666666666685</v>
      </c>
      <c r="D911" s="43">
        <v>3.95</v>
      </c>
      <c r="E911" s="9">
        <f t="shared" si="76"/>
        <v>4.0665250000000004</v>
      </c>
      <c r="F911" s="44">
        <v>44.35</v>
      </c>
      <c r="G911" s="9">
        <f t="shared" si="77"/>
        <v>47.294840000000001</v>
      </c>
      <c r="H911" s="11">
        <f t="shared" si="74"/>
        <v>139.09613826900002</v>
      </c>
      <c r="J911" s="26"/>
    </row>
    <row r="912" spans="1:10" outlineLevel="1">
      <c r="A912" s="7">
        <f t="shared" si="73"/>
        <v>41</v>
      </c>
      <c r="B912" s="39">
        <v>42649.020833333336</v>
      </c>
      <c r="C912" s="40">
        <f t="shared" si="75"/>
        <v>0.75000000000000022</v>
      </c>
      <c r="D912" s="43">
        <v>3.92</v>
      </c>
      <c r="E912" s="9">
        <f t="shared" si="76"/>
        <v>4.0356399999999999</v>
      </c>
      <c r="F912" s="44">
        <v>25.41</v>
      </c>
      <c r="G912" s="9">
        <f t="shared" si="77"/>
        <v>27.097224000000001</v>
      </c>
      <c r="H912" s="11">
        <f t="shared" si="74"/>
        <v>219.55001893664001</v>
      </c>
      <c r="J912" s="26"/>
    </row>
    <row r="913" spans="1:10" outlineLevel="1">
      <c r="A913" s="7">
        <f t="shared" si="73"/>
        <v>41</v>
      </c>
      <c r="B913" s="39">
        <v>42649.020833333336</v>
      </c>
      <c r="C913" s="40">
        <f t="shared" si="75"/>
        <v>0.77083333333333359</v>
      </c>
      <c r="D913" s="43">
        <v>5.26</v>
      </c>
      <c r="E913" s="9">
        <f t="shared" si="76"/>
        <v>5.4151699999999998</v>
      </c>
      <c r="F913" s="44">
        <v>24.86</v>
      </c>
      <c r="G913" s="9">
        <f t="shared" si="77"/>
        <v>26.510704</v>
      </c>
      <c r="H913" s="11">
        <f t="shared" si="74"/>
        <v>297.77638602031999</v>
      </c>
      <c r="J913" s="26"/>
    </row>
    <row r="914" spans="1:10" outlineLevel="1">
      <c r="A914" s="7">
        <f t="shared" si="73"/>
        <v>41</v>
      </c>
      <c r="B914" s="39">
        <v>42649.020833333336</v>
      </c>
      <c r="C914" s="40">
        <f t="shared" si="75"/>
        <v>0.79166666666666696</v>
      </c>
      <c r="D914" s="43">
        <v>7.24</v>
      </c>
      <c r="E914" s="9">
        <f t="shared" si="76"/>
        <v>7.4535800000000005</v>
      </c>
      <c r="F914" s="44">
        <v>24.68</v>
      </c>
      <c r="G914" s="9">
        <f t="shared" si="77"/>
        <v>26.318752</v>
      </c>
      <c r="H914" s="11">
        <f t="shared" si="74"/>
        <v>411.29784646784003</v>
      </c>
      <c r="J914" s="26"/>
    </row>
    <row r="915" spans="1:10" outlineLevel="1">
      <c r="A915" s="7">
        <f t="shared" si="73"/>
        <v>41</v>
      </c>
      <c r="B915" s="39">
        <v>42649.020833333336</v>
      </c>
      <c r="C915" s="40">
        <f t="shared" si="75"/>
        <v>0.81250000000000033</v>
      </c>
      <c r="D915" s="43">
        <v>9.36</v>
      </c>
      <c r="E915" s="9">
        <f t="shared" si="76"/>
        <v>9.63612</v>
      </c>
      <c r="F915" s="44">
        <v>37.090000000000003</v>
      </c>
      <c r="G915" s="9">
        <f t="shared" si="77"/>
        <v>39.552776000000001</v>
      </c>
      <c r="H915" s="11">
        <f t="shared" si="74"/>
        <v>404.20848413087998</v>
      </c>
      <c r="J915" s="26"/>
    </row>
    <row r="916" spans="1:10" outlineLevel="1">
      <c r="A916" s="7">
        <f t="shared" si="73"/>
        <v>41</v>
      </c>
      <c r="B916" s="39">
        <v>42649.020833333336</v>
      </c>
      <c r="C916" s="40">
        <f t="shared" si="75"/>
        <v>0.8333333333333337</v>
      </c>
      <c r="D916" s="43">
        <v>9.7899999999999991</v>
      </c>
      <c r="E916" s="9">
        <f t="shared" si="76"/>
        <v>10.078804999999999</v>
      </c>
      <c r="F916" s="44">
        <v>26.71</v>
      </c>
      <c r="G916" s="9">
        <f t="shared" si="77"/>
        <v>28.483544000000002</v>
      </c>
      <c r="H916" s="11">
        <f t="shared" si="74"/>
        <v>534.34252181507998</v>
      </c>
      <c r="J916" s="26"/>
    </row>
    <row r="917" spans="1:10" outlineLevel="1">
      <c r="A917" s="7">
        <f t="shared" si="73"/>
        <v>41</v>
      </c>
      <c r="B917" s="39">
        <v>42649.020833333336</v>
      </c>
      <c r="C917" s="40">
        <f t="shared" si="75"/>
        <v>0.85416666666666707</v>
      </c>
      <c r="D917" s="43">
        <v>9.7799999999999994</v>
      </c>
      <c r="E917" s="9">
        <f t="shared" si="76"/>
        <v>10.06851</v>
      </c>
      <c r="F917" s="44">
        <v>22.78</v>
      </c>
      <c r="G917" s="9">
        <f t="shared" si="77"/>
        <v>24.292592000000003</v>
      </c>
      <c r="H917" s="11">
        <f t="shared" si="74"/>
        <v>575.99335952208003</v>
      </c>
      <c r="J917" s="26"/>
    </row>
    <row r="918" spans="1:10" outlineLevel="1">
      <c r="A918" s="7">
        <f t="shared" si="73"/>
        <v>41</v>
      </c>
      <c r="B918" s="39">
        <v>42649.020833333336</v>
      </c>
      <c r="C918" s="40">
        <f t="shared" si="75"/>
        <v>0.87500000000000044</v>
      </c>
      <c r="D918" s="43">
        <v>9.7899999999999991</v>
      </c>
      <c r="E918" s="9">
        <f t="shared" si="76"/>
        <v>10.078804999999999</v>
      </c>
      <c r="F918" s="44">
        <v>24.08</v>
      </c>
      <c r="G918" s="9">
        <f t="shared" si="77"/>
        <v>25.678911999999997</v>
      </c>
      <c r="H918" s="11">
        <f t="shared" si="74"/>
        <v>562.60986083983994</v>
      </c>
      <c r="J918" s="26"/>
    </row>
    <row r="919" spans="1:10" outlineLevel="1">
      <c r="A919" s="7">
        <f t="shared" si="73"/>
        <v>41</v>
      </c>
      <c r="B919" s="39">
        <v>42649.020833333336</v>
      </c>
      <c r="C919" s="40">
        <f t="shared" si="75"/>
        <v>0.89583333333333381</v>
      </c>
      <c r="D919" s="43">
        <v>9.7799999999999994</v>
      </c>
      <c r="E919" s="9">
        <f t="shared" si="76"/>
        <v>10.06851</v>
      </c>
      <c r="F919" s="44">
        <v>24.57</v>
      </c>
      <c r="G919" s="9">
        <f t="shared" si="77"/>
        <v>26.201447999999999</v>
      </c>
      <c r="H919" s="11">
        <f t="shared" si="74"/>
        <v>556.77402379752004</v>
      </c>
      <c r="J919" s="26"/>
    </row>
    <row r="920" spans="1:10" outlineLevel="1">
      <c r="A920" s="7">
        <f t="shared" si="73"/>
        <v>41</v>
      </c>
      <c r="B920" s="39">
        <v>42649.020833333336</v>
      </c>
      <c r="C920" s="40">
        <f t="shared" si="75"/>
        <v>0.91666666666666718</v>
      </c>
      <c r="D920" s="43">
        <v>9.7799999999999994</v>
      </c>
      <c r="E920" s="9">
        <f t="shared" si="76"/>
        <v>10.06851</v>
      </c>
      <c r="F920" s="44">
        <v>10.54</v>
      </c>
      <c r="G920" s="9">
        <f t="shared" si="77"/>
        <v>11.239856</v>
      </c>
      <c r="H920" s="11">
        <f t="shared" si="74"/>
        <v>707.41496246544</v>
      </c>
      <c r="J920" s="26"/>
    </row>
    <row r="921" spans="1:10" outlineLevel="1">
      <c r="A921" s="7">
        <f t="shared" si="73"/>
        <v>41</v>
      </c>
      <c r="B921" s="39">
        <v>42649.020833333336</v>
      </c>
      <c r="C921" s="40">
        <f t="shared" si="75"/>
        <v>0.93750000000000056</v>
      </c>
      <c r="D921" s="43">
        <v>9.7799999999999994</v>
      </c>
      <c r="E921" s="9">
        <f t="shared" si="76"/>
        <v>10.06851</v>
      </c>
      <c r="F921" s="44">
        <v>22.77</v>
      </c>
      <c r="G921" s="9">
        <f t="shared" si="77"/>
        <v>24.281928000000001</v>
      </c>
      <c r="H921" s="11">
        <f t="shared" si="74"/>
        <v>576.10073011271993</v>
      </c>
      <c r="J921" s="26"/>
    </row>
    <row r="922" spans="1:10" outlineLevel="1">
      <c r="A922" s="7">
        <f t="shared" si="73"/>
        <v>41</v>
      </c>
      <c r="B922" s="39">
        <v>42649.020833333336</v>
      </c>
      <c r="C922" s="40">
        <f t="shared" si="75"/>
        <v>0.95833333333333393</v>
      </c>
      <c r="D922" s="43">
        <v>9.77</v>
      </c>
      <c r="E922" s="9">
        <f t="shared" si="76"/>
        <v>10.058215000000001</v>
      </c>
      <c r="F922" s="44">
        <v>22.66</v>
      </c>
      <c r="G922" s="9">
        <f t="shared" si="77"/>
        <v>24.164624</v>
      </c>
      <c r="H922" s="11">
        <f t="shared" si="74"/>
        <v>576.69153891383996</v>
      </c>
      <c r="J922" s="26"/>
    </row>
    <row r="923" spans="1:10" outlineLevel="1">
      <c r="A923" s="7">
        <f t="shared" si="73"/>
        <v>41</v>
      </c>
      <c r="B923" s="39">
        <v>42649.020833333336</v>
      </c>
      <c r="C923" s="40">
        <f t="shared" si="75"/>
        <v>0.9791666666666673</v>
      </c>
      <c r="D923" s="43">
        <v>9.7799999999999994</v>
      </c>
      <c r="E923" s="9">
        <f t="shared" si="76"/>
        <v>10.06851</v>
      </c>
      <c r="F923" s="44">
        <v>6.7</v>
      </c>
      <c r="G923" s="9">
        <f t="shared" si="77"/>
        <v>7.1448800000000006</v>
      </c>
      <c r="H923" s="11">
        <f t="shared" si="74"/>
        <v>748.64526927119994</v>
      </c>
      <c r="J923" s="26"/>
    </row>
    <row r="924" spans="1:10" outlineLevel="1">
      <c r="A924" s="7">
        <f t="shared" si="73"/>
        <v>41</v>
      </c>
      <c r="B924" s="39">
        <v>42649.020833333336</v>
      </c>
      <c r="C924" s="40">
        <f t="shared" si="75"/>
        <v>1.0000000000000007</v>
      </c>
      <c r="D924" s="43">
        <v>9.7899999999999991</v>
      </c>
      <c r="E924" s="9">
        <f t="shared" si="76"/>
        <v>10.078804999999999</v>
      </c>
      <c r="F924" s="44">
        <v>16.260000000000002</v>
      </c>
      <c r="G924" s="9">
        <f t="shared" si="77"/>
        <v>17.339664000000003</v>
      </c>
      <c r="H924" s="11">
        <f t="shared" si="74"/>
        <v>646.65951527847994</v>
      </c>
      <c r="J924" s="26"/>
    </row>
    <row r="925" spans="1:10" outlineLevel="1">
      <c r="A925" s="7">
        <f t="shared" si="73"/>
        <v>41</v>
      </c>
      <c r="B925" s="39">
        <v>42650.020833333336</v>
      </c>
      <c r="C925" s="40">
        <f t="shared" si="75"/>
        <v>2.0833333333333332E-2</v>
      </c>
      <c r="D925" s="43">
        <v>9.7899999999999991</v>
      </c>
      <c r="E925" s="9">
        <f t="shared" si="76"/>
        <v>10.078804999999999</v>
      </c>
      <c r="F925" s="44">
        <v>18.260000000000002</v>
      </c>
      <c r="G925" s="9">
        <f t="shared" si="77"/>
        <v>19.472464000000002</v>
      </c>
      <c r="H925" s="11">
        <f t="shared" si="74"/>
        <v>625.16343997447996</v>
      </c>
      <c r="J925" s="26"/>
    </row>
    <row r="926" spans="1:10" outlineLevel="1">
      <c r="A926" s="7">
        <f t="shared" si="73"/>
        <v>41</v>
      </c>
      <c r="B926" s="39">
        <v>42650.020833333336</v>
      </c>
      <c r="C926" s="40">
        <f t="shared" si="75"/>
        <v>4.1666666666666664E-2</v>
      </c>
      <c r="D926" s="43">
        <v>9.7799999999999994</v>
      </c>
      <c r="E926" s="9">
        <f t="shared" si="76"/>
        <v>10.06851</v>
      </c>
      <c r="F926" s="44">
        <v>17.29</v>
      </c>
      <c r="G926" s="9">
        <f t="shared" si="77"/>
        <v>18.438056</v>
      </c>
      <c r="H926" s="11">
        <f t="shared" si="74"/>
        <v>634.93981378343994</v>
      </c>
      <c r="J926" s="26"/>
    </row>
    <row r="927" spans="1:10" outlineLevel="1">
      <c r="A927" s="7">
        <f t="shared" si="73"/>
        <v>41</v>
      </c>
      <c r="B927" s="39">
        <v>42650.020833333336</v>
      </c>
      <c r="C927" s="40">
        <f t="shared" si="75"/>
        <v>6.25E-2</v>
      </c>
      <c r="D927" s="43">
        <v>9.7899999999999991</v>
      </c>
      <c r="E927" s="9">
        <f t="shared" si="76"/>
        <v>10.078804999999999</v>
      </c>
      <c r="F927" s="44">
        <v>14.46</v>
      </c>
      <c r="G927" s="9">
        <f t="shared" si="77"/>
        <v>15.420144000000001</v>
      </c>
      <c r="H927" s="11">
        <f t="shared" si="74"/>
        <v>666.00598305207996</v>
      </c>
      <c r="J927" s="26"/>
    </row>
    <row r="928" spans="1:10" outlineLevel="1">
      <c r="A928" s="7">
        <f t="shared" si="73"/>
        <v>41</v>
      </c>
      <c r="B928" s="39">
        <v>42650.020833333336</v>
      </c>
      <c r="C928" s="40">
        <f t="shared" si="75"/>
        <v>8.3333333333333329E-2</v>
      </c>
      <c r="D928" s="43">
        <v>9.7799999999999994</v>
      </c>
      <c r="E928" s="9">
        <f t="shared" si="76"/>
        <v>10.06851</v>
      </c>
      <c r="F928" s="44">
        <v>7.38</v>
      </c>
      <c r="G928" s="9">
        <f t="shared" si="77"/>
        <v>7.8700320000000001</v>
      </c>
      <c r="H928" s="11">
        <f t="shared" si="74"/>
        <v>741.34406910768007</v>
      </c>
      <c r="J928" s="26"/>
    </row>
    <row r="929" spans="1:10" outlineLevel="1">
      <c r="A929" s="7">
        <f t="shared" si="73"/>
        <v>41</v>
      </c>
      <c r="B929" s="39">
        <v>42650.020833333336</v>
      </c>
      <c r="C929" s="40">
        <f t="shared" si="75"/>
        <v>0.10416666666666666</v>
      </c>
      <c r="D929" s="43">
        <v>9.0299999999999994</v>
      </c>
      <c r="E929" s="9">
        <f t="shared" si="76"/>
        <v>9.2963850000000008</v>
      </c>
      <c r="F929" s="44">
        <v>4.3899999999999997</v>
      </c>
      <c r="G929" s="9">
        <f t="shared" si="77"/>
        <v>4.6814960000000001</v>
      </c>
      <c r="H929" s="11">
        <f t="shared" si="74"/>
        <v>714.13438830804012</v>
      </c>
      <c r="J929" s="26"/>
    </row>
    <row r="930" spans="1:10" outlineLevel="1">
      <c r="A930" s="7">
        <f t="shared" si="73"/>
        <v>41</v>
      </c>
      <c r="B930" s="39">
        <v>42650.020833333336</v>
      </c>
      <c r="C930" s="40">
        <f t="shared" si="75"/>
        <v>0.12499999999999999</v>
      </c>
      <c r="D930" s="43">
        <v>8.16</v>
      </c>
      <c r="E930" s="9">
        <f t="shared" si="76"/>
        <v>8.4007200000000015</v>
      </c>
      <c r="F930" s="44">
        <v>4.1399999999999997</v>
      </c>
      <c r="G930" s="9">
        <f t="shared" si="77"/>
        <v>4.4148959999999997</v>
      </c>
      <c r="H930" s="11">
        <f t="shared" si="74"/>
        <v>647.57037487488014</v>
      </c>
      <c r="J930" s="26"/>
    </row>
    <row r="931" spans="1:10" outlineLevel="1">
      <c r="A931" s="7">
        <f t="shared" si="73"/>
        <v>41</v>
      </c>
      <c r="B931" s="39">
        <v>42650.020833333336</v>
      </c>
      <c r="C931" s="40">
        <f t="shared" si="75"/>
        <v>0.14583333333333331</v>
      </c>
      <c r="D931" s="43">
        <v>8.15</v>
      </c>
      <c r="E931" s="9">
        <f t="shared" si="76"/>
        <v>8.3904250000000005</v>
      </c>
      <c r="F931" s="44">
        <v>12.39</v>
      </c>
      <c r="G931" s="9">
        <f t="shared" si="77"/>
        <v>13.212696000000001</v>
      </c>
      <c r="H931" s="11">
        <f t="shared" si="74"/>
        <v>572.95950266420004</v>
      </c>
      <c r="J931" s="26"/>
    </row>
    <row r="932" spans="1:10" outlineLevel="1">
      <c r="A932" s="7">
        <f t="shared" si="73"/>
        <v>41</v>
      </c>
      <c r="B932" s="39">
        <v>42650.020833333336</v>
      </c>
      <c r="C932" s="40">
        <f t="shared" si="75"/>
        <v>0.16666666666666666</v>
      </c>
      <c r="D932" s="43">
        <v>8.15</v>
      </c>
      <c r="E932" s="9">
        <f t="shared" si="76"/>
        <v>8.3904250000000005</v>
      </c>
      <c r="F932" s="44">
        <v>14.56</v>
      </c>
      <c r="G932" s="9">
        <f t="shared" si="77"/>
        <v>15.526784000000001</v>
      </c>
      <c r="H932" s="11">
        <f t="shared" si="74"/>
        <v>553.54332085679994</v>
      </c>
      <c r="J932" s="26"/>
    </row>
    <row r="933" spans="1:10" outlineLevel="1">
      <c r="A933" s="7">
        <f t="shared" si="73"/>
        <v>41</v>
      </c>
      <c r="B933" s="39">
        <v>42650.020833333336</v>
      </c>
      <c r="C933" s="40">
        <f t="shared" si="75"/>
        <v>0.1875</v>
      </c>
      <c r="D933" s="43">
        <v>8.15</v>
      </c>
      <c r="E933" s="9">
        <f t="shared" si="76"/>
        <v>8.3904250000000005</v>
      </c>
      <c r="F933" s="44">
        <v>14.85</v>
      </c>
      <c r="G933" s="9">
        <f t="shared" si="77"/>
        <v>15.836040000000001</v>
      </c>
      <c r="H933" s="11">
        <f t="shared" si="74"/>
        <v>550.94853158300009</v>
      </c>
      <c r="J933" s="26"/>
    </row>
    <row r="934" spans="1:10" outlineLevel="1">
      <c r="A934" s="7">
        <f t="shared" si="73"/>
        <v>41</v>
      </c>
      <c r="B934" s="39">
        <v>42650.020833333336</v>
      </c>
      <c r="C934" s="40">
        <f t="shared" si="75"/>
        <v>0.20833333333333334</v>
      </c>
      <c r="D934" s="43">
        <v>9.25</v>
      </c>
      <c r="E934" s="9">
        <f t="shared" si="76"/>
        <v>9.5228750000000009</v>
      </c>
      <c r="F934" s="44">
        <v>24.08</v>
      </c>
      <c r="G934" s="9">
        <f t="shared" si="77"/>
        <v>25.678911999999997</v>
      </c>
      <c r="H934" s="11">
        <f t="shared" si="74"/>
        <v>531.57724338800006</v>
      </c>
      <c r="J934" s="26"/>
    </row>
    <row r="935" spans="1:10" outlineLevel="1">
      <c r="A935" s="7">
        <f t="shared" si="73"/>
        <v>41</v>
      </c>
      <c r="B935" s="39">
        <v>42650.020833333336</v>
      </c>
      <c r="C935" s="40">
        <f t="shared" si="75"/>
        <v>0.22916666666666669</v>
      </c>
      <c r="D935" s="43">
        <v>9.33</v>
      </c>
      <c r="E935" s="9">
        <f t="shared" si="76"/>
        <v>9.6052350000000004</v>
      </c>
      <c r="F935" s="44">
        <v>30.6</v>
      </c>
      <c r="G935" s="9">
        <f t="shared" si="77"/>
        <v>32.631840000000004</v>
      </c>
      <c r="H935" s="11">
        <f t="shared" si="74"/>
        <v>469.39016081759996</v>
      </c>
      <c r="J935" s="26"/>
    </row>
    <row r="936" spans="1:10" outlineLevel="1">
      <c r="A936" s="7">
        <f t="shared" si="73"/>
        <v>41</v>
      </c>
      <c r="B936" s="39">
        <v>42650.020833333336</v>
      </c>
      <c r="C936" s="40">
        <f t="shared" si="75"/>
        <v>0.25</v>
      </c>
      <c r="D936" s="43">
        <v>8.15</v>
      </c>
      <c r="E936" s="9">
        <f t="shared" si="76"/>
        <v>8.3904250000000005</v>
      </c>
      <c r="F936" s="44">
        <v>34.549999999999997</v>
      </c>
      <c r="G936" s="9">
        <f t="shared" si="77"/>
        <v>36.844119999999997</v>
      </c>
      <c r="H936" s="11">
        <f t="shared" si="74"/>
        <v>374.68181194900006</v>
      </c>
      <c r="J936" s="26"/>
    </row>
    <row r="937" spans="1:10" outlineLevel="1">
      <c r="A937" s="7">
        <f t="shared" si="73"/>
        <v>41</v>
      </c>
      <c r="B937" s="39">
        <v>42650.020833333336</v>
      </c>
      <c r="C937" s="40">
        <f t="shared" si="75"/>
        <v>0.27083333333333331</v>
      </c>
      <c r="D937" s="43">
        <v>8.15</v>
      </c>
      <c r="E937" s="9">
        <f t="shared" si="76"/>
        <v>8.3904250000000005</v>
      </c>
      <c r="F937" s="44">
        <v>50.29</v>
      </c>
      <c r="G937" s="9">
        <f t="shared" si="77"/>
        <v>53.629255999999998</v>
      </c>
      <c r="H937" s="11">
        <f t="shared" si="74"/>
        <v>233.84738722620003</v>
      </c>
      <c r="J937" s="26"/>
    </row>
    <row r="938" spans="1:10" outlineLevel="1">
      <c r="A938" s="7">
        <f t="shared" si="73"/>
        <v>41</v>
      </c>
      <c r="B938" s="39">
        <v>42650.020833333336</v>
      </c>
      <c r="C938" s="40">
        <f t="shared" si="75"/>
        <v>0.29166666666666663</v>
      </c>
      <c r="D938" s="43">
        <v>8.17</v>
      </c>
      <c r="E938" s="9">
        <f t="shared" si="76"/>
        <v>8.4110150000000008</v>
      </c>
      <c r="F938" s="44">
        <v>63.91</v>
      </c>
      <c r="G938" s="9">
        <f t="shared" si="77"/>
        <v>68.153623999999994</v>
      </c>
      <c r="H938" s="11">
        <f t="shared" si="74"/>
        <v>112.25656873164006</v>
      </c>
      <c r="J938" s="26"/>
    </row>
    <row r="939" spans="1:10" outlineLevel="1">
      <c r="A939" s="7">
        <f t="shared" si="73"/>
        <v>41</v>
      </c>
      <c r="B939" s="39">
        <v>42650.020833333336</v>
      </c>
      <c r="C939" s="40">
        <f t="shared" si="75"/>
        <v>0.31249999999999994</v>
      </c>
      <c r="D939" s="43">
        <v>8.16</v>
      </c>
      <c r="E939" s="9">
        <f t="shared" si="76"/>
        <v>8.4007200000000015</v>
      </c>
      <c r="F939" s="44">
        <v>33.08</v>
      </c>
      <c r="G939" s="9">
        <f t="shared" si="77"/>
        <v>35.276511999999997</v>
      </c>
      <c r="H939" s="11">
        <f t="shared" si="74"/>
        <v>388.31058011136008</v>
      </c>
      <c r="J939" s="26"/>
    </row>
    <row r="940" spans="1:10" outlineLevel="1">
      <c r="A940" s="7">
        <f t="shared" si="73"/>
        <v>41</v>
      </c>
      <c r="B940" s="39">
        <v>42650.020833333336</v>
      </c>
      <c r="C940" s="40">
        <f t="shared" si="75"/>
        <v>0.33333333333333326</v>
      </c>
      <c r="D940" s="43">
        <v>8.15</v>
      </c>
      <c r="E940" s="9">
        <f t="shared" si="76"/>
        <v>8.3904250000000005</v>
      </c>
      <c r="F940" s="44">
        <v>47.75</v>
      </c>
      <c r="G940" s="9">
        <f t="shared" si="77"/>
        <v>50.9206</v>
      </c>
      <c r="H940" s="11">
        <f t="shared" si="74"/>
        <v>256.57416224500002</v>
      </c>
      <c r="J940" s="26"/>
    </row>
    <row r="941" spans="1:10" outlineLevel="1">
      <c r="A941" s="7">
        <f t="shared" si="73"/>
        <v>41</v>
      </c>
      <c r="B941" s="39">
        <v>42650.020833333336</v>
      </c>
      <c r="C941" s="40">
        <f t="shared" si="75"/>
        <v>0.35416666666666657</v>
      </c>
      <c r="D941" s="43">
        <v>8.1300000000000008</v>
      </c>
      <c r="E941" s="9">
        <f t="shared" si="76"/>
        <v>8.3698350000000019</v>
      </c>
      <c r="F941" s="44">
        <v>44.9</v>
      </c>
      <c r="G941" s="9">
        <f t="shared" si="77"/>
        <v>47.881360000000001</v>
      </c>
      <c r="H941" s="11">
        <f t="shared" si="74"/>
        <v>281.38246972440004</v>
      </c>
      <c r="J941" s="26"/>
    </row>
    <row r="942" spans="1:10" outlineLevel="1">
      <c r="A942" s="7">
        <f t="shared" si="73"/>
        <v>41</v>
      </c>
      <c r="B942" s="39">
        <v>42650.020833333336</v>
      </c>
      <c r="C942" s="40">
        <f t="shared" si="75"/>
        <v>0.37499999999999989</v>
      </c>
      <c r="D942" s="43">
        <v>7.21</v>
      </c>
      <c r="E942" s="9">
        <f t="shared" si="76"/>
        <v>7.4226950000000009</v>
      </c>
      <c r="F942" s="44">
        <v>41.85</v>
      </c>
      <c r="G942" s="9">
        <f t="shared" si="77"/>
        <v>44.628840000000004</v>
      </c>
      <c r="H942" s="11">
        <f t="shared" si="74"/>
        <v>273.68337497620001</v>
      </c>
      <c r="J942" s="26"/>
    </row>
    <row r="943" spans="1:10" outlineLevel="1">
      <c r="A943" s="7">
        <f t="shared" ref="A943:A1006" si="78">A942</f>
        <v>41</v>
      </c>
      <c r="B943" s="39">
        <v>42650.020833333336</v>
      </c>
      <c r="C943" s="40">
        <f t="shared" si="75"/>
        <v>0.3958333333333332</v>
      </c>
      <c r="D943" s="43">
        <v>0.88</v>
      </c>
      <c r="E943" s="9">
        <f t="shared" si="76"/>
        <v>0.9059600000000001</v>
      </c>
      <c r="F943" s="44">
        <v>45.17</v>
      </c>
      <c r="G943" s="9">
        <f t="shared" si="77"/>
        <v>48.169288000000002</v>
      </c>
      <c r="H943" s="11">
        <f t="shared" si="74"/>
        <v>30.196291843520001</v>
      </c>
      <c r="J943" s="26"/>
    </row>
    <row r="944" spans="1:10" outlineLevel="1">
      <c r="A944" s="7">
        <f t="shared" si="78"/>
        <v>41</v>
      </c>
      <c r="B944" s="39">
        <v>42650.020833333336</v>
      </c>
      <c r="C944" s="40">
        <f t="shared" si="75"/>
        <v>0.41666666666666652</v>
      </c>
      <c r="D944" s="43">
        <v>0</v>
      </c>
      <c r="E944" s="9">
        <f t="shared" si="76"/>
        <v>0</v>
      </c>
      <c r="F944" s="44">
        <v>35.64</v>
      </c>
      <c r="G944" s="9">
        <f t="shared" si="77"/>
        <v>38.006495999999999</v>
      </c>
      <c r="H944" s="11">
        <f t="shared" si="74"/>
        <v>0</v>
      </c>
      <c r="J944" s="26"/>
    </row>
    <row r="945" spans="1:10" outlineLevel="1">
      <c r="A945" s="7">
        <f t="shared" si="78"/>
        <v>41</v>
      </c>
      <c r="B945" s="39">
        <v>42650.020833333336</v>
      </c>
      <c r="C945" s="40">
        <f t="shared" si="75"/>
        <v>0.43749999999999983</v>
      </c>
      <c r="D945" s="43">
        <v>0</v>
      </c>
      <c r="E945" s="9">
        <f t="shared" si="76"/>
        <v>0</v>
      </c>
      <c r="F945" s="44">
        <v>43.94</v>
      </c>
      <c r="G945" s="9">
        <f t="shared" si="77"/>
        <v>46.857616</v>
      </c>
      <c r="H945" s="11">
        <f t="shared" si="74"/>
        <v>0</v>
      </c>
      <c r="J945" s="26"/>
    </row>
    <row r="946" spans="1:10" outlineLevel="1">
      <c r="A946" s="7">
        <f t="shared" si="78"/>
        <v>41</v>
      </c>
      <c r="B946" s="39">
        <v>42650.020833333336</v>
      </c>
      <c r="C946" s="40">
        <f t="shared" si="75"/>
        <v>0.45833333333333315</v>
      </c>
      <c r="D946" s="43">
        <v>0</v>
      </c>
      <c r="E946" s="9">
        <f t="shared" si="76"/>
        <v>0</v>
      </c>
      <c r="F946" s="44">
        <v>59.67</v>
      </c>
      <c r="G946" s="9">
        <f t="shared" si="77"/>
        <v>63.632088000000003</v>
      </c>
      <c r="H946" s="11">
        <f t="shared" si="74"/>
        <v>0</v>
      </c>
      <c r="J946" s="26"/>
    </row>
    <row r="947" spans="1:10" outlineLevel="1">
      <c r="A947" s="7">
        <f t="shared" si="78"/>
        <v>41</v>
      </c>
      <c r="B947" s="39">
        <v>42650.020833333336</v>
      </c>
      <c r="C947" s="40">
        <f t="shared" si="75"/>
        <v>0.47916666666666646</v>
      </c>
      <c r="D947" s="43">
        <v>0</v>
      </c>
      <c r="E947" s="9">
        <f t="shared" si="76"/>
        <v>0</v>
      </c>
      <c r="F947" s="44">
        <v>52.22</v>
      </c>
      <c r="G947" s="9">
        <f t="shared" si="77"/>
        <v>55.687407999999998</v>
      </c>
      <c r="H947" s="11">
        <f t="shared" si="74"/>
        <v>0</v>
      </c>
      <c r="J947" s="26"/>
    </row>
    <row r="948" spans="1:10" outlineLevel="1">
      <c r="A948" s="7">
        <f t="shared" si="78"/>
        <v>41</v>
      </c>
      <c r="B948" s="39">
        <v>42650.020833333336</v>
      </c>
      <c r="C948" s="40">
        <f t="shared" si="75"/>
        <v>0.49999999999999978</v>
      </c>
      <c r="D948" s="43">
        <v>0</v>
      </c>
      <c r="E948" s="9">
        <f t="shared" si="76"/>
        <v>0</v>
      </c>
      <c r="F948" s="44">
        <v>53.26</v>
      </c>
      <c r="G948" s="9">
        <f t="shared" si="77"/>
        <v>56.796464</v>
      </c>
      <c r="H948" s="11">
        <f t="shared" si="74"/>
        <v>0</v>
      </c>
      <c r="J948" s="26"/>
    </row>
    <row r="949" spans="1:10" outlineLevel="1">
      <c r="A949" s="7">
        <f t="shared" si="78"/>
        <v>41</v>
      </c>
      <c r="B949" s="39">
        <v>42650.020833333336</v>
      </c>
      <c r="C949" s="40">
        <f t="shared" si="75"/>
        <v>0.52083333333333315</v>
      </c>
      <c r="D949" s="43">
        <v>0</v>
      </c>
      <c r="E949" s="9">
        <f t="shared" si="76"/>
        <v>0</v>
      </c>
      <c r="F949" s="44">
        <v>52.01</v>
      </c>
      <c r="G949" s="9">
        <f t="shared" si="77"/>
        <v>55.463464000000002</v>
      </c>
      <c r="H949" s="11">
        <f t="shared" si="74"/>
        <v>0</v>
      </c>
      <c r="J949" s="26"/>
    </row>
    <row r="950" spans="1:10" outlineLevel="1">
      <c r="A950" s="7">
        <f t="shared" si="78"/>
        <v>41</v>
      </c>
      <c r="B950" s="39">
        <v>42650.020833333336</v>
      </c>
      <c r="C950" s="40">
        <f t="shared" si="75"/>
        <v>0.54166666666666652</v>
      </c>
      <c r="D950" s="43">
        <v>-0.01</v>
      </c>
      <c r="E950" s="9">
        <f t="shared" si="76"/>
        <v>-1.0295E-2</v>
      </c>
      <c r="F950" s="44">
        <v>40.54</v>
      </c>
      <c r="G950" s="9">
        <f t="shared" si="77"/>
        <v>43.231856000000001</v>
      </c>
      <c r="H950" s="11">
        <f t="shared" si="74"/>
        <v>-0.39397054248000002</v>
      </c>
      <c r="J950" s="26"/>
    </row>
    <row r="951" spans="1:10" outlineLevel="1">
      <c r="A951" s="7">
        <f t="shared" si="78"/>
        <v>41</v>
      </c>
      <c r="B951" s="39">
        <v>42650.020833333336</v>
      </c>
      <c r="C951" s="40">
        <f t="shared" si="75"/>
        <v>0.56249999999999989</v>
      </c>
      <c r="D951" s="43">
        <v>1.39</v>
      </c>
      <c r="E951" s="9">
        <f t="shared" si="76"/>
        <v>1.4310050000000001</v>
      </c>
      <c r="F951" s="44">
        <v>42.5</v>
      </c>
      <c r="G951" s="9">
        <f t="shared" si="77"/>
        <v>45.322000000000003</v>
      </c>
      <c r="H951" s="11">
        <f t="shared" si="74"/>
        <v>51.770898889999998</v>
      </c>
      <c r="J951" s="26"/>
    </row>
    <row r="952" spans="1:10" outlineLevel="1">
      <c r="A952" s="7">
        <f t="shared" si="78"/>
        <v>41</v>
      </c>
      <c r="B952" s="39">
        <v>42650.020833333336</v>
      </c>
      <c r="C952" s="40">
        <f t="shared" si="75"/>
        <v>0.58333333333333326</v>
      </c>
      <c r="D952" s="43">
        <v>1.88</v>
      </c>
      <c r="E952" s="9">
        <f t="shared" si="76"/>
        <v>1.93546</v>
      </c>
      <c r="F952" s="44">
        <v>42.09</v>
      </c>
      <c r="G952" s="9">
        <f t="shared" si="77"/>
        <v>44.884776000000002</v>
      </c>
      <c r="H952" s="11">
        <f t="shared" si="74"/>
        <v>70.867301443039992</v>
      </c>
      <c r="J952" s="26"/>
    </row>
    <row r="953" spans="1:10" outlineLevel="1">
      <c r="A953" s="7">
        <f t="shared" si="78"/>
        <v>41</v>
      </c>
      <c r="B953" s="39">
        <v>42650.020833333336</v>
      </c>
      <c r="C953" s="40">
        <f t="shared" si="75"/>
        <v>0.60416666666666663</v>
      </c>
      <c r="D953" s="43">
        <v>2.19</v>
      </c>
      <c r="E953" s="9">
        <f t="shared" si="76"/>
        <v>2.2546050000000002</v>
      </c>
      <c r="F953" s="44">
        <v>42.65</v>
      </c>
      <c r="G953" s="9">
        <f t="shared" si="77"/>
        <v>45.481960000000001</v>
      </c>
      <c r="H953" s="11">
        <f t="shared" si="74"/>
        <v>81.206453074199999</v>
      </c>
      <c r="J953" s="26"/>
    </row>
    <row r="954" spans="1:10" outlineLevel="1">
      <c r="A954" s="7">
        <f t="shared" si="78"/>
        <v>41</v>
      </c>
      <c r="B954" s="39">
        <v>42650.020833333336</v>
      </c>
      <c r="C954" s="40">
        <f t="shared" si="75"/>
        <v>0.625</v>
      </c>
      <c r="D954" s="43">
        <v>5.27</v>
      </c>
      <c r="E954" s="9">
        <f t="shared" si="76"/>
        <v>5.425465</v>
      </c>
      <c r="F954" s="44">
        <v>37.630000000000003</v>
      </c>
      <c r="G954" s="9">
        <f t="shared" si="77"/>
        <v>40.128632000000003</v>
      </c>
      <c r="H954" s="11">
        <f t="shared" si="74"/>
        <v>224.45890908611997</v>
      </c>
      <c r="J954" s="26"/>
    </row>
    <row r="955" spans="1:10" outlineLevel="1">
      <c r="A955" s="7">
        <f t="shared" si="78"/>
        <v>41</v>
      </c>
      <c r="B955" s="39">
        <v>42650.020833333336</v>
      </c>
      <c r="C955" s="40">
        <f t="shared" si="75"/>
        <v>0.64583333333333337</v>
      </c>
      <c r="D955" s="43">
        <v>6.04</v>
      </c>
      <c r="E955" s="9">
        <f t="shared" si="76"/>
        <v>6.2181800000000003</v>
      </c>
      <c r="F955" s="44">
        <v>40.39</v>
      </c>
      <c r="G955" s="9">
        <f t="shared" si="77"/>
        <v>43.071896000000002</v>
      </c>
      <c r="H955" s="11">
        <f t="shared" si="74"/>
        <v>238.95286773071999</v>
      </c>
      <c r="J955" s="26"/>
    </row>
    <row r="956" spans="1:10" outlineLevel="1">
      <c r="A956" s="7">
        <f t="shared" si="78"/>
        <v>41</v>
      </c>
      <c r="B956" s="39">
        <v>42650.020833333336</v>
      </c>
      <c r="C956" s="40">
        <f t="shared" si="75"/>
        <v>0.66666666666666674</v>
      </c>
      <c r="D956" s="43">
        <v>5.17</v>
      </c>
      <c r="E956" s="9">
        <f t="shared" si="76"/>
        <v>5.3225150000000001</v>
      </c>
      <c r="F956" s="44">
        <v>33.840000000000003</v>
      </c>
      <c r="G956" s="9">
        <f t="shared" si="77"/>
        <v>36.086976000000007</v>
      </c>
      <c r="H956" s="11">
        <f t="shared" si="74"/>
        <v>241.71150143535996</v>
      </c>
      <c r="J956" s="26"/>
    </row>
    <row r="957" spans="1:10" outlineLevel="1">
      <c r="A957" s="7">
        <f t="shared" si="78"/>
        <v>41</v>
      </c>
      <c r="B957" s="39">
        <v>42650.020833333336</v>
      </c>
      <c r="C957" s="40">
        <f t="shared" si="75"/>
        <v>0.68750000000000011</v>
      </c>
      <c r="D957" s="43">
        <v>3.45</v>
      </c>
      <c r="E957" s="9">
        <f t="shared" si="76"/>
        <v>3.5517750000000006</v>
      </c>
      <c r="F957" s="44">
        <v>39.64</v>
      </c>
      <c r="G957" s="9">
        <f t="shared" si="77"/>
        <v>42.272095999999998</v>
      </c>
      <c r="H957" s="11">
        <f t="shared" ref="H957:H1020" si="79">E957*($B$6-G957)</f>
        <v>139.32868872960003</v>
      </c>
      <c r="J957" s="26"/>
    </row>
    <row r="958" spans="1:10" outlineLevel="1">
      <c r="A958" s="7">
        <f t="shared" si="78"/>
        <v>41</v>
      </c>
      <c r="B958" s="39">
        <v>42650.020833333336</v>
      </c>
      <c r="C958" s="40">
        <f t="shared" ref="C958:C1021" si="80">IF(C957=$C$60,$C$13,C957+1/48)</f>
        <v>0.70833333333333348</v>
      </c>
      <c r="D958" s="43">
        <v>2.79</v>
      </c>
      <c r="E958" s="9">
        <f t="shared" si="76"/>
        <v>2.8723050000000003</v>
      </c>
      <c r="F958" s="44">
        <v>39.82</v>
      </c>
      <c r="G958" s="9">
        <f t="shared" si="77"/>
        <v>42.464047999999998</v>
      </c>
      <c r="H958" s="11">
        <f t="shared" si="79"/>
        <v>112.12316010936001</v>
      </c>
      <c r="J958" s="26"/>
    </row>
    <row r="959" spans="1:10" outlineLevel="1">
      <c r="A959" s="7">
        <f t="shared" si="78"/>
        <v>41</v>
      </c>
      <c r="B959" s="39">
        <v>42650.020833333336</v>
      </c>
      <c r="C959" s="40">
        <f t="shared" si="80"/>
        <v>0.72916666666666685</v>
      </c>
      <c r="D959" s="43">
        <v>3.7</v>
      </c>
      <c r="E959" s="9">
        <f t="shared" si="76"/>
        <v>3.8091500000000007</v>
      </c>
      <c r="F959" s="44">
        <v>29</v>
      </c>
      <c r="G959" s="9">
        <f t="shared" si="77"/>
        <v>30.925599999999999</v>
      </c>
      <c r="H959" s="11">
        <f t="shared" si="79"/>
        <v>192.64547576000001</v>
      </c>
      <c r="J959" s="26"/>
    </row>
    <row r="960" spans="1:10" outlineLevel="1">
      <c r="A960" s="7">
        <f t="shared" si="78"/>
        <v>41</v>
      </c>
      <c r="B960" s="39">
        <v>42650.020833333336</v>
      </c>
      <c r="C960" s="40">
        <f t="shared" si="80"/>
        <v>0.75000000000000022</v>
      </c>
      <c r="D960" s="43">
        <v>2.68</v>
      </c>
      <c r="E960" s="9">
        <f t="shared" si="76"/>
        <v>2.7590600000000003</v>
      </c>
      <c r="F960" s="44">
        <v>31.93</v>
      </c>
      <c r="G960" s="9">
        <f t="shared" si="77"/>
        <v>34.050151999999997</v>
      </c>
      <c r="H960" s="11">
        <f t="shared" si="79"/>
        <v>130.91697762288001</v>
      </c>
      <c r="J960" s="26"/>
    </row>
    <row r="961" spans="1:10" outlineLevel="1">
      <c r="A961" s="7">
        <f t="shared" si="78"/>
        <v>41</v>
      </c>
      <c r="B961" s="39">
        <v>42650.020833333336</v>
      </c>
      <c r="C961" s="40">
        <f t="shared" si="80"/>
        <v>0.77083333333333359</v>
      </c>
      <c r="D961" s="43">
        <v>2.96</v>
      </c>
      <c r="E961" s="9">
        <f t="shared" si="76"/>
        <v>3.04732</v>
      </c>
      <c r="F961" s="44">
        <v>36.880000000000003</v>
      </c>
      <c r="G961" s="9">
        <f t="shared" si="77"/>
        <v>39.328832000000006</v>
      </c>
      <c r="H961" s="11">
        <f t="shared" si="79"/>
        <v>128.50904366975999</v>
      </c>
      <c r="J961" s="26"/>
    </row>
    <row r="962" spans="1:10" outlineLevel="1">
      <c r="A962" s="7">
        <f t="shared" si="78"/>
        <v>41</v>
      </c>
      <c r="B962" s="39">
        <v>42650.020833333336</v>
      </c>
      <c r="C962" s="40">
        <f t="shared" si="80"/>
        <v>0.79166666666666696</v>
      </c>
      <c r="D962" s="43">
        <v>3.05</v>
      </c>
      <c r="E962" s="9">
        <f t="shared" si="76"/>
        <v>3.1399750000000002</v>
      </c>
      <c r="F962" s="44">
        <v>36.630000000000003</v>
      </c>
      <c r="G962" s="9">
        <f t="shared" si="77"/>
        <v>39.062232000000002</v>
      </c>
      <c r="H962" s="11">
        <f t="shared" si="79"/>
        <v>133.2535305758</v>
      </c>
      <c r="J962" s="26"/>
    </row>
    <row r="963" spans="1:10" outlineLevel="1">
      <c r="A963" s="7">
        <f t="shared" si="78"/>
        <v>41</v>
      </c>
      <c r="B963" s="39">
        <v>42650.020833333336</v>
      </c>
      <c r="C963" s="40">
        <f t="shared" si="80"/>
        <v>0.81250000000000033</v>
      </c>
      <c r="D963" s="43">
        <v>5</v>
      </c>
      <c r="E963" s="9">
        <f t="shared" si="76"/>
        <v>5.1475000000000009</v>
      </c>
      <c r="F963" s="44">
        <v>44.62</v>
      </c>
      <c r="G963" s="9">
        <f t="shared" si="77"/>
        <v>47.582767999999994</v>
      </c>
      <c r="H963" s="11">
        <f t="shared" si="79"/>
        <v>174.58895172000007</v>
      </c>
      <c r="J963" s="26"/>
    </row>
    <row r="964" spans="1:10" outlineLevel="1">
      <c r="A964" s="7">
        <f t="shared" si="78"/>
        <v>41</v>
      </c>
      <c r="B964" s="39">
        <v>42650.020833333336</v>
      </c>
      <c r="C964" s="40">
        <f t="shared" si="80"/>
        <v>0.8333333333333337</v>
      </c>
      <c r="D964" s="43">
        <v>3.86</v>
      </c>
      <c r="E964" s="9">
        <f t="shared" si="76"/>
        <v>3.9738700000000002</v>
      </c>
      <c r="F964" s="44">
        <v>47.5</v>
      </c>
      <c r="G964" s="9">
        <f t="shared" si="77"/>
        <v>50.654000000000003</v>
      </c>
      <c r="H964" s="11">
        <f t="shared" si="79"/>
        <v>122.57799401999999</v>
      </c>
      <c r="J964" s="26"/>
    </row>
    <row r="965" spans="1:10" outlineLevel="1">
      <c r="A965" s="7">
        <f t="shared" si="78"/>
        <v>41</v>
      </c>
      <c r="B965" s="39">
        <v>42650.020833333336</v>
      </c>
      <c r="C965" s="40">
        <f t="shared" si="80"/>
        <v>0.85416666666666707</v>
      </c>
      <c r="D965" s="43">
        <v>2.76</v>
      </c>
      <c r="E965" s="9">
        <f t="shared" si="76"/>
        <v>2.8414199999999998</v>
      </c>
      <c r="F965" s="44">
        <v>45.91</v>
      </c>
      <c r="G965" s="9">
        <f t="shared" si="77"/>
        <v>48.958423999999994</v>
      </c>
      <c r="H965" s="11">
        <f t="shared" si="79"/>
        <v>92.464284877920008</v>
      </c>
      <c r="J965" s="26"/>
    </row>
    <row r="966" spans="1:10" outlineLevel="1">
      <c r="A966" s="7">
        <f t="shared" si="78"/>
        <v>41</v>
      </c>
      <c r="B966" s="39">
        <v>42650.020833333336</v>
      </c>
      <c r="C966" s="40">
        <f t="shared" si="80"/>
        <v>0.87500000000000044</v>
      </c>
      <c r="D966" s="43">
        <v>6.39</v>
      </c>
      <c r="E966" s="9">
        <f t="shared" si="76"/>
        <v>6.5785049999999998</v>
      </c>
      <c r="F966" s="44">
        <v>44.4</v>
      </c>
      <c r="G966" s="9">
        <f t="shared" si="77"/>
        <v>47.34816</v>
      </c>
      <c r="H966" s="11">
        <f t="shared" si="79"/>
        <v>224.6680501992</v>
      </c>
      <c r="J966" s="26"/>
    </row>
    <row r="967" spans="1:10" outlineLevel="1">
      <c r="A967" s="7">
        <f t="shared" si="78"/>
        <v>41</v>
      </c>
      <c r="B967" s="39">
        <v>42650.020833333336</v>
      </c>
      <c r="C967" s="40">
        <f t="shared" si="80"/>
        <v>0.89583333333333381</v>
      </c>
      <c r="D967" s="43">
        <v>7.65</v>
      </c>
      <c r="E967" s="9">
        <f t="shared" si="76"/>
        <v>7.8756750000000011</v>
      </c>
      <c r="F967" s="44">
        <v>40.159999999999997</v>
      </c>
      <c r="G967" s="9">
        <f t="shared" si="77"/>
        <v>42.826623999999995</v>
      </c>
      <c r="H967" s="11">
        <f t="shared" si="79"/>
        <v>304.5789405288001</v>
      </c>
      <c r="J967" s="26"/>
    </row>
    <row r="968" spans="1:10" outlineLevel="1">
      <c r="A968" s="7">
        <f t="shared" si="78"/>
        <v>41</v>
      </c>
      <c r="B968" s="39">
        <v>42650.020833333336</v>
      </c>
      <c r="C968" s="40">
        <f t="shared" si="80"/>
        <v>0.91666666666666718</v>
      </c>
      <c r="D968" s="43">
        <v>7.82</v>
      </c>
      <c r="E968" s="9">
        <f t="shared" si="76"/>
        <v>8.0506900000000012</v>
      </c>
      <c r="F968" s="44">
        <v>30.59</v>
      </c>
      <c r="G968" s="9">
        <f t="shared" si="77"/>
        <v>32.621175999999998</v>
      </c>
      <c r="H968" s="11">
        <f t="shared" si="79"/>
        <v>393.50825958856007</v>
      </c>
      <c r="J968" s="26"/>
    </row>
    <row r="969" spans="1:10" outlineLevel="1">
      <c r="A969" s="7">
        <f t="shared" si="78"/>
        <v>41</v>
      </c>
      <c r="B969" s="39">
        <v>42650.020833333336</v>
      </c>
      <c r="C969" s="40">
        <f t="shared" si="80"/>
        <v>0.93750000000000056</v>
      </c>
      <c r="D969" s="43">
        <v>7.81</v>
      </c>
      <c r="E969" s="9">
        <f t="shared" si="76"/>
        <v>8.0403950000000002</v>
      </c>
      <c r="F969" s="44">
        <v>48.88</v>
      </c>
      <c r="G969" s="9">
        <f t="shared" si="77"/>
        <v>52.125632000000003</v>
      </c>
      <c r="H969" s="11">
        <f t="shared" si="79"/>
        <v>236.18152159535998</v>
      </c>
      <c r="J969" s="26"/>
    </row>
    <row r="970" spans="1:10" outlineLevel="1">
      <c r="A970" s="7">
        <f t="shared" si="78"/>
        <v>41</v>
      </c>
      <c r="B970" s="39">
        <v>42650.020833333336</v>
      </c>
      <c r="C970" s="40">
        <f t="shared" si="80"/>
        <v>0.95833333333333393</v>
      </c>
      <c r="D970" s="43">
        <v>7.11</v>
      </c>
      <c r="E970" s="9">
        <f t="shared" si="76"/>
        <v>7.3197450000000011</v>
      </c>
      <c r="F970" s="44">
        <v>42.75</v>
      </c>
      <c r="G970" s="9">
        <f t="shared" si="77"/>
        <v>45.5886</v>
      </c>
      <c r="H970" s="11">
        <f t="shared" si="79"/>
        <v>262.86229059300007</v>
      </c>
      <c r="J970" s="26"/>
    </row>
    <row r="971" spans="1:10" outlineLevel="1">
      <c r="A971" s="7">
        <f t="shared" si="78"/>
        <v>41</v>
      </c>
      <c r="B971" s="39">
        <v>42650.020833333336</v>
      </c>
      <c r="C971" s="40">
        <f t="shared" si="80"/>
        <v>0.9791666666666673</v>
      </c>
      <c r="D971" s="43">
        <v>7.02</v>
      </c>
      <c r="E971" s="9">
        <f t="shared" si="76"/>
        <v>7.2270900000000005</v>
      </c>
      <c r="F971" s="44">
        <v>42.08</v>
      </c>
      <c r="G971" s="9">
        <f t="shared" si="77"/>
        <v>44.874111999999997</v>
      </c>
      <c r="H971" s="11">
        <f t="shared" si="79"/>
        <v>264.69858890592002</v>
      </c>
      <c r="J971" s="26"/>
    </row>
    <row r="972" spans="1:10" outlineLevel="1">
      <c r="A972" s="7">
        <f t="shared" si="78"/>
        <v>41</v>
      </c>
      <c r="B972" s="39">
        <v>42650.020833333336</v>
      </c>
      <c r="C972" s="40">
        <f t="shared" si="80"/>
        <v>1.0000000000000007</v>
      </c>
      <c r="D972" s="43">
        <v>6.05</v>
      </c>
      <c r="E972" s="9">
        <f t="shared" si="76"/>
        <v>6.2284750000000004</v>
      </c>
      <c r="F972" s="44">
        <v>57.19</v>
      </c>
      <c r="G972" s="9">
        <f t="shared" si="77"/>
        <v>60.987415999999996</v>
      </c>
      <c r="H972" s="11">
        <f t="shared" si="79"/>
        <v>127.76211662940004</v>
      </c>
      <c r="J972" s="26"/>
    </row>
    <row r="973" spans="1:10" outlineLevel="1">
      <c r="A973" s="7">
        <f t="shared" si="78"/>
        <v>41</v>
      </c>
      <c r="B973" s="39">
        <v>42651.020833333336</v>
      </c>
      <c r="C973" s="40">
        <f t="shared" si="80"/>
        <v>2.0833333333333332E-2</v>
      </c>
      <c r="D973" s="43">
        <v>6.12</v>
      </c>
      <c r="E973" s="9">
        <f t="shared" si="76"/>
        <v>6.3005400000000007</v>
      </c>
      <c r="F973" s="44">
        <v>41.62</v>
      </c>
      <c r="G973" s="9">
        <f t="shared" si="77"/>
        <v>44.383567999999997</v>
      </c>
      <c r="H973" s="11">
        <f t="shared" si="79"/>
        <v>233.85356447328004</v>
      </c>
      <c r="J973" s="26"/>
    </row>
    <row r="974" spans="1:10" outlineLevel="1">
      <c r="A974" s="7">
        <f t="shared" si="78"/>
        <v>41</v>
      </c>
      <c r="B974" s="39">
        <v>42651.020833333336</v>
      </c>
      <c r="C974" s="40">
        <f t="shared" si="80"/>
        <v>4.1666666666666664E-2</v>
      </c>
      <c r="D974" s="43">
        <v>7.93</v>
      </c>
      <c r="E974" s="9">
        <f t="shared" ref="E974:E1037" si="81">IF($B$10="Electricity",$D974*$B$7,$D974*$B$8)</f>
        <v>8.1639350000000004</v>
      </c>
      <c r="F974" s="44">
        <v>39.08</v>
      </c>
      <c r="G974" s="9">
        <f t="shared" ref="G974:G1037" si="82">$F974*$B$8</f>
        <v>41.674911999999999</v>
      </c>
      <c r="H974" s="11">
        <f t="shared" si="79"/>
        <v>325.12942980128003</v>
      </c>
      <c r="J974" s="26"/>
    </row>
    <row r="975" spans="1:10" outlineLevel="1">
      <c r="A975" s="7">
        <f t="shared" si="78"/>
        <v>41</v>
      </c>
      <c r="B975" s="39">
        <v>42651.020833333336</v>
      </c>
      <c r="C975" s="40">
        <f t="shared" si="80"/>
        <v>6.25E-2</v>
      </c>
      <c r="D975" s="43">
        <v>8.14</v>
      </c>
      <c r="E975" s="9">
        <f t="shared" si="81"/>
        <v>8.3801300000000012</v>
      </c>
      <c r="F975" s="44">
        <v>34.08</v>
      </c>
      <c r="G975" s="9">
        <f t="shared" si="82"/>
        <v>36.342911999999998</v>
      </c>
      <c r="H975" s="11">
        <f t="shared" si="79"/>
        <v>378.42226786144005</v>
      </c>
      <c r="J975" s="26"/>
    </row>
    <row r="976" spans="1:10" outlineLevel="1">
      <c r="A976" s="7">
        <f t="shared" si="78"/>
        <v>41</v>
      </c>
      <c r="B976" s="39">
        <v>42651.020833333336</v>
      </c>
      <c r="C976" s="40">
        <f t="shared" si="80"/>
        <v>8.3333333333333329E-2</v>
      </c>
      <c r="D976" s="43">
        <v>8.14</v>
      </c>
      <c r="E976" s="9">
        <f t="shared" si="81"/>
        <v>8.3801300000000012</v>
      </c>
      <c r="F976" s="44">
        <v>37.659999999999997</v>
      </c>
      <c r="G976" s="9">
        <f t="shared" si="82"/>
        <v>40.160623999999999</v>
      </c>
      <c r="H976" s="11">
        <f t="shared" si="79"/>
        <v>346.42934499888008</v>
      </c>
      <c r="J976" s="26"/>
    </row>
    <row r="977" spans="1:10" outlineLevel="1">
      <c r="A977" s="7">
        <f t="shared" si="78"/>
        <v>41</v>
      </c>
      <c r="B977" s="39">
        <v>42651.020833333336</v>
      </c>
      <c r="C977" s="40">
        <f t="shared" si="80"/>
        <v>0.10416666666666666</v>
      </c>
      <c r="D977" s="43">
        <v>8.14</v>
      </c>
      <c r="E977" s="9">
        <f t="shared" si="81"/>
        <v>8.3801300000000012</v>
      </c>
      <c r="F977" s="44">
        <v>34.590000000000003</v>
      </c>
      <c r="G977" s="9">
        <f t="shared" si="82"/>
        <v>36.886776000000005</v>
      </c>
      <c r="H977" s="11">
        <f t="shared" si="79"/>
        <v>373.86461683912</v>
      </c>
      <c r="J977" s="26"/>
    </row>
    <row r="978" spans="1:10" outlineLevel="1">
      <c r="A978" s="7">
        <f t="shared" si="78"/>
        <v>41</v>
      </c>
      <c r="B978" s="39">
        <v>42651.020833333336</v>
      </c>
      <c r="C978" s="40">
        <f t="shared" si="80"/>
        <v>0.12499999999999999</v>
      </c>
      <c r="D978" s="43">
        <v>8.14</v>
      </c>
      <c r="E978" s="9">
        <f t="shared" si="81"/>
        <v>8.3801300000000012</v>
      </c>
      <c r="F978" s="44">
        <v>32.79</v>
      </c>
      <c r="G978" s="9">
        <f t="shared" si="82"/>
        <v>34.967255999999999</v>
      </c>
      <c r="H978" s="11">
        <f t="shared" si="79"/>
        <v>389.95044397672007</v>
      </c>
      <c r="J978" s="26"/>
    </row>
    <row r="979" spans="1:10" outlineLevel="1">
      <c r="A979" s="7">
        <f t="shared" si="78"/>
        <v>41</v>
      </c>
      <c r="B979" s="39">
        <v>42651.020833333336</v>
      </c>
      <c r="C979" s="40">
        <f t="shared" si="80"/>
        <v>0.14583333333333331</v>
      </c>
      <c r="D979" s="43">
        <v>8.14</v>
      </c>
      <c r="E979" s="9">
        <f t="shared" si="81"/>
        <v>8.3801300000000012</v>
      </c>
      <c r="F979" s="44">
        <v>32.6</v>
      </c>
      <c r="G979" s="9">
        <f t="shared" si="82"/>
        <v>34.76464</v>
      </c>
      <c r="H979" s="11">
        <f t="shared" si="79"/>
        <v>391.64839239680003</v>
      </c>
      <c r="J979" s="26"/>
    </row>
    <row r="980" spans="1:10" outlineLevel="1">
      <c r="A980" s="7">
        <f t="shared" si="78"/>
        <v>41</v>
      </c>
      <c r="B980" s="39">
        <v>42651.020833333336</v>
      </c>
      <c r="C980" s="40">
        <f t="shared" si="80"/>
        <v>0.16666666666666666</v>
      </c>
      <c r="D980" s="43">
        <v>8.14</v>
      </c>
      <c r="E980" s="9">
        <f t="shared" si="81"/>
        <v>8.3801300000000012</v>
      </c>
      <c r="F980" s="44">
        <v>30.84</v>
      </c>
      <c r="G980" s="9">
        <f t="shared" si="82"/>
        <v>32.887776000000002</v>
      </c>
      <c r="H980" s="11">
        <f t="shared" si="79"/>
        <v>407.37675670912006</v>
      </c>
      <c r="J980" s="26"/>
    </row>
    <row r="981" spans="1:10" outlineLevel="1">
      <c r="A981" s="7">
        <f t="shared" si="78"/>
        <v>41</v>
      </c>
      <c r="B981" s="39">
        <v>42651.020833333336</v>
      </c>
      <c r="C981" s="40">
        <f t="shared" si="80"/>
        <v>0.1875</v>
      </c>
      <c r="D981" s="43">
        <v>8.14</v>
      </c>
      <c r="E981" s="9">
        <f t="shared" si="81"/>
        <v>8.3801300000000012</v>
      </c>
      <c r="F981" s="44">
        <v>30.84</v>
      </c>
      <c r="G981" s="9">
        <f t="shared" si="82"/>
        <v>32.887776000000002</v>
      </c>
      <c r="H981" s="11">
        <f t="shared" si="79"/>
        <v>407.37675670912006</v>
      </c>
      <c r="J981" s="26"/>
    </row>
    <row r="982" spans="1:10" outlineLevel="1">
      <c r="A982" s="7">
        <f t="shared" si="78"/>
        <v>41</v>
      </c>
      <c r="B982" s="39">
        <v>42651.020833333336</v>
      </c>
      <c r="C982" s="40">
        <f t="shared" si="80"/>
        <v>0.20833333333333334</v>
      </c>
      <c r="D982" s="43">
        <v>8.14</v>
      </c>
      <c r="E982" s="9">
        <f t="shared" si="81"/>
        <v>8.3801300000000012</v>
      </c>
      <c r="F982" s="44">
        <v>30.98</v>
      </c>
      <c r="G982" s="9">
        <f t="shared" si="82"/>
        <v>33.037072000000002</v>
      </c>
      <c r="H982" s="11">
        <f t="shared" si="79"/>
        <v>406.12563682064007</v>
      </c>
      <c r="J982" s="26"/>
    </row>
    <row r="983" spans="1:10" outlineLevel="1">
      <c r="A983" s="7">
        <f t="shared" si="78"/>
        <v>41</v>
      </c>
      <c r="B983" s="39">
        <v>42651.020833333336</v>
      </c>
      <c r="C983" s="40">
        <f t="shared" si="80"/>
        <v>0.22916666666666669</v>
      </c>
      <c r="D983" s="43">
        <v>8.11</v>
      </c>
      <c r="E983" s="9">
        <f t="shared" si="81"/>
        <v>8.3492449999999998</v>
      </c>
      <c r="F983" s="44">
        <v>32.450000000000003</v>
      </c>
      <c r="G983" s="9">
        <f t="shared" si="82"/>
        <v>34.604680000000002</v>
      </c>
      <c r="H983" s="11">
        <f t="shared" si="79"/>
        <v>391.54051603339997</v>
      </c>
      <c r="J983" s="26"/>
    </row>
    <row r="984" spans="1:10" outlineLevel="1">
      <c r="A984" s="7">
        <f t="shared" si="78"/>
        <v>41</v>
      </c>
      <c r="B984" s="39">
        <v>42651.020833333336</v>
      </c>
      <c r="C984" s="40">
        <f t="shared" si="80"/>
        <v>0.25</v>
      </c>
      <c r="D984" s="43">
        <v>8.1300000000000008</v>
      </c>
      <c r="E984" s="9">
        <f t="shared" si="81"/>
        <v>8.3698350000000019</v>
      </c>
      <c r="F984" s="44">
        <v>30</v>
      </c>
      <c r="G984" s="9">
        <f t="shared" si="82"/>
        <v>31.992000000000001</v>
      </c>
      <c r="H984" s="11">
        <f t="shared" si="79"/>
        <v>414.37379118000007</v>
      </c>
      <c r="J984" s="26"/>
    </row>
    <row r="985" spans="1:10" outlineLevel="1">
      <c r="A985" s="7">
        <f t="shared" si="78"/>
        <v>41</v>
      </c>
      <c r="B985" s="39">
        <v>42651.020833333336</v>
      </c>
      <c r="C985" s="40">
        <f t="shared" si="80"/>
        <v>0.27083333333333331</v>
      </c>
      <c r="D985" s="43">
        <v>8.06</v>
      </c>
      <c r="E985" s="9">
        <f t="shared" si="81"/>
        <v>8.2977700000000016</v>
      </c>
      <c r="F985" s="44">
        <v>30.99</v>
      </c>
      <c r="G985" s="9">
        <f t="shared" si="82"/>
        <v>33.047736</v>
      </c>
      <c r="H985" s="11">
        <f t="shared" si="79"/>
        <v>402.04574265128008</v>
      </c>
      <c r="J985" s="26"/>
    </row>
    <row r="986" spans="1:10" outlineLevel="1">
      <c r="A986" s="7">
        <f t="shared" si="78"/>
        <v>41</v>
      </c>
      <c r="B986" s="39">
        <v>42651.020833333336</v>
      </c>
      <c r="C986" s="40">
        <f t="shared" si="80"/>
        <v>0.29166666666666663</v>
      </c>
      <c r="D986" s="43">
        <v>6.66</v>
      </c>
      <c r="E986" s="9">
        <f t="shared" si="81"/>
        <v>6.8564700000000007</v>
      </c>
      <c r="F986" s="44">
        <v>35.99</v>
      </c>
      <c r="G986" s="9">
        <f t="shared" si="82"/>
        <v>38.379736000000001</v>
      </c>
      <c r="H986" s="11">
        <f t="shared" si="79"/>
        <v>295.65279650808003</v>
      </c>
      <c r="J986" s="26"/>
    </row>
    <row r="987" spans="1:10" outlineLevel="1">
      <c r="A987" s="7">
        <f t="shared" si="78"/>
        <v>41</v>
      </c>
      <c r="B987" s="39">
        <v>42651.020833333336</v>
      </c>
      <c r="C987" s="40">
        <f t="shared" si="80"/>
        <v>0.31249999999999994</v>
      </c>
      <c r="D987" s="43">
        <v>5.0599999999999996</v>
      </c>
      <c r="E987" s="9">
        <f t="shared" si="81"/>
        <v>5.2092700000000001</v>
      </c>
      <c r="F987" s="44">
        <v>38.799999999999997</v>
      </c>
      <c r="G987" s="9">
        <f t="shared" si="82"/>
        <v>41.37632</v>
      </c>
      <c r="H987" s="11">
        <f t="shared" si="79"/>
        <v>209.01508251359999</v>
      </c>
      <c r="J987" s="26"/>
    </row>
    <row r="988" spans="1:10" outlineLevel="1">
      <c r="A988" s="7">
        <f t="shared" si="78"/>
        <v>41</v>
      </c>
      <c r="B988" s="39">
        <v>42651.020833333336</v>
      </c>
      <c r="C988" s="40">
        <f t="shared" si="80"/>
        <v>0.33333333333333326</v>
      </c>
      <c r="D988" s="43">
        <v>4.26</v>
      </c>
      <c r="E988" s="9">
        <f t="shared" si="81"/>
        <v>4.3856700000000002</v>
      </c>
      <c r="F988" s="44">
        <v>41.56</v>
      </c>
      <c r="G988" s="9">
        <f t="shared" si="82"/>
        <v>44.319584000000006</v>
      </c>
      <c r="H988" s="11">
        <f t="shared" si="79"/>
        <v>163.06103503871998</v>
      </c>
      <c r="J988" s="26"/>
    </row>
    <row r="989" spans="1:10" outlineLevel="1">
      <c r="A989" s="7">
        <f t="shared" si="78"/>
        <v>41</v>
      </c>
      <c r="B989" s="39">
        <v>42651.020833333336</v>
      </c>
      <c r="C989" s="40">
        <f t="shared" si="80"/>
        <v>0.35416666666666657</v>
      </c>
      <c r="D989" s="43">
        <v>3.54</v>
      </c>
      <c r="E989" s="9">
        <f t="shared" si="81"/>
        <v>3.6444300000000003</v>
      </c>
      <c r="F989" s="44">
        <v>52.08</v>
      </c>
      <c r="G989" s="9">
        <f t="shared" si="82"/>
        <v>55.538111999999998</v>
      </c>
      <c r="H989" s="11">
        <f t="shared" si="79"/>
        <v>94.616283483840007</v>
      </c>
      <c r="J989" s="26"/>
    </row>
    <row r="990" spans="1:10" outlineLevel="1">
      <c r="A990" s="7">
        <f t="shared" si="78"/>
        <v>41</v>
      </c>
      <c r="B990" s="39">
        <v>42651.020833333336</v>
      </c>
      <c r="C990" s="40">
        <f t="shared" si="80"/>
        <v>0.37499999999999989</v>
      </c>
      <c r="D990" s="43">
        <v>4.4000000000000004</v>
      </c>
      <c r="E990" s="9">
        <f t="shared" si="81"/>
        <v>4.5298000000000007</v>
      </c>
      <c r="F990" s="44">
        <v>50.09</v>
      </c>
      <c r="G990" s="9">
        <f t="shared" si="82"/>
        <v>53.415976000000008</v>
      </c>
      <c r="H990" s="11">
        <f t="shared" si="79"/>
        <v>127.21501191519998</v>
      </c>
      <c r="J990" s="26"/>
    </row>
    <row r="991" spans="1:10" outlineLevel="1">
      <c r="A991" s="7">
        <f t="shared" si="78"/>
        <v>41</v>
      </c>
      <c r="B991" s="39">
        <v>42651.020833333336</v>
      </c>
      <c r="C991" s="40">
        <f t="shared" si="80"/>
        <v>0.3958333333333332</v>
      </c>
      <c r="D991" s="43">
        <v>3.24</v>
      </c>
      <c r="E991" s="9">
        <f t="shared" si="81"/>
        <v>3.3355800000000007</v>
      </c>
      <c r="F991" s="44">
        <v>47.9</v>
      </c>
      <c r="G991" s="9">
        <f t="shared" si="82"/>
        <v>51.080559999999998</v>
      </c>
      <c r="H991" s="11">
        <f t="shared" si="79"/>
        <v>101.46647567520003</v>
      </c>
      <c r="J991" s="26"/>
    </row>
    <row r="992" spans="1:10" outlineLevel="1">
      <c r="A992" s="7">
        <f t="shared" si="78"/>
        <v>41</v>
      </c>
      <c r="B992" s="39">
        <v>42651.020833333336</v>
      </c>
      <c r="C992" s="40">
        <f t="shared" si="80"/>
        <v>0.41666666666666652</v>
      </c>
      <c r="D992" s="43">
        <v>3.51</v>
      </c>
      <c r="E992" s="9">
        <f t="shared" si="81"/>
        <v>3.6135450000000002</v>
      </c>
      <c r="F992" s="44">
        <v>41.58</v>
      </c>
      <c r="G992" s="9">
        <f t="shared" si="82"/>
        <v>44.340911999999996</v>
      </c>
      <c r="H992" s="11">
        <f t="shared" si="79"/>
        <v>134.27603664696002</v>
      </c>
      <c r="J992" s="26"/>
    </row>
    <row r="993" spans="1:10" outlineLevel="1">
      <c r="A993" s="7">
        <f t="shared" si="78"/>
        <v>41</v>
      </c>
      <c r="B993" s="39">
        <v>42651.020833333336</v>
      </c>
      <c r="C993" s="40">
        <f t="shared" si="80"/>
        <v>0.43749999999999983</v>
      </c>
      <c r="D993" s="43">
        <v>3.13</v>
      </c>
      <c r="E993" s="9">
        <f t="shared" si="81"/>
        <v>3.2223350000000002</v>
      </c>
      <c r="F993" s="44">
        <v>34.79</v>
      </c>
      <c r="G993" s="9">
        <f t="shared" si="82"/>
        <v>37.100056000000002</v>
      </c>
      <c r="H993" s="11">
        <f t="shared" si="79"/>
        <v>143.07149354923999</v>
      </c>
      <c r="J993" s="26"/>
    </row>
    <row r="994" spans="1:10" outlineLevel="1">
      <c r="A994" s="7">
        <f t="shared" si="78"/>
        <v>41</v>
      </c>
      <c r="B994" s="39">
        <v>42651.020833333336</v>
      </c>
      <c r="C994" s="40">
        <f t="shared" si="80"/>
        <v>0.45833333333333315</v>
      </c>
      <c r="D994" s="43">
        <v>1.84</v>
      </c>
      <c r="E994" s="9">
        <f t="shared" si="81"/>
        <v>1.8942800000000002</v>
      </c>
      <c r="F994" s="44">
        <v>32.619999999999997</v>
      </c>
      <c r="G994" s="9">
        <f t="shared" si="82"/>
        <v>34.785967999999997</v>
      </c>
      <c r="H994" s="11">
        <f t="shared" si="79"/>
        <v>88.48945653696002</v>
      </c>
      <c r="J994" s="26"/>
    </row>
    <row r="995" spans="1:10" outlineLevel="1">
      <c r="A995" s="7">
        <f t="shared" si="78"/>
        <v>41</v>
      </c>
      <c r="B995" s="39">
        <v>42651.020833333336</v>
      </c>
      <c r="C995" s="40">
        <f t="shared" si="80"/>
        <v>0.47916666666666646</v>
      </c>
      <c r="D995" s="43">
        <v>1.04</v>
      </c>
      <c r="E995" s="9">
        <f t="shared" si="81"/>
        <v>1.0706800000000001</v>
      </c>
      <c r="F995" s="44">
        <v>31.25</v>
      </c>
      <c r="G995" s="9">
        <f t="shared" si="82"/>
        <v>33.325000000000003</v>
      </c>
      <c r="H995" s="11">
        <f t="shared" si="79"/>
        <v>51.580009000000004</v>
      </c>
      <c r="J995" s="26"/>
    </row>
    <row r="996" spans="1:10" outlineLevel="1">
      <c r="A996" s="7">
        <f t="shared" si="78"/>
        <v>41</v>
      </c>
      <c r="B996" s="39">
        <v>42651.020833333336</v>
      </c>
      <c r="C996" s="40">
        <f t="shared" si="80"/>
        <v>0.49999999999999978</v>
      </c>
      <c r="D996" s="43">
        <v>0.84</v>
      </c>
      <c r="E996" s="9">
        <f t="shared" si="81"/>
        <v>0.86477999999999999</v>
      </c>
      <c r="F996" s="44">
        <v>27.97</v>
      </c>
      <c r="G996" s="9">
        <f t="shared" si="82"/>
        <v>29.827207999999999</v>
      </c>
      <c r="H996" s="11">
        <f t="shared" si="79"/>
        <v>44.68559706576</v>
      </c>
      <c r="J996" s="26"/>
    </row>
    <row r="997" spans="1:10" outlineLevel="1">
      <c r="A997" s="7">
        <f t="shared" si="78"/>
        <v>41</v>
      </c>
      <c r="B997" s="39">
        <v>42651.020833333336</v>
      </c>
      <c r="C997" s="40">
        <f t="shared" si="80"/>
        <v>0.52083333333333315</v>
      </c>
      <c r="D997" s="43">
        <v>0.68</v>
      </c>
      <c r="E997" s="9">
        <f t="shared" si="81"/>
        <v>0.70006000000000013</v>
      </c>
      <c r="F997" s="44">
        <v>26.79</v>
      </c>
      <c r="G997" s="9">
        <f t="shared" si="82"/>
        <v>28.568856</v>
      </c>
      <c r="H997" s="11">
        <f t="shared" si="79"/>
        <v>37.054976668640009</v>
      </c>
      <c r="J997" s="26"/>
    </row>
    <row r="998" spans="1:10" outlineLevel="1">
      <c r="A998" s="7">
        <f t="shared" si="78"/>
        <v>41</v>
      </c>
      <c r="B998" s="39">
        <v>42651.020833333336</v>
      </c>
      <c r="C998" s="40">
        <f t="shared" si="80"/>
        <v>0.54166666666666652</v>
      </c>
      <c r="D998" s="43">
        <v>0.41</v>
      </c>
      <c r="E998" s="9">
        <f t="shared" si="81"/>
        <v>0.422095</v>
      </c>
      <c r="F998" s="44">
        <v>25.84</v>
      </c>
      <c r="G998" s="9">
        <f t="shared" si="82"/>
        <v>27.555776000000002</v>
      </c>
      <c r="H998" s="11">
        <f t="shared" si="79"/>
        <v>22.769587229279999</v>
      </c>
      <c r="J998" s="26"/>
    </row>
    <row r="999" spans="1:10" outlineLevel="1">
      <c r="A999" s="7">
        <f t="shared" si="78"/>
        <v>41</v>
      </c>
      <c r="B999" s="39">
        <v>42651.020833333336</v>
      </c>
      <c r="C999" s="40">
        <f t="shared" si="80"/>
        <v>0.56249999999999989</v>
      </c>
      <c r="D999" s="43">
        <v>0.5</v>
      </c>
      <c r="E999" s="9">
        <f t="shared" si="81"/>
        <v>0.51475000000000004</v>
      </c>
      <c r="F999" s="44">
        <v>25.78</v>
      </c>
      <c r="G999" s="9">
        <f t="shared" si="82"/>
        <v>27.491792</v>
      </c>
      <c r="H999" s="11">
        <f t="shared" si="79"/>
        <v>27.800725068000002</v>
      </c>
      <c r="J999" s="26"/>
    </row>
    <row r="1000" spans="1:10" outlineLevel="1">
      <c r="A1000" s="7">
        <f t="shared" si="78"/>
        <v>41</v>
      </c>
      <c r="B1000" s="39">
        <v>42651.020833333336</v>
      </c>
      <c r="C1000" s="40">
        <f t="shared" si="80"/>
        <v>0.58333333333333326</v>
      </c>
      <c r="D1000" s="43">
        <v>0.36</v>
      </c>
      <c r="E1000" s="9">
        <f t="shared" si="81"/>
        <v>0.37062</v>
      </c>
      <c r="F1000" s="44">
        <v>25.99</v>
      </c>
      <c r="G1000" s="9">
        <f t="shared" si="82"/>
        <v>27.715736</v>
      </c>
      <c r="H1000" s="11">
        <f t="shared" si="79"/>
        <v>19.933523923679999</v>
      </c>
      <c r="J1000" s="26"/>
    </row>
    <row r="1001" spans="1:10" outlineLevel="1">
      <c r="A1001" s="7">
        <f t="shared" si="78"/>
        <v>41</v>
      </c>
      <c r="B1001" s="39">
        <v>42651.020833333336</v>
      </c>
      <c r="C1001" s="40">
        <f t="shared" si="80"/>
        <v>0.60416666666666663</v>
      </c>
      <c r="D1001" s="43">
        <v>0.23</v>
      </c>
      <c r="E1001" s="9">
        <f t="shared" si="81"/>
        <v>0.23678500000000002</v>
      </c>
      <c r="F1001" s="44">
        <v>25.82</v>
      </c>
      <c r="G1001" s="9">
        <f t="shared" si="82"/>
        <v>27.534448000000001</v>
      </c>
      <c r="H1001" s="11">
        <f t="shared" si="79"/>
        <v>12.778233230320001</v>
      </c>
      <c r="J1001" s="26"/>
    </row>
    <row r="1002" spans="1:10" outlineLevel="1">
      <c r="A1002" s="7">
        <f t="shared" si="78"/>
        <v>41</v>
      </c>
      <c r="B1002" s="39">
        <v>42651.020833333336</v>
      </c>
      <c r="C1002" s="40">
        <f t="shared" si="80"/>
        <v>0.625</v>
      </c>
      <c r="D1002" s="43">
        <v>0.18</v>
      </c>
      <c r="E1002" s="9">
        <f t="shared" si="81"/>
        <v>0.18531</v>
      </c>
      <c r="F1002" s="44">
        <v>25.54</v>
      </c>
      <c r="G1002" s="9">
        <f t="shared" si="82"/>
        <v>27.235855999999998</v>
      </c>
      <c r="H1002" s="11">
        <f t="shared" si="79"/>
        <v>10.055688524640001</v>
      </c>
      <c r="J1002" s="26"/>
    </row>
    <row r="1003" spans="1:10" outlineLevel="1">
      <c r="A1003" s="7">
        <f t="shared" si="78"/>
        <v>41</v>
      </c>
      <c r="B1003" s="39">
        <v>42651.020833333336</v>
      </c>
      <c r="C1003" s="40">
        <f t="shared" si="80"/>
        <v>0.64583333333333337</v>
      </c>
      <c r="D1003" s="43">
        <v>0.24</v>
      </c>
      <c r="E1003" s="9">
        <f t="shared" si="81"/>
        <v>0.24708000000000002</v>
      </c>
      <c r="F1003" s="44">
        <v>31.49</v>
      </c>
      <c r="G1003" s="9">
        <f t="shared" si="82"/>
        <v>33.580936000000001</v>
      </c>
      <c r="H1003" s="11">
        <f t="shared" si="79"/>
        <v>11.83984233312</v>
      </c>
      <c r="J1003" s="26"/>
    </row>
    <row r="1004" spans="1:10" outlineLevel="1">
      <c r="A1004" s="7">
        <f t="shared" si="78"/>
        <v>41</v>
      </c>
      <c r="B1004" s="39">
        <v>42651.020833333336</v>
      </c>
      <c r="C1004" s="40">
        <f t="shared" si="80"/>
        <v>0.66666666666666674</v>
      </c>
      <c r="D1004" s="43">
        <v>0.16</v>
      </c>
      <c r="E1004" s="9">
        <f t="shared" si="81"/>
        <v>0.16472000000000001</v>
      </c>
      <c r="F1004" s="44">
        <v>34.479999999999997</v>
      </c>
      <c r="G1004" s="9">
        <f t="shared" si="82"/>
        <v>36.769472</v>
      </c>
      <c r="H1004" s="11">
        <f t="shared" si="79"/>
        <v>7.3680125721600005</v>
      </c>
      <c r="J1004" s="26"/>
    </row>
    <row r="1005" spans="1:10" outlineLevel="1">
      <c r="A1005" s="7">
        <f t="shared" si="78"/>
        <v>41</v>
      </c>
      <c r="B1005" s="39">
        <v>42651.020833333336</v>
      </c>
      <c r="C1005" s="40">
        <f t="shared" si="80"/>
        <v>0.68750000000000011</v>
      </c>
      <c r="D1005" s="43">
        <v>-0.05</v>
      </c>
      <c r="E1005" s="9">
        <f t="shared" si="81"/>
        <v>-5.1475000000000007E-2</v>
      </c>
      <c r="F1005" s="44">
        <v>37.43</v>
      </c>
      <c r="G1005" s="9">
        <f t="shared" si="82"/>
        <v>39.915351999999999</v>
      </c>
      <c r="H1005" s="11">
        <f t="shared" si="79"/>
        <v>-2.1405697558000005</v>
      </c>
      <c r="J1005" s="26"/>
    </row>
    <row r="1006" spans="1:10" outlineLevel="1">
      <c r="A1006" s="7">
        <f t="shared" si="78"/>
        <v>41</v>
      </c>
      <c r="B1006" s="39">
        <v>42651.020833333336</v>
      </c>
      <c r="C1006" s="40">
        <f t="shared" si="80"/>
        <v>0.70833333333333348</v>
      </c>
      <c r="D1006" s="43">
        <v>-0.1</v>
      </c>
      <c r="E1006" s="9">
        <f t="shared" si="81"/>
        <v>-0.10295000000000001</v>
      </c>
      <c r="F1006" s="44">
        <v>37.75</v>
      </c>
      <c r="G1006" s="9">
        <f t="shared" si="82"/>
        <v>40.256599999999999</v>
      </c>
      <c r="H1006" s="11">
        <f t="shared" si="79"/>
        <v>-4.2460080300000005</v>
      </c>
      <c r="J1006" s="26"/>
    </row>
    <row r="1007" spans="1:10" outlineLevel="1">
      <c r="A1007" s="7">
        <f t="shared" ref="A1007:A1020" si="83">A1006</f>
        <v>41</v>
      </c>
      <c r="B1007" s="39">
        <v>42651.020833333336</v>
      </c>
      <c r="C1007" s="40">
        <f t="shared" si="80"/>
        <v>0.72916666666666685</v>
      </c>
      <c r="D1007" s="43">
        <v>-0.09</v>
      </c>
      <c r="E1007" s="9">
        <f t="shared" si="81"/>
        <v>-9.2655000000000001E-2</v>
      </c>
      <c r="F1007" s="44">
        <v>32.33</v>
      </c>
      <c r="G1007" s="9">
        <f t="shared" si="82"/>
        <v>34.476711999999999</v>
      </c>
      <c r="H1007" s="11">
        <f t="shared" si="79"/>
        <v>-4.3569427496399999</v>
      </c>
      <c r="J1007" s="26"/>
    </row>
    <row r="1008" spans="1:10" outlineLevel="1">
      <c r="A1008" s="7">
        <f t="shared" si="83"/>
        <v>41</v>
      </c>
      <c r="B1008" s="39">
        <v>42651.020833333336</v>
      </c>
      <c r="C1008" s="40">
        <f t="shared" si="80"/>
        <v>0.75000000000000022</v>
      </c>
      <c r="D1008" s="43">
        <v>-0.09</v>
      </c>
      <c r="E1008" s="9">
        <f t="shared" si="81"/>
        <v>-9.2655000000000001E-2</v>
      </c>
      <c r="F1008" s="44">
        <v>33.69</v>
      </c>
      <c r="G1008" s="9">
        <f t="shared" si="82"/>
        <v>35.927015999999995</v>
      </c>
      <c r="H1008" s="11">
        <f t="shared" si="79"/>
        <v>-4.2225648325200007</v>
      </c>
      <c r="J1008" s="26"/>
    </row>
    <row r="1009" spans="1:10" outlineLevel="1">
      <c r="A1009" s="7">
        <f t="shared" si="83"/>
        <v>41</v>
      </c>
      <c r="B1009" s="39">
        <v>42651.020833333336</v>
      </c>
      <c r="C1009" s="40">
        <f t="shared" si="80"/>
        <v>0.77083333333333359</v>
      </c>
      <c r="D1009" s="43">
        <v>-0.09</v>
      </c>
      <c r="E1009" s="9">
        <f t="shared" si="81"/>
        <v>-9.2655000000000001E-2</v>
      </c>
      <c r="F1009" s="44">
        <v>37.64</v>
      </c>
      <c r="G1009" s="9">
        <f t="shared" si="82"/>
        <v>40.139296000000002</v>
      </c>
      <c r="H1009" s="11">
        <f t="shared" si="79"/>
        <v>-3.83227602912</v>
      </c>
      <c r="J1009" s="26"/>
    </row>
    <row r="1010" spans="1:10" outlineLevel="1">
      <c r="A1010" s="7">
        <f t="shared" si="83"/>
        <v>41</v>
      </c>
      <c r="B1010" s="39">
        <v>42651.020833333336</v>
      </c>
      <c r="C1010" s="40">
        <f t="shared" si="80"/>
        <v>0.79166666666666696</v>
      </c>
      <c r="D1010" s="43">
        <v>-7.0000000000000007E-2</v>
      </c>
      <c r="E1010" s="9">
        <f t="shared" si="81"/>
        <v>-7.2065000000000018E-2</v>
      </c>
      <c r="F1010" s="44">
        <v>50.72</v>
      </c>
      <c r="G1010" s="9">
        <f t="shared" si="82"/>
        <v>54.087808000000003</v>
      </c>
      <c r="H1010" s="11">
        <f t="shared" si="79"/>
        <v>-1.9754596164800002</v>
      </c>
      <c r="J1010" s="26"/>
    </row>
    <row r="1011" spans="1:10" outlineLevel="1">
      <c r="A1011" s="7">
        <f t="shared" si="83"/>
        <v>41</v>
      </c>
      <c r="B1011" s="39">
        <v>42651.020833333336</v>
      </c>
      <c r="C1011" s="40">
        <f t="shared" si="80"/>
        <v>0.81250000000000033</v>
      </c>
      <c r="D1011" s="43">
        <v>0.25</v>
      </c>
      <c r="E1011" s="9">
        <f t="shared" si="81"/>
        <v>0.25737500000000002</v>
      </c>
      <c r="F1011" s="44">
        <v>40.24</v>
      </c>
      <c r="G1011" s="9">
        <f t="shared" si="82"/>
        <v>42.911936000000004</v>
      </c>
      <c r="H1011" s="11">
        <f t="shared" si="79"/>
        <v>9.9316029720000003</v>
      </c>
      <c r="J1011" s="26"/>
    </row>
    <row r="1012" spans="1:10" outlineLevel="1">
      <c r="A1012" s="7">
        <f t="shared" si="83"/>
        <v>41</v>
      </c>
      <c r="B1012" s="39">
        <v>42651.020833333336</v>
      </c>
      <c r="C1012" s="40">
        <f t="shared" si="80"/>
        <v>0.8333333333333337</v>
      </c>
      <c r="D1012" s="43">
        <v>1.77</v>
      </c>
      <c r="E1012" s="9">
        <f t="shared" si="81"/>
        <v>1.8222150000000001</v>
      </c>
      <c r="F1012" s="44">
        <v>33.76</v>
      </c>
      <c r="G1012" s="9">
        <f t="shared" si="82"/>
        <v>36.001663999999998</v>
      </c>
      <c r="H1012" s="11">
        <f t="shared" si="79"/>
        <v>82.907750334240006</v>
      </c>
      <c r="J1012" s="26"/>
    </row>
    <row r="1013" spans="1:10" outlineLevel="1">
      <c r="A1013" s="7">
        <f t="shared" si="83"/>
        <v>41</v>
      </c>
      <c r="B1013" s="39">
        <v>42651.020833333336</v>
      </c>
      <c r="C1013" s="40">
        <f t="shared" si="80"/>
        <v>0.85416666666666707</v>
      </c>
      <c r="D1013" s="43">
        <v>2.95</v>
      </c>
      <c r="E1013" s="9">
        <f t="shared" si="81"/>
        <v>3.0370250000000003</v>
      </c>
      <c r="F1013" s="44">
        <v>33.58</v>
      </c>
      <c r="G1013" s="9">
        <f t="shared" si="82"/>
        <v>35.809711999999998</v>
      </c>
      <c r="H1013" s="11">
        <f t="shared" si="79"/>
        <v>138.76254691320003</v>
      </c>
      <c r="J1013" s="26"/>
    </row>
    <row r="1014" spans="1:10" outlineLevel="1">
      <c r="A1014" s="7">
        <f t="shared" si="83"/>
        <v>41</v>
      </c>
      <c r="B1014" s="39">
        <v>42651.020833333336</v>
      </c>
      <c r="C1014" s="40">
        <f t="shared" si="80"/>
        <v>0.87500000000000044</v>
      </c>
      <c r="D1014" s="43">
        <v>3.64</v>
      </c>
      <c r="E1014" s="9">
        <f t="shared" si="81"/>
        <v>3.7473800000000006</v>
      </c>
      <c r="F1014" s="44">
        <v>32.54</v>
      </c>
      <c r="G1014" s="9">
        <f t="shared" si="82"/>
        <v>34.700656000000002</v>
      </c>
      <c r="H1014" s="11">
        <f t="shared" si="79"/>
        <v>175.37492571872002</v>
      </c>
      <c r="J1014" s="26"/>
    </row>
    <row r="1015" spans="1:10" outlineLevel="1">
      <c r="A1015" s="7">
        <f t="shared" si="83"/>
        <v>41</v>
      </c>
      <c r="B1015" s="39">
        <v>42651.020833333336</v>
      </c>
      <c r="C1015" s="40">
        <f t="shared" si="80"/>
        <v>0.89583333333333381</v>
      </c>
      <c r="D1015" s="43">
        <v>3.97</v>
      </c>
      <c r="E1015" s="9">
        <f t="shared" si="81"/>
        <v>4.0871150000000007</v>
      </c>
      <c r="F1015" s="44">
        <v>33.17</v>
      </c>
      <c r="G1015" s="9">
        <f t="shared" si="82"/>
        <v>35.372488000000004</v>
      </c>
      <c r="H1015" s="11">
        <f t="shared" si="79"/>
        <v>188.52844620788002</v>
      </c>
      <c r="J1015" s="26"/>
    </row>
    <row r="1016" spans="1:10" outlineLevel="1">
      <c r="A1016" s="7">
        <f t="shared" si="83"/>
        <v>41</v>
      </c>
      <c r="B1016" s="39">
        <v>42651.020833333336</v>
      </c>
      <c r="C1016" s="40">
        <f t="shared" si="80"/>
        <v>0.91666666666666718</v>
      </c>
      <c r="D1016" s="43">
        <v>3.32</v>
      </c>
      <c r="E1016" s="9">
        <f t="shared" si="81"/>
        <v>3.4179400000000002</v>
      </c>
      <c r="F1016" s="44">
        <v>29.79</v>
      </c>
      <c r="G1016" s="9">
        <f t="shared" si="82"/>
        <v>31.768055999999998</v>
      </c>
      <c r="H1016" s="11">
        <f t="shared" si="79"/>
        <v>169.98080067536</v>
      </c>
      <c r="J1016" s="26"/>
    </row>
    <row r="1017" spans="1:10" outlineLevel="1">
      <c r="A1017" s="7">
        <f t="shared" si="83"/>
        <v>41</v>
      </c>
      <c r="B1017" s="39">
        <v>42651.020833333336</v>
      </c>
      <c r="C1017" s="40">
        <f t="shared" si="80"/>
        <v>0.93750000000000056</v>
      </c>
      <c r="D1017" s="43">
        <v>2.02</v>
      </c>
      <c r="E1017" s="9">
        <f t="shared" si="81"/>
        <v>2.07959</v>
      </c>
      <c r="F1017" s="44">
        <v>36.74</v>
      </c>
      <c r="G1017" s="9">
        <f t="shared" si="82"/>
        <v>39.179536000000006</v>
      </c>
      <c r="H1017" s="11">
        <f t="shared" si="79"/>
        <v>88.009213729759992</v>
      </c>
      <c r="J1017" s="26"/>
    </row>
    <row r="1018" spans="1:10" outlineLevel="1">
      <c r="A1018" s="7">
        <f t="shared" si="83"/>
        <v>41</v>
      </c>
      <c r="B1018" s="39">
        <v>42651.020833333336</v>
      </c>
      <c r="C1018" s="40">
        <f t="shared" si="80"/>
        <v>0.95833333333333393</v>
      </c>
      <c r="D1018" s="43">
        <v>1.85</v>
      </c>
      <c r="E1018" s="9">
        <f t="shared" si="81"/>
        <v>1.9045750000000004</v>
      </c>
      <c r="F1018" s="44">
        <v>24.14</v>
      </c>
      <c r="G1018" s="9">
        <f t="shared" si="82"/>
        <v>25.742896000000002</v>
      </c>
      <c r="H1018" s="11">
        <f t="shared" si="79"/>
        <v>106.19358635080002</v>
      </c>
      <c r="J1018" s="26"/>
    </row>
    <row r="1019" spans="1:10" outlineLevel="1">
      <c r="A1019" s="7">
        <f t="shared" si="83"/>
        <v>41</v>
      </c>
      <c r="B1019" s="39">
        <v>42651.020833333336</v>
      </c>
      <c r="C1019" s="40">
        <f t="shared" si="80"/>
        <v>0.9791666666666673</v>
      </c>
      <c r="D1019" s="43">
        <v>1.82</v>
      </c>
      <c r="E1019" s="9">
        <f t="shared" si="81"/>
        <v>1.8736900000000003</v>
      </c>
      <c r="F1019" s="44">
        <v>30.06</v>
      </c>
      <c r="G1019" s="9">
        <f t="shared" si="82"/>
        <v>32.055984000000002</v>
      </c>
      <c r="H1019" s="11">
        <f t="shared" si="79"/>
        <v>92.642758339040014</v>
      </c>
      <c r="J1019" s="26"/>
    </row>
    <row r="1020" spans="1:10" outlineLevel="1">
      <c r="A1020" s="7">
        <f t="shared" si="83"/>
        <v>41</v>
      </c>
      <c r="B1020" s="39">
        <v>42651.020833333336</v>
      </c>
      <c r="C1020" s="40">
        <f t="shared" si="80"/>
        <v>1.0000000000000007</v>
      </c>
      <c r="D1020" s="43">
        <v>3.14</v>
      </c>
      <c r="E1020" s="9">
        <f t="shared" si="81"/>
        <v>3.2326300000000003</v>
      </c>
      <c r="F1020" s="44">
        <v>29.87</v>
      </c>
      <c r="G1020" s="9">
        <f t="shared" si="82"/>
        <v>31.853368000000003</v>
      </c>
      <c r="H1020" s="11">
        <f t="shared" si="79"/>
        <v>160.48919200216</v>
      </c>
      <c r="J1020" s="26"/>
    </row>
    <row r="1021" spans="1:10" outlineLevel="1">
      <c r="A1021" s="7">
        <f>A1020+1</f>
        <v>42</v>
      </c>
      <c r="B1021" s="39">
        <v>42652.020833333336</v>
      </c>
      <c r="C1021" s="40">
        <f t="shared" si="80"/>
        <v>2.0833333333333332E-2</v>
      </c>
      <c r="D1021" s="43">
        <v>4.72</v>
      </c>
      <c r="E1021" s="9">
        <f t="shared" si="81"/>
        <v>4.8592399999999998</v>
      </c>
      <c r="F1021" s="44">
        <v>27.15</v>
      </c>
      <c r="G1021" s="9">
        <f t="shared" si="82"/>
        <v>28.952759999999998</v>
      </c>
      <c r="H1021" s="11">
        <f t="shared" ref="H1021:H1084" si="84">E1021*($B$6-G1021)</f>
        <v>255.33965049759999</v>
      </c>
      <c r="J1021" s="26"/>
    </row>
    <row r="1022" spans="1:10" outlineLevel="1">
      <c r="A1022" s="7">
        <f>A1021</f>
        <v>42</v>
      </c>
      <c r="B1022" s="39">
        <v>42652.020833333336</v>
      </c>
      <c r="C1022" s="40">
        <f t="shared" ref="C1022:C1085" si="85">IF(C1021=$C$60,$C$13,C1021+1/48)</f>
        <v>4.1666666666666664E-2</v>
      </c>
      <c r="D1022" s="43">
        <v>6.84</v>
      </c>
      <c r="E1022" s="9">
        <f t="shared" si="81"/>
        <v>7.0417800000000002</v>
      </c>
      <c r="F1022" s="44">
        <v>27.89</v>
      </c>
      <c r="G1022" s="9">
        <f t="shared" si="82"/>
        <v>29.741896000000001</v>
      </c>
      <c r="H1022" s="11">
        <f t="shared" si="84"/>
        <v>364.46918158512005</v>
      </c>
      <c r="J1022" s="26"/>
    </row>
    <row r="1023" spans="1:10" outlineLevel="1">
      <c r="A1023" s="7">
        <f t="shared" ref="A1023:A1086" si="86">A1022</f>
        <v>42</v>
      </c>
      <c r="B1023" s="39">
        <v>42652.020833333336</v>
      </c>
      <c r="C1023" s="40">
        <f t="shared" si="85"/>
        <v>6.25E-2</v>
      </c>
      <c r="D1023" s="43">
        <v>9.65</v>
      </c>
      <c r="E1023" s="9">
        <f t="shared" si="81"/>
        <v>9.9346750000000004</v>
      </c>
      <c r="F1023" s="44">
        <v>15.09</v>
      </c>
      <c r="G1023" s="9">
        <f t="shared" si="82"/>
        <v>16.091975999999999</v>
      </c>
      <c r="H1023" s="11">
        <f t="shared" si="84"/>
        <v>649.80746083220004</v>
      </c>
      <c r="J1023" s="26"/>
    </row>
    <row r="1024" spans="1:10" outlineLevel="1">
      <c r="A1024" s="7">
        <f t="shared" si="86"/>
        <v>42</v>
      </c>
      <c r="B1024" s="39">
        <v>42652.020833333336</v>
      </c>
      <c r="C1024" s="40">
        <f t="shared" si="85"/>
        <v>8.3333333333333329E-2</v>
      </c>
      <c r="D1024" s="43">
        <v>9.68</v>
      </c>
      <c r="E1024" s="9">
        <f t="shared" si="81"/>
        <v>9.96556</v>
      </c>
      <c r="F1024" s="44">
        <v>12.55</v>
      </c>
      <c r="G1024" s="9">
        <f t="shared" si="82"/>
        <v>13.383320000000001</v>
      </c>
      <c r="H1024" s="11">
        <f t="shared" si="84"/>
        <v>678.82086154080002</v>
      </c>
      <c r="J1024" s="26"/>
    </row>
    <row r="1025" spans="1:10" outlineLevel="1">
      <c r="A1025" s="7">
        <f t="shared" si="86"/>
        <v>42</v>
      </c>
      <c r="B1025" s="39">
        <v>42652.020833333336</v>
      </c>
      <c r="C1025" s="40">
        <f t="shared" si="85"/>
        <v>0.10416666666666666</v>
      </c>
      <c r="D1025" s="43">
        <v>9.65</v>
      </c>
      <c r="E1025" s="9">
        <f t="shared" si="81"/>
        <v>9.9346750000000004</v>
      </c>
      <c r="F1025" s="44">
        <v>13.92</v>
      </c>
      <c r="G1025" s="9">
        <f t="shared" si="82"/>
        <v>14.844288000000001</v>
      </c>
      <c r="H1025" s="11">
        <f t="shared" si="84"/>
        <v>662.20283561359997</v>
      </c>
      <c r="J1025" s="26"/>
    </row>
    <row r="1026" spans="1:10" outlineLevel="1">
      <c r="A1026" s="7">
        <f t="shared" si="86"/>
        <v>42</v>
      </c>
      <c r="B1026" s="39">
        <v>42652.020833333336</v>
      </c>
      <c r="C1026" s="40">
        <f t="shared" si="85"/>
        <v>0.12499999999999999</v>
      </c>
      <c r="D1026" s="43">
        <v>9.4600000000000009</v>
      </c>
      <c r="E1026" s="9">
        <f t="shared" si="81"/>
        <v>9.7390700000000017</v>
      </c>
      <c r="F1026" s="44">
        <v>4.8099999999999996</v>
      </c>
      <c r="G1026" s="9">
        <f t="shared" si="82"/>
        <v>5.1293839999999999</v>
      </c>
      <c r="H1026" s="11">
        <f t="shared" si="84"/>
        <v>743.7787751671201</v>
      </c>
      <c r="J1026" s="26"/>
    </row>
    <row r="1027" spans="1:10" outlineLevel="1">
      <c r="A1027" s="7">
        <f t="shared" si="86"/>
        <v>42</v>
      </c>
      <c r="B1027" s="39">
        <v>42652.020833333336</v>
      </c>
      <c r="C1027" s="40">
        <f t="shared" si="85"/>
        <v>0.14583333333333331</v>
      </c>
      <c r="D1027" s="43">
        <v>9.75</v>
      </c>
      <c r="E1027" s="9">
        <f t="shared" si="81"/>
        <v>10.037625</v>
      </c>
      <c r="F1027" s="44">
        <v>-1.67</v>
      </c>
      <c r="G1027" s="9">
        <f t="shared" si="82"/>
        <v>-1.780888</v>
      </c>
      <c r="H1027" s="11">
        <f t="shared" si="84"/>
        <v>835.94232341100007</v>
      </c>
      <c r="J1027" s="26"/>
    </row>
    <row r="1028" spans="1:10" outlineLevel="1">
      <c r="A1028" s="7">
        <f t="shared" si="86"/>
        <v>42</v>
      </c>
      <c r="B1028" s="39">
        <v>42652.020833333336</v>
      </c>
      <c r="C1028" s="40">
        <f t="shared" si="85"/>
        <v>0.16666666666666666</v>
      </c>
      <c r="D1028" s="43">
        <v>9.76</v>
      </c>
      <c r="E1028" s="9">
        <f t="shared" si="81"/>
        <v>10.047920000000001</v>
      </c>
      <c r="F1028" s="44">
        <v>4.6500000000000004</v>
      </c>
      <c r="G1028" s="9">
        <f t="shared" si="82"/>
        <v>4.9587600000000007</v>
      </c>
      <c r="H1028" s="11">
        <f t="shared" si="84"/>
        <v>769.08025622080015</v>
      </c>
      <c r="J1028" s="26"/>
    </row>
    <row r="1029" spans="1:10" outlineLevel="1">
      <c r="A1029" s="7">
        <f t="shared" si="86"/>
        <v>42</v>
      </c>
      <c r="B1029" s="39">
        <v>42652.020833333336</v>
      </c>
      <c r="C1029" s="40">
        <f t="shared" si="85"/>
        <v>0.1875</v>
      </c>
      <c r="D1029" s="43">
        <v>9.7899999999999991</v>
      </c>
      <c r="E1029" s="9">
        <f t="shared" si="81"/>
        <v>10.078804999999999</v>
      </c>
      <c r="F1029" s="44">
        <v>1.94</v>
      </c>
      <c r="G1029" s="9">
        <f t="shared" si="82"/>
        <v>2.068816</v>
      </c>
      <c r="H1029" s="11">
        <f t="shared" si="84"/>
        <v>800.57141445511991</v>
      </c>
      <c r="J1029" s="26"/>
    </row>
    <row r="1030" spans="1:10" outlineLevel="1">
      <c r="A1030" s="7">
        <f t="shared" si="86"/>
        <v>42</v>
      </c>
      <c r="B1030" s="39">
        <v>42652.020833333336</v>
      </c>
      <c r="C1030" s="40">
        <f t="shared" si="85"/>
        <v>0.20833333333333334</v>
      </c>
      <c r="D1030" s="43">
        <v>9.7899999999999991</v>
      </c>
      <c r="E1030" s="9">
        <f t="shared" si="81"/>
        <v>10.078804999999999</v>
      </c>
      <c r="F1030" s="44">
        <v>-4.71</v>
      </c>
      <c r="G1030" s="9">
        <f t="shared" si="82"/>
        <v>-5.0227440000000003</v>
      </c>
      <c r="H1030" s="11">
        <f t="shared" si="84"/>
        <v>872.04586484091999</v>
      </c>
      <c r="J1030" s="26"/>
    </row>
    <row r="1031" spans="1:10" outlineLevel="1">
      <c r="A1031" s="7">
        <f t="shared" si="86"/>
        <v>42</v>
      </c>
      <c r="B1031" s="39">
        <v>42652.020833333336</v>
      </c>
      <c r="C1031" s="40">
        <f t="shared" si="85"/>
        <v>0.22916666666666669</v>
      </c>
      <c r="D1031" s="43">
        <v>9.7799999999999994</v>
      </c>
      <c r="E1031" s="9">
        <f t="shared" si="81"/>
        <v>10.06851</v>
      </c>
      <c r="F1031" s="44">
        <v>7.13</v>
      </c>
      <c r="G1031" s="9">
        <f t="shared" si="82"/>
        <v>7.6034319999999997</v>
      </c>
      <c r="H1031" s="11">
        <f t="shared" si="84"/>
        <v>744.02833387368003</v>
      </c>
      <c r="J1031" s="26"/>
    </row>
    <row r="1032" spans="1:10" outlineLevel="1">
      <c r="A1032" s="7">
        <f t="shared" si="86"/>
        <v>42</v>
      </c>
      <c r="B1032" s="39">
        <v>42652.020833333336</v>
      </c>
      <c r="C1032" s="40">
        <f t="shared" si="85"/>
        <v>0.25</v>
      </c>
      <c r="D1032" s="43">
        <v>9.7899999999999991</v>
      </c>
      <c r="E1032" s="9">
        <f t="shared" si="81"/>
        <v>10.078804999999999</v>
      </c>
      <c r="F1032" s="44">
        <v>10.15</v>
      </c>
      <c r="G1032" s="9">
        <f t="shared" si="82"/>
        <v>10.823960000000001</v>
      </c>
      <c r="H1032" s="11">
        <f t="shared" si="84"/>
        <v>712.33002533219997</v>
      </c>
      <c r="J1032" s="26"/>
    </row>
    <row r="1033" spans="1:10" outlineLevel="1">
      <c r="A1033" s="7">
        <f t="shared" si="86"/>
        <v>42</v>
      </c>
      <c r="B1033" s="39">
        <v>42652.020833333336</v>
      </c>
      <c r="C1033" s="40">
        <f t="shared" si="85"/>
        <v>0.27083333333333331</v>
      </c>
      <c r="D1033" s="43">
        <v>9.7899999999999991</v>
      </c>
      <c r="E1033" s="9">
        <f t="shared" si="81"/>
        <v>10.078804999999999</v>
      </c>
      <c r="F1033" s="44">
        <v>15.91</v>
      </c>
      <c r="G1033" s="9">
        <f t="shared" si="82"/>
        <v>16.966424</v>
      </c>
      <c r="H1033" s="11">
        <f t="shared" si="84"/>
        <v>650.42132845667993</v>
      </c>
      <c r="J1033" s="26"/>
    </row>
    <row r="1034" spans="1:10" outlineLevel="1">
      <c r="A1034" s="7">
        <f t="shared" si="86"/>
        <v>42</v>
      </c>
      <c r="B1034" s="39">
        <v>42652.020833333336</v>
      </c>
      <c r="C1034" s="40">
        <f t="shared" si="85"/>
        <v>0.29166666666666663</v>
      </c>
      <c r="D1034" s="43">
        <v>9.7899999999999991</v>
      </c>
      <c r="E1034" s="9">
        <f t="shared" si="81"/>
        <v>10.078804999999999</v>
      </c>
      <c r="F1034" s="44">
        <v>17.22</v>
      </c>
      <c r="G1034" s="9">
        <f t="shared" si="82"/>
        <v>18.363408</v>
      </c>
      <c r="H1034" s="11">
        <f t="shared" si="84"/>
        <v>636.3413991325599</v>
      </c>
      <c r="J1034" s="26"/>
    </row>
    <row r="1035" spans="1:10" outlineLevel="1">
      <c r="A1035" s="7">
        <f t="shared" si="86"/>
        <v>42</v>
      </c>
      <c r="B1035" s="39">
        <v>42652.020833333336</v>
      </c>
      <c r="C1035" s="40">
        <f t="shared" si="85"/>
        <v>0.31249999999999994</v>
      </c>
      <c r="D1035" s="43">
        <v>7.66</v>
      </c>
      <c r="E1035" s="9">
        <f t="shared" si="81"/>
        <v>7.8859700000000004</v>
      </c>
      <c r="F1035" s="44">
        <v>13.63</v>
      </c>
      <c r="G1035" s="9">
        <f t="shared" si="82"/>
        <v>14.535032000000001</v>
      </c>
      <c r="H1035" s="11">
        <f t="shared" si="84"/>
        <v>528.08372869896004</v>
      </c>
      <c r="J1035" s="26"/>
    </row>
    <row r="1036" spans="1:10" outlineLevel="1">
      <c r="A1036" s="7">
        <f t="shared" si="86"/>
        <v>42</v>
      </c>
      <c r="B1036" s="39">
        <v>42652.020833333336</v>
      </c>
      <c r="C1036" s="40">
        <f t="shared" si="85"/>
        <v>0.33333333333333326</v>
      </c>
      <c r="D1036" s="43">
        <v>9.1999999999999993</v>
      </c>
      <c r="E1036" s="9">
        <f t="shared" si="81"/>
        <v>9.4713999999999992</v>
      </c>
      <c r="F1036" s="44">
        <v>17.5</v>
      </c>
      <c r="G1036" s="9">
        <f t="shared" si="82"/>
        <v>18.661999999999999</v>
      </c>
      <c r="H1036" s="11">
        <f t="shared" si="84"/>
        <v>595.1638332</v>
      </c>
      <c r="J1036" s="26"/>
    </row>
    <row r="1037" spans="1:10" outlineLevel="1">
      <c r="A1037" s="7">
        <f t="shared" si="86"/>
        <v>42</v>
      </c>
      <c r="B1037" s="39">
        <v>42652.020833333336</v>
      </c>
      <c r="C1037" s="40">
        <f t="shared" si="85"/>
        <v>0.35416666666666657</v>
      </c>
      <c r="D1037" s="43">
        <v>9.68</v>
      </c>
      <c r="E1037" s="9">
        <f t="shared" si="81"/>
        <v>9.96556</v>
      </c>
      <c r="F1037" s="44">
        <v>17.91</v>
      </c>
      <c r="G1037" s="9">
        <f t="shared" si="82"/>
        <v>19.099224</v>
      </c>
      <c r="H1037" s="11">
        <f t="shared" si="84"/>
        <v>621.85867727456002</v>
      </c>
      <c r="J1037" s="26"/>
    </row>
    <row r="1038" spans="1:10" outlineLevel="1">
      <c r="A1038" s="7">
        <f t="shared" si="86"/>
        <v>42</v>
      </c>
      <c r="B1038" s="39">
        <v>42652.020833333336</v>
      </c>
      <c r="C1038" s="40">
        <f t="shared" si="85"/>
        <v>0.37499999999999989</v>
      </c>
      <c r="D1038" s="43">
        <v>9.7799999999999994</v>
      </c>
      <c r="E1038" s="9">
        <f t="shared" ref="E1038:E1101" si="87">IF($B$10="Electricity",$D1038*$B$7,$D1038*$B$8)</f>
        <v>10.06851</v>
      </c>
      <c r="F1038" s="44">
        <v>17.86</v>
      </c>
      <c r="G1038" s="9">
        <f t="shared" ref="G1038:G1101" si="88">$F1038*$B$8</f>
        <v>19.045904</v>
      </c>
      <c r="H1038" s="11">
        <f t="shared" si="84"/>
        <v>628.81969011696003</v>
      </c>
      <c r="J1038" s="26"/>
    </row>
    <row r="1039" spans="1:10" outlineLevel="1">
      <c r="A1039" s="7">
        <f t="shared" si="86"/>
        <v>42</v>
      </c>
      <c r="B1039" s="39">
        <v>42652.020833333336</v>
      </c>
      <c r="C1039" s="40">
        <f t="shared" si="85"/>
        <v>0.3958333333333332</v>
      </c>
      <c r="D1039" s="43">
        <v>9.7899999999999991</v>
      </c>
      <c r="E1039" s="9">
        <f t="shared" si="87"/>
        <v>10.078804999999999</v>
      </c>
      <c r="F1039" s="44">
        <v>16.64</v>
      </c>
      <c r="G1039" s="9">
        <f t="shared" si="88"/>
        <v>17.744896000000001</v>
      </c>
      <c r="H1039" s="11">
        <f t="shared" si="84"/>
        <v>642.57526097072002</v>
      </c>
      <c r="J1039" s="26"/>
    </row>
    <row r="1040" spans="1:10" outlineLevel="1">
      <c r="A1040" s="7">
        <f t="shared" si="86"/>
        <v>42</v>
      </c>
      <c r="B1040" s="39">
        <v>42652.020833333336</v>
      </c>
      <c r="C1040" s="40">
        <f t="shared" si="85"/>
        <v>0.41666666666666652</v>
      </c>
      <c r="D1040" s="43">
        <v>9.7899999999999991</v>
      </c>
      <c r="E1040" s="9">
        <f t="shared" si="87"/>
        <v>10.078804999999999</v>
      </c>
      <c r="F1040" s="44">
        <v>15.1</v>
      </c>
      <c r="G1040" s="9">
        <f t="shared" si="88"/>
        <v>16.102640000000001</v>
      </c>
      <c r="H1040" s="11">
        <f t="shared" si="84"/>
        <v>659.12723895479985</v>
      </c>
      <c r="J1040" s="26"/>
    </row>
    <row r="1041" spans="1:10" outlineLevel="1">
      <c r="A1041" s="7">
        <f t="shared" si="86"/>
        <v>42</v>
      </c>
      <c r="B1041" s="39">
        <v>42652.020833333336</v>
      </c>
      <c r="C1041" s="40">
        <f t="shared" si="85"/>
        <v>0.43749999999999983</v>
      </c>
      <c r="D1041" s="43">
        <v>9.7899999999999991</v>
      </c>
      <c r="E1041" s="9">
        <f t="shared" si="87"/>
        <v>10.078804999999999</v>
      </c>
      <c r="F1041" s="44">
        <v>11.65</v>
      </c>
      <c r="G1041" s="9">
        <f t="shared" si="88"/>
        <v>12.42356</v>
      </c>
      <c r="H1041" s="11">
        <f t="shared" si="84"/>
        <v>696.20796885419998</v>
      </c>
      <c r="J1041" s="26"/>
    </row>
    <row r="1042" spans="1:10" outlineLevel="1">
      <c r="A1042" s="7">
        <f t="shared" si="86"/>
        <v>42</v>
      </c>
      <c r="B1042" s="39">
        <v>42652.020833333336</v>
      </c>
      <c r="C1042" s="40">
        <f t="shared" si="85"/>
        <v>0.45833333333333315</v>
      </c>
      <c r="D1042" s="43">
        <v>9.8000000000000007</v>
      </c>
      <c r="E1042" s="9">
        <f t="shared" si="87"/>
        <v>10.089100000000002</v>
      </c>
      <c r="F1042" s="44">
        <v>12.89</v>
      </c>
      <c r="G1042" s="9">
        <f t="shared" si="88"/>
        <v>13.745896</v>
      </c>
      <c r="H1042" s="11">
        <f t="shared" si="84"/>
        <v>683.57793066640011</v>
      </c>
      <c r="J1042" s="26"/>
    </row>
    <row r="1043" spans="1:10" outlineLevel="1">
      <c r="A1043" s="7">
        <f t="shared" si="86"/>
        <v>42</v>
      </c>
      <c r="B1043" s="39">
        <v>42652.020833333336</v>
      </c>
      <c r="C1043" s="40">
        <f t="shared" si="85"/>
        <v>0.47916666666666646</v>
      </c>
      <c r="D1043" s="43">
        <v>9.7899999999999991</v>
      </c>
      <c r="E1043" s="9">
        <f t="shared" si="87"/>
        <v>10.078804999999999</v>
      </c>
      <c r="F1043" s="44">
        <v>8.6999999999999993</v>
      </c>
      <c r="G1043" s="9">
        <f t="shared" si="88"/>
        <v>9.2776800000000001</v>
      </c>
      <c r="H1043" s="11">
        <f t="shared" si="84"/>
        <v>727.91467992759988</v>
      </c>
      <c r="J1043" s="26"/>
    </row>
    <row r="1044" spans="1:10" outlineLevel="1">
      <c r="A1044" s="7">
        <f t="shared" si="86"/>
        <v>42</v>
      </c>
      <c r="B1044" s="39">
        <v>42652.020833333336</v>
      </c>
      <c r="C1044" s="40">
        <f t="shared" si="85"/>
        <v>0.49999999999999978</v>
      </c>
      <c r="D1044" s="43">
        <v>9.7899999999999991</v>
      </c>
      <c r="E1044" s="9">
        <f t="shared" si="87"/>
        <v>10.078804999999999</v>
      </c>
      <c r="F1044" s="44">
        <v>17.43</v>
      </c>
      <c r="G1044" s="9">
        <f t="shared" si="88"/>
        <v>18.587351999999999</v>
      </c>
      <c r="H1044" s="11">
        <f t="shared" si="84"/>
        <v>634.08431122564002</v>
      </c>
      <c r="J1044" s="26"/>
    </row>
    <row r="1045" spans="1:10" outlineLevel="1">
      <c r="A1045" s="7">
        <f t="shared" si="86"/>
        <v>42</v>
      </c>
      <c r="B1045" s="39">
        <v>42652.020833333336</v>
      </c>
      <c r="C1045" s="40">
        <f t="shared" si="85"/>
        <v>0.52083333333333315</v>
      </c>
      <c r="D1045" s="43">
        <v>8.7100000000000009</v>
      </c>
      <c r="E1045" s="9">
        <f t="shared" si="87"/>
        <v>8.9669450000000008</v>
      </c>
      <c r="F1045" s="44">
        <v>17.2</v>
      </c>
      <c r="G1045" s="9">
        <f t="shared" si="88"/>
        <v>18.342079999999999</v>
      </c>
      <c r="H1045" s="11">
        <f t="shared" si="84"/>
        <v>566.33359495440004</v>
      </c>
      <c r="J1045" s="26"/>
    </row>
    <row r="1046" spans="1:10" outlineLevel="1">
      <c r="A1046" s="7">
        <f t="shared" si="86"/>
        <v>42</v>
      </c>
      <c r="B1046" s="39">
        <v>42652.020833333336</v>
      </c>
      <c r="C1046" s="40">
        <f t="shared" si="85"/>
        <v>0.54166666666666652</v>
      </c>
      <c r="D1046" s="43">
        <v>8.15</v>
      </c>
      <c r="E1046" s="9">
        <f t="shared" si="87"/>
        <v>8.3904250000000005</v>
      </c>
      <c r="F1046" s="44">
        <v>16.7</v>
      </c>
      <c r="G1046" s="9">
        <f t="shared" si="88"/>
        <v>17.808879999999998</v>
      </c>
      <c r="H1046" s="11">
        <f t="shared" si="84"/>
        <v>534.39556552600004</v>
      </c>
      <c r="J1046" s="26"/>
    </row>
    <row r="1047" spans="1:10" outlineLevel="1">
      <c r="A1047" s="7">
        <f t="shared" si="86"/>
        <v>42</v>
      </c>
      <c r="B1047" s="39">
        <v>42652.020833333336</v>
      </c>
      <c r="C1047" s="40">
        <f t="shared" si="85"/>
        <v>0.56249999999999989</v>
      </c>
      <c r="D1047" s="43">
        <v>8.15</v>
      </c>
      <c r="E1047" s="9">
        <f t="shared" si="87"/>
        <v>8.3904250000000005</v>
      </c>
      <c r="F1047" s="44">
        <v>3.16</v>
      </c>
      <c r="G1047" s="9">
        <f t="shared" si="88"/>
        <v>3.3698240000000004</v>
      </c>
      <c r="H1047" s="11">
        <f t="shared" si="84"/>
        <v>655.54538196480007</v>
      </c>
      <c r="J1047" s="26"/>
    </row>
    <row r="1048" spans="1:10" outlineLevel="1">
      <c r="A1048" s="7">
        <f t="shared" si="86"/>
        <v>42</v>
      </c>
      <c r="B1048" s="39">
        <v>42652.020833333336</v>
      </c>
      <c r="C1048" s="40">
        <f t="shared" si="85"/>
        <v>0.58333333333333326</v>
      </c>
      <c r="D1048" s="43">
        <v>8.15</v>
      </c>
      <c r="E1048" s="9">
        <f t="shared" si="87"/>
        <v>8.3904250000000005</v>
      </c>
      <c r="F1048" s="44">
        <v>9.8699999999999992</v>
      </c>
      <c r="G1048" s="9">
        <f t="shared" si="88"/>
        <v>10.525367999999999</v>
      </c>
      <c r="H1048" s="11">
        <f t="shared" si="84"/>
        <v>595.50732669860008</v>
      </c>
      <c r="J1048" s="26"/>
    </row>
    <row r="1049" spans="1:10" outlineLevel="1">
      <c r="A1049" s="7">
        <f t="shared" si="86"/>
        <v>42</v>
      </c>
      <c r="B1049" s="39">
        <v>42652.020833333336</v>
      </c>
      <c r="C1049" s="40">
        <f t="shared" si="85"/>
        <v>0.60416666666666663</v>
      </c>
      <c r="D1049" s="43">
        <v>8.15</v>
      </c>
      <c r="E1049" s="9">
        <f t="shared" si="87"/>
        <v>8.3904250000000005</v>
      </c>
      <c r="F1049" s="44">
        <v>6.48</v>
      </c>
      <c r="G1049" s="9">
        <f t="shared" si="88"/>
        <v>6.9102720000000009</v>
      </c>
      <c r="H1049" s="11">
        <f t="shared" si="84"/>
        <v>625.8395185544</v>
      </c>
      <c r="J1049" s="26"/>
    </row>
    <row r="1050" spans="1:10" outlineLevel="1">
      <c r="A1050" s="7">
        <f t="shared" si="86"/>
        <v>42</v>
      </c>
      <c r="B1050" s="39">
        <v>42652.020833333336</v>
      </c>
      <c r="C1050" s="40">
        <f t="shared" si="85"/>
        <v>0.625</v>
      </c>
      <c r="D1050" s="43">
        <v>8.1199999999999992</v>
      </c>
      <c r="E1050" s="9">
        <f t="shared" si="87"/>
        <v>8.3595399999999991</v>
      </c>
      <c r="F1050" s="44">
        <v>14.83</v>
      </c>
      <c r="G1050" s="9">
        <f t="shared" si="88"/>
        <v>15.814712</v>
      </c>
      <c r="H1050" s="11">
        <f t="shared" si="84"/>
        <v>549.09879244751994</v>
      </c>
      <c r="J1050" s="26"/>
    </row>
    <row r="1051" spans="1:10" outlineLevel="1">
      <c r="A1051" s="7">
        <f t="shared" si="86"/>
        <v>42</v>
      </c>
      <c r="B1051" s="39">
        <v>42652.020833333336</v>
      </c>
      <c r="C1051" s="40">
        <f t="shared" si="85"/>
        <v>0.64583333333333337</v>
      </c>
      <c r="D1051" s="43">
        <v>8.1300000000000008</v>
      </c>
      <c r="E1051" s="9">
        <f t="shared" si="87"/>
        <v>8.3698350000000019</v>
      </c>
      <c r="F1051" s="44">
        <v>17.84</v>
      </c>
      <c r="G1051" s="9">
        <f t="shared" si="88"/>
        <v>19.024576</v>
      </c>
      <c r="H1051" s="11">
        <f t="shared" si="84"/>
        <v>522.9089904350401</v>
      </c>
      <c r="J1051" s="26"/>
    </row>
    <row r="1052" spans="1:10" outlineLevel="1">
      <c r="A1052" s="7">
        <f t="shared" si="86"/>
        <v>42</v>
      </c>
      <c r="B1052" s="39">
        <v>42652.020833333336</v>
      </c>
      <c r="C1052" s="40">
        <f t="shared" si="85"/>
        <v>0.66666666666666674</v>
      </c>
      <c r="D1052" s="43">
        <v>7.98</v>
      </c>
      <c r="E1052" s="9">
        <f t="shared" si="87"/>
        <v>8.2154100000000003</v>
      </c>
      <c r="F1052" s="44">
        <v>19.34</v>
      </c>
      <c r="G1052" s="9">
        <f t="shared" si="88"/>
        <v>20.624175999999999</v>
      </c>
      <c r="H1052" s="11">
        <f t="shared" si="84"/>
        <v>500.11985324784001</v>
      </c>
      <c r="J1052" s="26"/>
    </row>
    <row r="1053" spans="1:10" outlineLevel="1">
      <c r="A1053" s="7">
        <f t="shared" si="86"/>
        <v>42</v>
      </c>
      <c r="B1053" s="39">
        <v>42652.020833333336</v>
      </c>
      <c r="C1053" s="40">
        <f t="shared" si="85"/>
        <v>0.68750000000000011</v>
      </c>
      <c r="D1053" s="43">
        <v>8.08</v>
      </c>
      <c r="E1053" s="9">
        <f t="shared" si="87"/>
        <v>8.3183600000000002</v>
      </c>
      <c r="F1053" s="44">
        <v>17.86</v>
      </c>
      <c r="G1053" s="9">
        <f t="shared" si="88"/>
        <v>19.045904</v>
      </c>
      <c r="H1053" s="11">
        <f t="shared" si="84"/>
        <v>519.51565400256004</v>
      </c>
      <c r="J1053" s="26"/>
    </row>
    <row r="1054" spans="1:10" outlineLevel="1">
      <c r="A1054" s="7">
        <f t="shared" si="86"/>
        <v>42</v>
      </c>
      <c r="B1054" s="39">
        <v>42652.020833333336</v>
      </c>
      <c r="C1054" s="40">
        <f t="shared" si="85"/>
        <v>0.70833333333333348</v>
      </c>
      <c r="D1054" s="43">
        <v>7.79</v>
      </c>
      <c r="E1054" s="9">
        <f t="shared" si="87"/>
        <v>8.0198049999999999</v>
      </c>
      <c r="F1054" s="44">
        <v>20.93</v>
      </c>
      <c r="G1054" s="9">
        <f t="shared" si="88"/>
        <v>22.319752000000001</v>
      </c>
      <c r="H1054" s="11">
        <f t="shared" si="84"/>
        <v>474.61404881163998</v>
      </c>
      <c r="J1054" s="26"/>
    </row>
    <row r="1055" spans="1:10" outlineLevel="1">
      <c r="A1055" s="7">
        <f t="shared" si="86"/>
        <v>42</v>
      </c>
      <c r="B1055" s="39">
        <v>42652.020833333336</v>
      </c>
      <c r="C1055" s="40">
        <f t="shared" si="85"/>
        <v>0.72916666666666685</v>
      </c>
      <c r="D1055" s="43">
        <v>7.81</v>
      </c>
      <c r="E1055" s="9">
        <f t="shared" si="87"/>
        <v>8.0403950000000002</v>
      </c>
      <c r="F1055" s="44">
        <v>20.3</v>
      </c>
      <c r="G1055" s="9">
        <f t="shared" si="88"/>
        <v>21.647920000000003</v>
      </c>
      <c r="H1055" s="11">
        <f t="shared" si="84"/>
        <v>481.23436477160004</v>
      </c>
      <c r="J1055" s="26"/>
    </row>
    <row r="1056" spans="1:10" outlineLevel="1">
      <c r="A1056" s="7">
        <f t="shared" si="86"/>
        <v>42</v>
      </c>
      <c r="B1056" s="39">
        <v>42652.020833333336</v>
      </c>
      <c r="C1056" s="40">
        <f t="shared" si="85"/>
        <v>0.75000000000000022</v>
      </c>
      <c r="D1056" s="43">
        <v>5.69</v>
      </c>
      <c r="E1056" s="9">
        <f t="shared" si="87"/>
        <v>5.8578550000000007</v>
      </c>
      <c r="F1056" s="44">
        <v>23</v>
      </c>
      <c r="G1056" s="9">
        <f t="shared" si="88"/>
        <v>24.527200000000001</v>
      </c>
      <c r="H1056" s="11">
        <f t="shared" si="84"/>
        <v>333.73840134400001</v>
      </c>
      <c r="J1056" s="26"/>
    </row>
    <row r="1057" spans="1:10" outlineLevel="1">
      <c r="A1057" s="7">
        <f t="shared" si="86"/>
        <v>42</v>
      </c>
      <c r="B1057" s="39">
        <v>42652.020833333336</v>
      </c>
      <c r="C1057" s="40">
        <f t="shared" si="85"/>
        <v>0.77083333333333359</v>
      </c>
      <c r="D1057" s="43">
        <v>5.01</v>
      </c>
      <c r="E1057" s="9">
        <f t="shared" si="87"/>
        <v>5.1577950000000001</v>
      </c>
      <c r="F1057" s="44">
        <v>20.78</v>
      </c>
      <c r="G1057" s="9">
        <f t="shared" si="88"/>
        <v>22.159792000000003</v>
      </c>
      <c r="H1057" s="11">
        <f t="shared" si="84"/>
        <v>306.06462812135999</v>
      </c>
      <c r="J1057" s="26"/>
    </row>
    <row r="1058" spans="1:10" outlineLevel="1">
      <c r="A1058" s="7">
        <f t="shared" si="86"/>
        <v>42</v>
      </c>
      <c r="B1058" s="39">
        <v>42652.020833333336</v>
      </c>
      <c r="C1058" s="40">
        <f t="shared" si="85"/>
        <v>0.79166666666666696</v>
      </c>
      <c r="D1058" s="43">
        <v>6.54</v>
      </c>
      <c r="E1058" s="9">
        <f t="shared" si="87"/>
        <v>6.7329300000000005</v>
      </c>
      <c r="F1058" s="44">
        <v>17</v>
      </c>
      <c r="G1058" s="9">
        <f t="shared" si="88"/>
        <v>18.128800000000002</v>
      </c>
      <c r="H1058" s="11">
        <f t="shared" si="84"/>
        <v>426.67385361600003</v>
      </c>
      <c r="J1058" s="26"/>
    </row>
    <row r="1059" spans="1:10" outlineLevel="1">
      <c r="A1059" s="7">
        <f t="shared" si="86"/>
        <v>42</v>
      </c>
      <c r="B1059" s="39">
        <v>42652.020833333336</v>
      </c>
      <c r="C1059" s="40">
        <f t="shared" si="85"/>
        <v>0.81250000000000033</v>
      </c>
      <c r="D1059" s="43">
        <v>7</v>
      </c>
      <c r="E1059" s="9">
        <f t="shared" si="87"/>
        <v>7.2065000000000001</v>
      </c>
      <c r="F1059" s="44">
        <v>27.02</v>
      </c>
      <c r="G1059" s="9">
        <f t="shared" si="88"/>
        <v>28.814128</v>
      </c>
      <c r="H1059" s="11">
        <f t="shared" si="84"/>
        <v>379.68073656800004</v>
      </c>
      <c r="J1059" s="26"/>
    </row>
    <row r="1060" spans="1:10" outlineLevel="1">
      <c r="A1060" s="7">
        <f t="shared" si="86"/>
        <v>42</v>
      </c>
      <c r="B1060" s="39">
        <v>42652.020833333336</v>
      </c>
      <c r="C1060" s="40">
        <f t="shared" si="85"/>
        <v>0.8333333333333337</v>
      </c>
      <c r="D1060" s="43">
        <v>7.77</v>
      </c>
      <c r="E1060" s="9">
        <f t="shared" si="87"/>
        <v>7.9992150000000004</v>
      </c>
      <c r="F1060" s="44">
        <v>19.36</v>
      </c>
      <c r="G1060" s="9">
        <f t="shared" si="88"/>
        <v>20.645503999999999</v>
      </c>
      <c r="H1060" s="11">
        <f t="shared" si="84"/>
        <v>486.78819722064003</v>
      </c>
      <c r="J1060" s="26"/>
    </row>
    <row r="1061" spans="1:10" outlineLevel="1">
      <c r="A1061" s="7">
        <f t="shared" si="86"/>
        <v>42</v>
      </c>
      <c r="B1061" s="39">
        <v>42652.020833333336</v>
      </c>
      <c r="C1061" s="40">
        <f t="shared" si="85"/>
        <v>0.85416666666666707</v>
      </c>
      <c r="D1061" s="43">
        <v>7.14</v>
      </c>
      <c r="E1061" s="9">
        <f t="shared" si="87"/>
        <v>7.3506300000000007</v>
      </c>
      <c r="F1061" s="44">
        <v>21.47</v>
      </c>
      <c r="G1061" s="9">
        <f t="shared" si="88"/>
        <v>22.895607999999999</v>
      </c>
      <c r="H1061" s="11">
        <f t="shared" si="84"/>
        <v>430.77920196696004</v>
      </c>
      <c r="J1061" s="26"/>
    </row>
    <row r="1062" spans="1:10" outlineLevel="1">
      <c r="A1062" s="7">
        <f t="shared" si="86"/>
        <v>42</v>
      </c>
      <c r="B1062" s="39">
        <v>42652.020833333336</v>
      </c>
      <c r="C1062" s="40">
        <f t="shared" si="85"/>
        <v>0.87500000000000044</v>
      </c>
      <c r="D1062" s="43">
        <v>5.89</v>
      </c>
      <c r="E1062" s="9">
        <f t="shared" si="87"/>
        <v>6.0637550000000005</v>
      </c>
      <c r="F1062" s="44">
        <v>21.52</v>
      </c>
      <c r="G1062" s="9">
        <f t="shared" si="88"/>
        <v>22.948927999999999</v>
      </c>
      <c r="H1062" s="11">
        <f t="shared" si="84"/>
        <v>355.03935559536006</v>
      </c>
      <c r="J1062" s="26"/>
    </row>
    <row r="1063" spans="1:10" outlineLevel="1">
      <c r="A1063" s="7">
        <f t="shared" si="86"/>
        <v>42</v>
      </c>
      <c r="B1063" s="39">
        <v>42652.020833333336</v>
      </c>
      <c r="C1063" s="40">
        <f t="shared" si="85"/>
        <v>0.89583333333333381</v>
      </c>
      <c r="D1063" s="43">
        <v>6.97</v>
      </c>
      <c r="E1063" s="9">
        <f t="shared" si="87"/>
        <v>7.1756150000000005</v>
      </c>
      <c r="F1063" s="44">
        <v>17.579999999999998</v>
      </c>
      <c r="G1063" s="9">
        <f t="shared" si="88"/>
        <v>18.747311999999997</v>
      </c>
      <c r="H1063" s="11">
        <f t="shared" si="84"/>
        <v>450.28912930312009</v>
      </c>
      <c r="J1063" s="26"/>
    </row>
    <row r="1064" spans="1:10" outlineLevel="1">
      <c r="A1064" s="7">
        <f t="shared" si="86"/>
        <v>42</v>
      </c>
      <c r="B1064" s="39">
        <v>42652.020833333336</v>
      </c>
      <c r="C1064" s="40">
        <f t="shared" si="85"/>
        <v>0.91666666666666718</v>
      </c>
      <c r="D1064" s="43">
        <v>4.71</v>
      </c>
      <c r="E1064" s="9">
        <f t="shared" si="87"/>
        <v>4.8489450000000005</v>
      </c>
      <c r="F1064" s="44">
        <v>16.57</v>
      </c>
      <c r="G1064" s="9">
        <f t="shared" si="88"/>
        <v>17.670248000000001</v>
      </c>
      <c r="H1064" s="11">
        <f t="shared" si="84"/>
        <v>309.50695681164001</v>
      </c>
      <c r="J1064" s="26"/>
    </row>
    <row r="1065" spans="1:10" outlineLevel="1">
      <c r="A1065" s="7">
        <f t="shared" si="86"/>
        <v>42</v>
      </c>
      <c r="B1065" s="39">
        <v>42652.020833333336</v>
      </c>
      <c r="C1065" s="40">
        <f t="shared" si="85"/>
        <v>0.93750000000000056</v>
      </c>
      <c r="D1065" s="43">
        <v>5.31</v>
      </c>
      <c r="E1065" s="9">
        <f t="shared" si="87"/>
        <v>5.4666449999999998</v>
      </c>
      <c r="F1065" s="44">
        <v>19.989999999999998</v>
      </c>
      <c r="G1065" s="9">
        <f t="shared" si="88"/>
        <v>21.317335999999997</v>
      </c>
      <c r="H1065" s="11">
        <f t="shared" si="84"/>
        <v>328.99725924227999</v>
      </c>
      <c r="J1065" s="26"/>
    </row>
    <row r="1066" spans="1:10" outlineLevel="1">
      <c r="A1066" s="7">
        <f t="shared" si="86"/>
        <v>42</v>
      </c>
      <c r="B1066" s="39">
        <v>42652.020833333336</v>
      </c>
      <c r="C1066" s="40">
        <f t="shared" si="85"/>
        <v>0.95833333333333393</v>
      </c>
      <c r="D1066" s="43">
        <v>6.88</v>
      </c>
      <c r="E1066" s="9">
        <f t="shared" si="87"/>
        <v>7.0829600000000008</v>
      </c>
      <c r="F1066" s="44">
        <v>15.28</v>
      </c>
      <c r="G1066" s="9">
        <f t="shared" si="88"/>
        <v>16.294591999999998</v>
      </c>
      <c r="H1066" s="11">
        <f t="shared" si="84"/>
        <v>461.84729664768008</v>
      </c>
      <c r="J1066" s="26"/>
    </row>
    <row r="1067" spans="1:10" outlineLevel="1">
      <c r="A1067" s="7">
        <f t="shared" si="86"/>
        <v>42</v>
      </c>
      <c r="B1067" s="39">
        <v>42652.020833333336</v>
      </c>
      <c r="C1067" s="40">
        <f t="shared" si="85"/>
        <v>0.9791666666666673</v>
      </c>
      <c r="D1067" s="43">
        <v>7.23</v>
      </c>
      <c r="E1067" s="9">
        <f t="shared" si="87"/>
        <v>7.4432850000000013</v>
      </c>
      <c r="F1067" s="44">
        <v>22.93</v>
      </c>
      <c r="G1067" s="9">
        <f t="shared" si="88"/>
        <v>24.452552000000001</v>
      </c>
      <c r="H1067" s="11">
        <f t="shared" si="84"/>
        <v>424.62041398668009</v>
      </c>
      <c r="J1067" s="26"/>
    </row>
    <row r="1068" spans="1:10" outlineLevel="1">
      <c r="A1068" s="7">
        <f t="shared" si="86"/>
        <v>42</v>
      </c>
      <c r="B1068" s="39">
        <v>42652.020833333336</v>
      </c>
      <c r="C1068" s="40">
        <f t="shared" si="85"/>
        <v>1.0000000000000007</v>
      </c>
      <c r="D1068" s="43">
        <v>7.49</v>
      </c>
      <c r="E1068" s="9">
        <f t="shared" si="87"/>
        <v>7.7109550000000011</v>
      </c>
      <c r="F1068" s="44">
        <v>16.98</v>
      </c>
      <c r="G1068" s="9">
        <f t="shared" si="88"/>
        <v>18.107472000000001</v>
      </c>
      <c r="H1068" s="11">
        <f t="shared" si="84"/>
        <v>488.81693074424004</v>
      </c>
      <c r="J1068" s="26"/>
    </row>
    <row r="1069" spans="1:10" outlineLevel="1">
      <c r="A1069" s="7">
        <f t="shared" si="86"/>
        <v>42</v>
      </c>
      <c r="B1069" s="39">
        <v>42653.020833333336</v>
      </c>
      <c r="C1069" s="40">
        <f t="shared" si="85"/>
        <v>2.0833333333333332E-2</v>
      </c>
      <c r="D1069" s="43">
        <v>7.69</v>
      </c>
      <c r="E1069" s="9">
        <f t="shared" si="87"/>
        <v>7.9168550000000009</v>
      </c>
      <c r="F1069" s="44">
        <v>16.79</v>
      </c>
      <c r="G1069" s="9">
        <f t="shared" si="88"/>
        <v>17.904855999999999</v>
      </c>
      <c r="H1069" s="11">
        <f t="shared" si="84"/>
        <v>503.47353375212009</v>
      </c>
      <c r="J1069" s="26"/>
    </row>
    <row r="1070" spans="1:10" outlineLevel="1">
      <c r="A1070" s="7">
        <f t="shared" si="86"/>
        <v>42</v>
      </c>
      <c r="B1070" s="39">
        <v>42653.020833333336</v>
      </c>
      <c r="C1070" s="40">
        <f t="shared" si="85"/>
        <v>4.1666666666666664E-2</v>
      </c>
      <c r="D1070" s="43">
        <v>7.58</v>
      </c>
      <c r="E1070" s="9">
        <f t="shared" si="87"/>
        <v>7.8036100000000008</v>
      </c>
      <c r="F1070" s="44">
        <v>16.170000000000002</v>
      </c>
      <c r="G1070" s="9">
        <f t="shared" si="88"/>
        <v>17.243688000000002</v>
      </c>
      <c r="H1070" s="11">
        <f t="shared" si="84"/>
        <v>501.43119888632003</v>
      </c>
      <c r="J1070" s="26"/>
    </row>
    <row r="1071" spans="1:10" outlineLevel="1">
      <c r="A1071" s="7">
        <f t="shared" si="86"/>
        <v>42</v>
      </c>
      <c r="B1071" s="39">
        <v>42653.020833333336</v>
      </c>
      <c r="C1071" s="40">
        <f t="shared" si="85"/>
        <v>6.25E-2</v>
      </c>
      <c r="D1071" s="43">
        <v>7.98</v>
      </c>
      <c r="E1071" s="9">
        <f t="shared" si="87"/>
        <v>8.2154100000000003</v>
      </c>
      <c r="F1071" s="44">
        <v>11.4</v>
      </c>
      <c r="G1071" s="9">
        <f t="shared" si="88"/>
        <v>12.15696</v>
      </c>
      <c r="H1071" s="11">
        <f t="shared" si="84"/>
        <v>569.6815042464001</v>
      </c>
      <c r="J1071" s="26"/>
    </row>
    <row r="1072" spans="1:10" outlineLevel="1">
      <c r="A1072" s="7">
        <f t="shared" si="86"/>
        <v>42</v>
      </c>
      <c r="B1072" s="39">
        <v>42653.020833333336</v>
      </c>
      <c r="C1072" s="40">
        <f t="shared" si="85"/>
        <v>8.3333333333333329E-2</v>
      </c>
      <c r="D1072" s="43">
        <v>7.92</v>
      </c>
      <c r="E1072" s="9">
        <f t="shared" si="87"/>
        <v>8.1536400000000011</v>
      </c>
      <c r="F1072" s="44">
        <v>1.73</v>
      </c>
      <c r="G1072" s="9">
        <f t="shared" si="88"/>
        <v>1.8448720000000001</v>
      </c>
      <c r="H1072" s="11">
        <f t="shared" si="84"/>
        <v>649.47923786592014</v>
      </c>
      <c r="J1072" s="26"/>
    </row>
    <row r="1073" spans="1:10" outlineLevel="1">
      <c r="A1073" s="7">
        <f t="shared" si="86"/>
        <v>42</v>
      </c>
      <c r="B1073" s="39">
        <v>42653.020833333336</v>
      </c>
      <c r="C1073" s="40">
        <f t="shared" si="85"/>
        <v>0.10416666666666666</v>
      </c>
      <c r="D1073" s="43">
        <v>8.0399999999999991</v>
      </c>
      <c r="E1073" s="9">
        <f t="shared" si="87"/>
        <v>8.2771799999999995</v>
      </c>
      <c r="F1073" s="44">
        <v>-1.9</v>
      </c>
      <c r="G1073" s="9">
        <f t="shared" si="88"/>
        <v>-2.02616</v>
      </c>
      <c r="H1073" s="11">
        <f t="shared" si="84"/>
        <v>691.36106102880001</v>
      </c>
      <c r="J1073" s="26"/>
    </row>
    <row r="1074" spans="1:10" outlineLevel="1">
      <c r="A1074" s="7">
        <f t="shared" si="86"/>
        <v>42</v>
      </c>
      <c r="B1074" s="39">
        <v>42653.020833333336</v>
      </c>
      <c r="C1074" s="40">
        <f t="shared" si="85"/>
        <v>0.12499999999999999</v>
      </c>
      <c r="D1074" s="43">
        <v>8.09</v>
      </c>
      <c r="E1074" s="9">
        <f t="shared" si="87"/>
        <v>8.3286550000000013</v>
      </c>
      <c r="F1074" s="44">
        <v>-1.75</v>
      </c>
      <c r="G1074" s="9">
        <f t="shared" si="88"/>
        <v>-1.8662000000000001</v>
      </c>
      <c r="H1074" s="11">
        <f t="shared" si="84"/>
        <v>694.32831846100021</v>
      </c>
      <c r="J1074" s="26"/>
    </row>
    <row r="1075" spans="1:10" outlineLevel="1">
      <c r="A1075" s="7">
        <f t="shared" si="86"/>
        <v>42</v>
      </c>
      <c r="B1075" s="39">
        <v>42653.020833333336</v>
      </c>
      <c r="C1075" s="40">
        <f t="shared" si="85"/>
        <v>0.14583333333333331</v>
      </c>
      <c r="D1075" s="43">
        <v>8.14</v>
      </c>
      <c r="E1075" s="9">
        <f t="shared" si="87"/>
        <v>8.3801300000000012</v>
      </c>
      <c r="F1075" s="44">
        <v>-5.17</v>
      </c>
      <c r="G1075" s="9">
        <f t="shared" si="88"/>
        <v>-5.5132880000000002</v>
      </c>
      <c r="H1075" s="11">
        <f t="shared" si="84"/>
        <v>729.18266516744018</v>
      </c>
      <c r="J1075" s="26"/>
    </row>
    <row r="1076" spans="1:10" outlineLevel="1">
      <c r="A1076" s="7">
        <f t="shared" si="86"/>
        <v>42</v>
      </c>
      <c r="B1076" s="39">
        <v>42653.020833333336</v>
      </c>
      <c r="C1076" s="40">
        <f t="shared" si="85"/>
        <v>0.16666666666666666</v>
      </c>
      <c r="D1076" s="43">
        <v>8.15</v>
      </c>
      <c r="E1076" s="9">
        <f t="shared" si="87"/>
        <v>8.3904250000000005</v>
      </c>
      <c r="F1076" s="44">
        <v>2.82</v>
      </c>
      <c r="G1076" s="9">
        <f t="shared" si="88"/>
        <v>3.0072479999999997</v>
      </c>
      <c r="H1076" s="11">
        <f t="shared" si="84"/>
        <v>658.58754869960001</v>
      </c>
      <c r="J1076" s="26"/>
    </row>
    <row r="1077" spans="1:10" outlineLevel="1">
      <c r="A1077" s="7">
        <f t="shared" si="86"/>
        <v>42</v>
      </c>
      <c r="B1077" s="39">
        <v>42653.020833333336</v>
      </c>
      <c r="C1077" s="40">
        <f t="shared" si="85"/>
        <v>0.1875</v>
      </c>
      <c r="D1077" s="43">
        <v>8.14</v>
      </c>
      <c r="E1077" s="9">
        <f t="shared" si="87"/>
        <v>8.3801300000000012</v>
      </c>
      <c r="F1077" s="44">
        <v>11.65</v>
      </c>
      <c r="G1077" s="9">
        <f t="shared" si="88"/>
        <v>12.42356</v>
      </c>
      <c r="H1077" s="11">
        <f t="shared" si="84"/>
        <v>578.86954713720013</v>
      </c>
      <c r="J1077" s="26"/>
    </row>
    <row r="1078" spans="1:10" outlineLevel="1">
      <c r="A1078" s="7">
        <f t="shared" si="86"/>
        <v>42</v>
      </c>
      <c r="B1078" s="39">
        <v>42653.020833333336</v>
      </c>
      <c r="C1078" s="40">
        <f t="shared" si="85"/>
        <v>0.20833333333333334</v>
      </c>
      <c r="D1078" s="43">
        <v>8.14</v>
      </c>
      <c r="E1078" s="9">
        <f t="shared" si="87"/>
        <v>8.3801300000000012</v>
      </c>
      <c r="F1078" s="44">
        <v>17.809999999999999</v>
      </c>
      <c r="G1078" s="9">
        <f t="shared" si="88"/>
        <v>18.992583999999997</v>
      </c>
      <c r="H1078" s="11">
        <f t="shared" si="84"/>
        <v>523.82027204408007</v>
      </c>
      <c r="J1078" s="26"/>
    </row>
    <row r="1079" spans="1:10" outlineLevel="1">
      <c r="A1079" s="7">
        <f t="shared" si="86"/>
        <v>42</v>
      </c>
      <c r="B1079" s="39">
        <v>42653.020833333336</v>
      </c>
      <c r="C1079" s="40">
        <f t="shared" si="85"/>
        <v>0.22916666666666669</v>
      </c>
      <c r="D1079" s="43">
        <v>8.14</v>
      </c>
      <c r="E1079" s="9">
        <f t="shared" si="87"/>
        <v>8.3801300000000012</v>
      </c>
      <c r="F1079" s="44">
        <v>27.37</v>
      </c>
      <c r="G1079" s="9">
        <f t="shared" si="88"/>
        <v>29.187368000000003</v>
      </c>
      <c r="H1079" s="11">
        <f t="shared" si="84"/>
        <v>438.38665680216002</v>
      </c>
      <c r="J1079" s="26"/>
    </row>
    <row r="1080" spans="1:10" outlineLevel="1">
      <c r="A1080" s="7">
        <f t="shared" si="86"/>
        <v>42</v>
      </c>
      <c r="B1080" s="39">
        <v>42653.020833333336</v>
      </c>
      <c r="C1080" s="40">
        <f t="shared" si="85"/>
        <v>0.25</v>
      </c>
      <c r="D1080" s="43">
        <v>8.14</v>
      </c>
      <c r="E1080" s="9">
        <f t="shared" si="87"/>
        <v>8.3801300000000012</v>
      </c>
      <c r="F1080" s="44">
        <v>27.56</v>
      </c>
      <c r="G1080" s="9">
        <f t="shared" si="88"/>
        <v>29.389983999999998</v>
      </c>
      <c r="H1080" s="11">
        <f t="shared" si="84"/>
        <v>436.68870838208005</v>
      </c>
      <c r="J1080" s="26"/>
    </row>
    <row r="1081" spans="1:10" outlineLevel="1">
      <c r="A1081" s="7">
        <f t="shared" si="86"/>
        <v>42</v>
      </c>
      <c r="B1081" s="39">
        <v>42653.020833333336</v>
      </c>
      <c r="C1081" s="40">
        <f t="shared" si="85"/>
        <v>0.27083333333333331</v>
      </c>
      <c r="D1081" s="43">
        <v>8.14</v>
      </c>
      <c r="E1081" s="9">
        <f t="shared" si="87"/>
        <v>8.3801300000000012</v>
      </c>
      <c r="F1081" s="44">
        <v>39.31</v>
      </c>
      <c r="G1081" s="9">
        <f t="shared" si="88"/>
        <v>41.920184000000006</v>
      </c>
      <c r="H1081" s="11">
        <f t="shared" si="84"/>
        <v>331.68400345608001</v>
      </c>
      <c r="J1081" s="26"/>
    </row>
    <row r="1082" spans="1:10" outlineLevel="1">
      <c r="A1082" s="7">
        <f t="shared" si="86"/>
        <v>42</v>
      </c>
      <c r="B1082" s="39">
        <v>42653.020833333336</v>
      </c>
      <c r="C1082" s="40">
        <f t="shared" si="85"/>
        <v>0.29166666666666663</v>
      </c>
      <c r="D1082" s="43">
        <v>8.1300000000000008</v>
      </c>
      <c r="E1082" s="9">
        <f t="shared" si="87"/>
        <v>8.3698350000000019</v>
      </c>
      <c r="F1082" s="44">
        <v>48.88</v>
      </c>
      <c r="G1082" s="9">
        <f t="shared" si="88"/>
        <v>52.125632000000003</v>
      </c>
      <c r="H1082" s="11">
        <f t="shared" si="84"/>
        <v>245.85861338928004</v>
      </c>
      <c r="J1082" s="26"/>
    </row>
    <row r="1083" spans="1:10" outlineLevel="1">
      <c r="A1083" s="7">
        <f t="shared" si="86"/>
        <v>42</v>
      </c>
      <c r="B1083" s="39">
        <v>42653.020833333336</v>
      </c>
      <c r="C1083" s="40">
        <f t="shared" si="85"/>
        <v>0.31249999999999994</v>
      </c>
      <c r="D1083" s="43">
        <v>7.36</v>
      </c>
      <c r="E1083" s="9">
        <f t="shared" si="87"/>
        <v>7.5771200000000007</v>
      </c>
      <c r="F1083" s="44">
        <v>29.33</v>
      </c>
      <c r="G1083" s="9">
        <f t="shared" si="88"/>
        <v>31.277511999999998</v>
      </c>
      <c r="H1083" s="11">
        <f t="shared" si="84"/>
        <v>380.54181827456</v>
      </c>
      <c r="J1083" s="26"/>
    </row>
    <row r="1084" spans="1:10" outlineLevel="1">
      <c r="A1084" s="7">
        <f t="shared" si="86"/>
        <v>42</v>
      </c>
      <c r="B1084" s="39">
        <v>42653.020833333336</v>
      </c>
      <c r="C1084" s="40">
        <f t="shared" si="85"/>
        <v>0.33333333333333326</v>
      </c>
      <c r="D1084" s="43">
        <v>6.56</v>
      </c>
      <c r="E1084" s="9">
        <f t="shared" si="87"/>
        <v>6.75352</v>
      </c>
      <c r="F1084" s="44">
        <v>33.44</v>
      </c>
      <c r="G1084" s="9">
        <f t="shared" si="88"/>
        <v>35.660415999999998</v>
      </c>
      <c r="H1084" s="11">
        <f t="shared" si="84"/>
        <v>309.57854733568001</v>
      </c>
      <c r="J1084" s="26"/>
    </row>
    <row r="1085" spans="1:10" outlineLevel="1">
      <c r="A1085" s="7">
        <f t="shared" si="86"/>
        <v>42</v>
      </c>
      <c r="B1085" s="39">
        <v>42653.020833333336</v>
      </c>
      <c r="C1085" s="40">
        <f t="shared" si="85"/>
        <v>0.35416666666666657</v>
      </c>
      <c r="D1085" s="43">
        <v>5.32</v>
      </c>
      <c r="E1085" s="9">
        <f t="shared" si="87"/>
        <v>5.4769400000000008</v>
      </c>
      <c r="F1085" s="44">
        <v>33.770000000000003</v>
      </c>
      <c r="G1085" s="9">
        <f t="shared" si="88"/>
        <v>36.012328000000004</v>
      </c>
      <c r="H1085" s="11">
        <f t="shared" ref="H1085:H1148" si="89">E1085*($B$6-G1085)</f>
        <v>249.13325028368001</v>
      </c>
      <c r="J1085" s="26"/>
    </row>
    <row r="1086" spans="1:10" outlineLevel="1">
      <c r="A1086" s="7">
        <f t="shared" si="86"/>
        <v>42</v>
      </c>
      <c r="B1086" s="39">
        <v>42653.020833333336</v>
      </c>
      <c r="C1086" s="40">
        <f t="shared" ref="C1086:C1149" si="90">IF(C1085=$C$60,$C$13,C1085+1/48)</f>
        <v>0.37499999999999989</v>
      </c>
      <c r="D1086" s="43">
        <v>7.04</v>
      </c>
      <c r="E1086" s="9">
        <f t="shared" si="87"/>
        <v>7.2476800000000008</v>
      </c>
      <c r="F1086" s="44">
        <v>33.049999999999997</v>
      </c>
      <c r="G1086" s="9">
        <f t="shared" si="88"/>
        <v>35.244519999999994</v>
      </c>
      <c r="H1086" s="11">
        <f t="shared" si="89"/>
        <v>335.2449172864001</v>
      </c>
      <c r="J1086" s="26"/>
    </row>
    <row r="1087" spans="1:10" outlineLevel="1">
      <c r="A1087" s="7">
        <f t="shared" ref="A1087:A1150" si="91">A1086</f>
        <v>42</v>
      </c>
      <c r="B1087" s="39">
        <v>42653.020833333336</v>
      </c>
      <c r="C1087" s="40">
        <f t="shared" si="90"/>
        <v>0.3958333333333332</v>
      </c>
      <c r="D1087" s="43">
        <v>6.75</v>
      </c>
      <c r="E1087" s="9">
        <f t="shared" si="87"/>
        <v>6.9491250000000004</v>
      </c>
      <c r="F1087" s="44">
        <v>33.06</v>
      </c>
      <c r="G1087" s="9">
        <f t="shared" si="88"/>
        <v>35.255184</v>
      </c>
      <c r="H1087" s="11">
        <f t="shared" si="89"/>
        <v>321.36100698600001</v>
      </c>
      <c r="J1087" s="26"/>
    </row>
    <row r="1088" spans="1:10" outlineLevel="1">
      <c r="A1088" s="7">
        <f t="shared" si="91"/>
        <v>42</v>
      </c>
      <c r="B1088" s="39">
        <v>42653.020833333336</v>
      </c>
      <c r="C1088" s="40">
        <f t="shared" si="90"/>
        <v>0.41666666666666652</v>
      </c>
      <c r="D1088" s="43">
        <v>7.31</v>
      </c>
      <c r="E1088" s="9">
        <f t="shared" si="87"/>
        <v>7.5256449999999999</v>
      </c>
      <c r="F1088" s="44">
        <v>31.83</v>
      </c>
      <c r="G1088" s="9">
        <f t="shared" si="88"/>
        <v>33.943511999999998</v>
      </c>
      <c r="H1088" s="11">
        <f t="shared" si="89"/>
        <v>357.89324613476003</v>
      </c>
      <c r="J1088" s="26"/>
    </row>
    <row r="1089" spans="1:10" outlineLevel="1">
      <c r="A1089" s="7">
        <f t="shared" si="91"/>
        <v>42</v>
      </c>
      <c r="B1089" s="39">
        <v>42653.020833333336</v>
      </c>
      <c r="C1089" s="40">
        <f t="shared" si="90"/>
        <v>0.43749999999999983</v>
      </c>
      <c r="D1089" s="43">
        <v>6.5</v>
      </c>
      <c r="E1089" s="9">
        <f t="shared" si="87"/>
        <v>6.6917500000000008</v>
      </c>
      <c r="F1089" s="44">
        <v>29.49</v>
      </c>
      <c r="G1089" s="9">
        <f t="shared" si="88"/>
        <v>31.448135999999998</v>
      </c>
      <c r="H1089" s="11">
        <f t="shared" si="89"/>
        <v>334.93456092200006</v>
      </c>
      <c r="J1089" s="26"/>
    </row>
    <row r="1090" spans="1:10" outlineLevel="1">
      <c r="A1090" s="7">
        <f t="shared" si="91"/>
        <v>42</v>
      </c>
      <c r="B1090" s="39">
        <v>42653.020833333336</v>
      </c>
      <c r="C1090" s="40">
        <f t="shared" si="90"/>
        <v>0.45833333333333315</v>
      </c>
      <c r="D1090" s="43">
        <v>6.79</v>
      </c>
      <c r="E1090" s="9">
        <f t="shared" si="87"/>
        <v>6.9903050000000002</v>
      </c>
      <c r="F1090" s="44">
        <v>28.97</v>
      </c>
      <c r="G1090" s="9">
        <f t="shared" si="88"/>
        <v>30.893608</v>
      </c>
      <c r="H1090" s="11">
        <f t="shared" si="89"/>
        <v>353.75411502956001</v>
      </c>
      <c r="J1090" s="26"/>
    </row>
    <row r="1091" spans="1:10" outlineLevel="1">
      <c r="A1091" s="7">
        <f t="shared" si="91"/>
        <v>42</v>
      </c>
      <c r="B1091" s="39">
        <v>42653.020833333336</v>
      </c>
      <c r="C1091" s="40">
        <f t="shared" si="90"/>
        <v>0.47916666666666646</v>
      </c>
      <c r="D1091" s="43">
        <v>7.18</v>
      </c>
      <c r="E1091" s="9">
        <f t="shared" si="87"/>
        <v>7.3918100000000004</v>
      </c>
      <c r="F1091" s="44">
        <v>27.03</v>
      </c>
      <c r="G1091" s="9">
        <f t="shared" si="88"/>
        <v>28.824792000000002</v>
      </c>
      <c r="H1091" s="11">
        <f t="shared" si="89"/>
        <v>389.36512924648002</v>
      </c>
      <c r="J1091" s="26"/>
    </row>
    <row r="1092" spans="1:10" outlineLevel="1">
      <c r="A1092" s="7">
        <f t="shared" si="91"/>
        <v>42</v>
      </c>
      <c r="B1092" s="39">
        <v>42653.020833333336</v>
      </c>
      <c r="C1092" s="40">
        <f t="shared" si="90"/>
        <v>0.49999999999999978</v>
      </c>
      <c r="D1092" s="43">
        <v>7.48</v>
      </c>
      <c r="E1092" s="9">
        <f t="shared" si="87"/>
        <v>7.7006600000000009</v>
      </c>
      <c r="F1092" s="44">
        <v>27.41</v>
      </c>
      <c r="G1092" s="9">
        <f t="shared" si="88"/>
        <v>29.230024</v>
      </c>
      <c r="H1092" s="11">
        <f t="shared" si="89"/>
        <v>402.51331338416003</v>
      </c>
      <c r="J1092" s="26"/>
    </row>
    <row r="1093" spans="1:10" outlineLevel="1">
      <c r="A1093" s="7">
        <f t="shared" si="91"/>
        <v>42</v>
      </c>
      <c r="B1093" s="39">
        <v>42653.020833333336</v>
      </c>
      <c r="C1093" s="40">
        <f t="shared" si="90"/>
        <v>0.52083333333333315</v>
      </c>
      <c r="D1093" s="43">
        <v>7.83</v>
      </c>
      <c r="E1093" s="9">
        <f t="shared" si="87"/>
        <v>8.0609850000000005</v>
      </c>
      <c r="F1093" s="44">
        <v>28.67</v>
      </c>
      <c r="G1093" s="9">
        <f t="shared" si="88"/>
        <v>30.573688000000001</v>
      </c>
      <c r="H1093" s="11">
        <f t="shared" si="89"/>
        <v>410.51623713731999</v>
      </c>
      <c r="J1093" s="26"/>
    </row>
    <row r="1094" spans="1:10" outlineLevel="1">
      <c r="A1094" s="7">
        <f t="shared" si="91"/>
        <v>42</v>
      </c>
      <c r="B1094" s="39">
        <v>42653.020833333336</v>
      </c>
      <c r="C1094" s="40">
        <f t="shared" si="90"/>
        <v>0.54166666666666652</v>
      </c>
      <c r="D1094" s="43">
        <v>7.58</v>
      </c>
      <c r="E1094" s="9">
        <f t="shared" si="87"/>
        <v>7.8036100000000008</v>
      </c>
      <c r="F1094" s="44">
        <v>23.82</v>
      </c>
      <c r="G1094" s="9">
        <f t="shared" si="88"/>
        <v>25.401648000000002</v>
      </c>
      <c r="H1094" s="11">
        <f t="shared" si="89"/>
        <v>437.76966065072003</v>
      </c>
      <c r="J1094" s="26"/>
    </row>
    <row r="1095" spans="1:10" outlineLevel="1">
      <c r="A1095" s="7">
        <f t="shared" si="91"/>
        <v>42</v>
      </c>
      <c r="B1095" s="39">
        <v>42653.020833333336</v>
      </c>
      <c r="C1095" s="40">
        <f t="shared" si="90"/>
        <v>0.56249999999999989</v>
      </c>
      <c r="D1095" s="43">
        <v>6.29</v>
      </c>
      <c r="E1095" s="9">
        <f t="shared" si="87"/>
        <v>6.4755550000000008</v>
      </c>
      <c r="F1095" s="44">
        <v>10.5</v>
      </c>
      <c r="G1095" s="9">
        <f t="shared" si="88"/>
        <v>11.1972</v>
      </c>
      <c r="H1095" s="11">
        <f t="shared" si="89"/>
        <v>455.24964805400009</v>
      </c>
      <c r="J1095" s="26"/>
    </row>
    <row r="1096" spans="1:10" outlineLevel="1">
      <c r="A1096" s="7">
        <f t="shared" si="91"/>
        <v>42</v>
      </c>
      <c r="B1096" s="39">
        <v>42653.020833333336</v>
      </c>
      <c r="C1096" s="40">
        <f t="shared" si="90"/>
        <v>0.58333333333333326</v>
      </c>
      <c r="D1096" s="43">
        <v>7.26</v>
      </c>
      <c r="E1096" s="9">
        <f t="shared" si="87"/>
        <v>7.47417</v>
      </c>
      <c r="F1096" s="44">
        <v>17.02</v>
      </c>
      <c r="G1096" s="9">
        <f t="shared" si="88"/>
        <v>18.150127999999999</v>
      </c>
      <c r="H1096" s="11">
        <f t="shared" si="89"/>
        <v>473.48771280624004</v>
      </c>
      <c r="J1096" s="26"/>
    </row>
    <row r="1097" spans="1:10" outlineLevel="1">
      <c r="A1097" s="7">
        <f t="shared" si="91"/>
        <v>42</v>
      </c>
      <c r="B1097" s="39">
        <v>42653.020833333336</v>
      </c>
      <c r="C1097" s="40">
        <f t="shared" si="90"/>
        <v>0.60416666666666663</v>
      </c>
      <c r="D1097" s="43">
        <v>6.44</v>
      </c>
      <c r="E1097" s="9">
        <f t="shared" si="87"/>
        <v>6.6299800000000007</v>
      </c>
      <c r="F1097" s="44">
        <v>13.09</v>
      </c>
      <c r="G1097" s="9">
        <f t="shared" si="88"/>
        <v>13.959175999999999</v>
      </c>
      <c r="H1097" s="11">
        <f t="shared" si="89"/>
        <v>447.79431230352003</v>
      </c>
      <c r="J1097" s="26"/>
    </row>
    <row r="1098" spans="1:10" outlineLevel="1">
      <c r="A1098" s="7">
        <f t="shared" si="91"/>
        <v>42</v>
      </c>
      <c r="B1098" s="39">
        <v>42653.020833333336</v>
      </c>
      <c r="C1098" s="40">
        <f t="shared" si="90"/>
        <v>0.625</v>
      </c>
      <c r="D1098" s="43">
        <v>5.53</v>
      </c>
      <c r="E1098" s="9">
        <f t="shared" si="87"/>
        <v>5.6931350000000007</v>
      </c>
      <c r="F1098" s="44">
        <v>29.47</v>
      </c>
      <c r="G1098" s="9">
        <f t="shared" si="88"/>
        <v>31.426807999999998</v>
      </c>
      <c r="H1098" s="11">
        <f t="shared" si="89"/>
        <v>285.07344193692006</v>
      </c>
      <c r="J1098" s="26"/>
    </row>
    <row r="1099" spans="1:10" outlineLevel="1">
      <c r="A1099" s="7">
        <f t="shared" si="91"/>
        <v>42</v>
      </c>
      <c r="B1099" s="39">
        <v>42653.020833333336</v>
      </c>
      <c r="C1099" s="40">
        <f t="shared" si="90"/>
        <v>0.64583333333333337</v>
      </c>
      <c r="D1099" s="43">
        <v>8.24</v>
      </c>
      <c r="E1099" s="9">
        <f t="shared" si="87"/>
        <v>8.4830800000000011</v>
      </c>
      <c r="F1099" s="44">
        <v>35.24</v>
      </c>
      <c r="G1099" s="9">
        <f t="shared" si="88"/>
        <v>37.579936000000004</v>
      </c>
      <c r="H1099" s="11">
        <f t="shared" si="89"/>
        <v>372.57741651712001</v>
      </c>
      <c r="J1099" s="26"/>
    </row>
    <row r="1100" spans="1:10" outlineLevel="1">
      <c r="A1100" s="7">
        <f t="shared" si="91"/>
        <v>42</v>
      </c>
      <c r="B1100" s="39">
        <v>42653.020833333336</v>
      </c>
      <c r="C1100" s="40">
        <f t="shared" si="90"/>
        <v>0.66666666666666674</v>
      </c>
      <c r="D1100" s="43">
        <v>9.3699999999999992</v>
      </c>
      <c r="E1100" s="9">
        <f t="shared" si="87"/>
        <v>9.6464149999999993</v>
      </c>
      <c r="F1100" s="44">
        <v>33.159999999999997</v>
      </c>
      <c r="G1100" s="9">
        <f t="shared" si="88"/>
        <v>35.361823999999999</v>
      </c>
      <c r="H1100" s="11">
        <f t="shared" si="89"/>
        <v>445.06799303904</v>
      </c>
      <c r="J1100" s="26"/>
    </row>
    <row r="1101" spans="1:10" outlineLevel="1">
      <c r="A1101" s="7">
        <f t="shared" si="91"/>
        <v>42</v>
      </c>
      <c r="B1101" s="39">
        <v>42653.020833333336</v>
      </c>
      <c r="C1101" s="40">
        <f t="shared" si="90"/>
        <v>0.68750000000000011</v>
      </c>
      <c r="D1101" s="43">
        <v>9.16</v>
      </c>
      <c r="E1101" s="9">
        <f t="shared" si="87"/>
        <v>9.4302200000000003</v>
      </c>
      <c r="F1101" s="44">
        <v>28.37</v>
      </c>
      <c r="G1101" s="9">
        <f t="shared" si="88"/>
        <v>30.253768000000001</v>
      </c>
      <c r="H1101" s="11">
        <f t="shared" si="89"/>
        <v>483.26324193104</v>
      </c>
      <c r="J1101" s="26"/>
    </row>
    <row r="1102" spans="1:10" outlineLevel="1">
      <c r="A1102" s="7">
        <f t="shared" si="91"/>
        <v>42</v>
      </c>
      <c r="B1102" s="39">
        <v>42653.020833333336</v>
      </c>
      <c r="C1102" s="40">
        <f t="shared" si="90"/>
        <v>0.70833333333333348</v>
      </c>
      <c r="D1102" s="43">
        <v>9.35</v>
      </c>
      <c r="E1102" s="9">
        <f t="shared" ref="E1102:E1165" si="92">IF($B$10="Electricity",$D1102*$B$7,$D1102*$B$8)</f>
        <v>9.6258250000000007</v>
      </c>
      <c r="F1102" s="44">
        <v>36.35</v>
      </c>
      <c r="G1102" s="9">
        <f t="shared" ref="G1102:G1165" si="93">$F1102*$B$8</f>
        <v>38.763640000000002</v>
      </c>
      <c r="H1102" s="11">
        <f t="shared" si="89"/>
        <v>411.37272249699998</v>
      </c>
      <c r="J1102" s="26"/>
    </row>
    <row r="1103" spans="1:10" outlineLevel="1">
      <c r="A1103" s="7">
        <f t="shared" si="91"/>
        <v>42</v>
      </c>
      <c r="B1103" s="39">
        <v>42653.020833333336</v>
      </c>
      <c r="C1103" s="40">
        <f t="shared" si="90"/>
        <v>0.72916666666666685</v>
      </c>
      <c r="D1103" s="43">
        <v>8.74</v>
      </c>
      <c r="E1103" s="9">
        <f t="shared" si="92"/>
        <v>8.9978300000000004</v>
      </c>
      <c r="F1103" s="44">
        <v>47.86</v>
      </c>
      <c r="G1103" s="9">
        <f t="shared" si="93"/>
        <v>51.037903999999997</v>
      </c>
      <c r="H1103" s="11">
        <f t="shared" si="89"/>
        <v>274.09276125168003</v>
      </c>
      <c r="J1103" s="26"/>
    </row>
    <row r="1104" spans="1:10" outlineLevel="1">
      <c r="A1104" s="7">
        <f t="shared" si="91"/>
        <v>42</v>
      </c>
      <c r="B1104" s="39">
        <v>42653.020833333336</v>
      </c>
      <c r="C1104" s="40">
        <f t="shared" si="90"/>
        <v>0.75000000000000022</v>
      </c>
      <c r="D1104" s="43">
        <v>7.45</v>
      </c>
      <c r="E1104" s="9">
        <f t="shared" si="92"/>
        <v>7.6697750000000005</v>
      </c>
      <c r="F1104" s="44">
        <v>51.06</v>
      </c>
      <c r="G1104" s="9">
        <f t="shared" si="93"/>
        <v>54.450384</v>
      </c>
      <c r="H1104" s="11">
        <f t="shared" si="89"/>
        <v>207.46446855640002</v>
      </c>
      <c r="J1104" s="26"/>
    </row>
    <row r="1105" spans="1:10" outlineLevel="1">
      <c r="A1105" s="7">
        <f t="shared" si="91"/>
        <v>42</v>
      </c>
      <c r="B1105" s="39">
        <v>42653.020833333336</v>
      </c>
      <c r="C1105" s="40">
        <f t="shared" si="90"/>
        <v>0.77083333333333359</v>
      </c>
      <c r="D1105" s="43">
        <v>6.6</v>
      </c>
      <c r="E1105" s="9">
        <f t="shared" si="92"/>
        <v>6.7946999999999997</v>
      </c>
      <c r="F1105" s="44">
        <v>50.57</v>
      </c>
      <c r="G1105" s="9">
        <f t="shared" si="93"/>
        <v>53.927848000000004</v>
      </c>
      <c r="H1105" s="11">
        <f t="shared" si="89"/>
        <v>187.34450119439995</v>
      </c>
      <c r="J1105" s="26"/>
    </row>
    <row r="1106" spans="1:10" outlineLevel="1">
      <c r="A1106" s="7">
        <f t="shared" si="91"/>
        <v>42</v>
      </c>
      <c r="B1106" s="39">
        <v>42653.020833333336</v>
      </c>
      <c r="C1106" s="40">
        <f t="shared" si="90"/>
        <v>0.79166666666666696</v>
      </c>
      <c r="D1106" s="43">
        <v>8.6300000000000008</v>
      </c>
      <c r="E1106" s="9">
        <f t="shared" si="92"/>
        <v>8.8845850000000013</v>
      </c>
      <c r="F1106" s="44">
        <v>60.3</v>
      </c>
      <c r="G1106" s="9">
        <f t="shared" si="93"/>
        <v>64.303919999999991</v>
      </c>
      <c r="H1106" s="11">
        <f t="shared" si="89"/>
        <v>152.78003442680011</v>
      </c>
      <c r="J1106" s="26"/>
    </row>
    <row r="1107" spans="1:10" outlineLevel="1">
      <c r="A1107" s="7">
        <f t="shared" si="91"/>
        <v>42</v>
      </c>
      <c r="B1107" s="39">
        <v>42653.020833333336</v>
      </c>
      <c r="C1107" s="40">
        <f t="shared" si="90"/>
        <v>0.81250000000000033</v>
      </c>
      <c r="D1107" s="43">
        <v>9.2100000000000009</v>
      </c>
      <c r="E1107" s="9">
        <f t="shared" si="92"/>
        <v>9.481695000000002</v>
      </c>
      <c r="F1107" s="44">
        <v>43.57</v>
      </c>
      <c r="G1107" s="9">
        <f t="shared" si="93"/>
        <v>46.463048000000001</v>
      </c>
      <c r="H1107" s="11">
        <f t="shared" si="89"/>
        <v>332.20969259364006</v>
      </c>
      <c r="J1107" s="26"/>
    </row>
    <row r="1108" spans="1:10" outlineLevel="1">
      <c r="A1108" s="7">
        <f t="shared" si="91"/>
        <v>42</v>
      </c>
      <c r="B1108" s="39">
        <v>42653.020833333336</v>
      </c>
      <c r="C1108" s="40">
        <f t="shared" si="90"/>
        <v>0.8333333333333337</v>
      </c>
      <c r="D1108" s="43">
        <v>8.16</v>
      </c>
      <c r="E1108" s="9">
        <f t="shared" si="92"/>
        <v>8.4007200000000015</v>
      </c>
      <c r="F1108" s="44">
        <v>49.66</v>
      </c>
      <c r="G1108" s="9">
        <f t="shared" si="93"/>
        <v>52.957423999999996</v>
      </c>
      <c r="H1108" s="11">
        <f t="shared" si="89"/>
        <v>239.77818905472009</v>
      </c>
      <c r="J1108" s="26"/>
    </row>
    <row r="1109" spans="1:10" outlineLevel="1">
      <c r="A1109" s="7">
        <f t="shared" si="91"/>
        <v>42</v>
      </c>
      <c r="B1109" s="39">
        <v>42653.020833333336</v>
      </c>
      <c r="C1109" s="40">
        <f t="shared" si="90"/>
        <v>0.85416666666666707</v>
      </c>
      <c r="D1109" s="43">
        <v>8.5</v>
      </c>
      <c r="E1109" s="9">
        <f t="shared" si="92"/>
        <v>8.75075</v>
      </c>
      <c r="F1109" s="44">
        <v>36.770000000000003</v>
      </c>
      <c r="G1109" s="9">
        <f t="shared" si="93"/>
        <v>39.211528000000001</v>
      </c>
      <c r="H1109" s="11">
        <f t="shared" si="89"/>
        <v>370.05584635399998</v>
      </c>
      <c r="J1109" s="26"/>
    </row>
    <row r="1110" spans="1:10" outlineLevel="1">
      <c r="A1110" s="7">
        <f t="shared" si="91"/>
        <v>42</v>
      </c>
      <c r="B1110" s="39">
        <v>42653.020833333336</v>
      </c>
      <c r="C1110" s="40">
        <f t="shared" si="90"/>
        <v>0.87500000000000044</v>
      </c>
      <c r="D1110" s="43">
        <v>9.77</v>
      </c>
      <c r="E1110" s="9">
        <f t="shared" si="92"/>
        <v>10.058215000000001</v>
      </c>
      <c r="F1110" s="44">
        <v>31.46</v>
      </c>
      <c r="G1110" s="9">
        <f t="shared" si="93"/>
        <v>33.548943999999999</v>
      </c>
      <c r="H1110" s="11">
        <f t="shared" si="89"/>
        <v>482.30203072504003</v>
      </c>
      <c r="J1110" s="26"/>
    </row>
    <row r="1111" spans="1:10" outlineLevel="1">
      <c r="A1111" s="7">
        <f t="shared" si="91"/>
        <v>42</v>
      </c>
      <c r="B1111" s="39">
        <v>42653.020833333336</v>
      </c>
      <c r="C1111" s="40">
        <f t="shared" si="90"/>
        <v>0.89583333333333381</v>
      </c>
      <c r="D1111" s="43">
        <v>9.77</v>
      </c>
      <c r="E1111" s="9">
        <f t="shared" si="92"/>
        <v>10.058215000000001</v>
      </c>
      <c r="F1111" s="44">
        <v>24.16</v>
      </c>
      <c r="G1111" s="9">
        <f t="shared" si="93"/>
        <v>25.764224000000002</v>
      </c>
      <c r="H1111" s="11">
        <f t="shared" si="89"/>
        <v>560.60241819984003</v>
      </c>
      <c r="J1111" s="26"/>
    </row>
    <row r="1112" spans="1:10" outlineLevel="1">
      <c r="A1112" s="7">
        <f t="shared" si="91"/>
        <v>42</v>
      </c>
      <c r="B1112" s="39">
        <v>42653.020833333336</v>
      </c>
      <c r="C1112" s="40">
        <f t="shared" si="90"/>
        <v>0.91666666666666718</v>
      </c>
      <c r="D1112" s="43">
        <v>9.76</v>
      </c>
      <c r="E1112" s="9">
        <f t="shared" si="92"/>
        <v>10.047920000000001</v>
      </c>
      <c r="F1112" s="44">
        <v>20.62</v>
      </c>
      <c r="G1112" s="9">
        <f t="shared" si="93"/>
        <v>21.989168000000003</v>
      </c>
      <c r="H1112" s="11">
        <f t="shared" si="89"/>
        <v>597.96007906943998</v>
      </c>
      <c r="J1112" s="26"/>
    </row>
    <row r="1113" spans="1:10" outlineLevel="1">
      <c r="A1113" s="7">
        <f t="shared" si="91"/>
        <v>42</v>
      </c>
      <c r="B1113" s="39">
        <v>42653.020833333336</v>
      </c>
      <c r="C1113" s="40">
        <f t="shared" si="90"/>
        <v>0.93750000000000056</v>
      </c>
      <c r="D1113" s="43">
        <v>9.18</v>
      </c>
      <c r="E1113" s="9">
        <f t="shared" si="92"/>
        <v>9.4508100000000006</v>
      </c>
      <c r="F1113" s="44">
        <v>-11.99</v>
      </c>
      <c r="G1113" s="9">
        <f t="shared" si="93"/>
        <v>-12.786136000000001</v>
      </c>
      <c r="H1113" s="11">
        <f t="shared" si="89"/>
        <v>891.0803569701601</v>
      </c>
      <c r="J1113" s="26"/>
    </row>
    <row r="1114" spans="1:10" outlineLevel="1">
      <c r="A1114" s="7">
        <f t="shared" si="91"/>
        <v>42</v>
      </c>
      <c r="B1114" s="39">
        <v>42653.020833333336</v>
      </c>
      <c r="C1114" s="40">
        <f t="shared" si="90"/>
        <v>0.95833333333333393</v>
      </c>
      <c r="D1114" s="43">
        <v>9.1300000000000008</v>
      </c>
      <c r="E1114" s="9">
        <f t="shared" si="92"/>
        <v>9.3993350000000024</v>
      </c>
      <c r="F1114" s="44">
        <v>14.59</v>
      </c>
      <c r="G1114" s="9">
        <f t="shared" si="93"/>
        <v>15.558776</v>
      </c>
      <c r="H1114" s="11">
        <f t="shared" si="89"/>
        <v>619.8036546860402</v>
      </c>
      <c r="J1114" s="26"/>
    </row>
    <row r="1115" spans="1:10" outlineLevel="1">
      <c r="A1115" s="7">
        <f t="shared" si="91"/>
        <v>42</v>
      </c>
      <c r="B1115" s="39">
        <v>42653.020833333336</v>
      </c>
      <c r="C1115" s="40">
        <f t="shared" si="90"/>
        <v>0.9791666666666673</v>
      </c>
      <c r="D1115" s="43">
        <v>9.32</v>
      </c>
      <c r="E1115" s="9">
        <f t="shared" si="92"/>
        <v>9.5949400000000011</v>
      </c>
      <c r="F1115" s="44">
        <v>28.54</v>
      </c>
      <c r="G1115" s="9">
        <f t="shared" si="93"/>
        <v>30.435055999999999</v>
      </c>
      <c r="H1115" s="11">
        <f t="shared" si="89"/>
        <v>489.96507378336003</v>
      </c>
      <c r="J1115" s="26"/>
    </row>
    <row r="1116" spans="1:10" outlineLevel="1">
      <c r="A1116" s="7">
        <f t="shared" si="91"/>
        <v>42</v>
      </c>
      <c r="B1116" s="39">
        <v>42653.020833333336</v>
      </c>
      <c r="C1116" s="40">
        <f t="shared" si="90"/>
        <v>1.0000000000000007</v>
      </c>
      <c r="D1116" s="43">
        <v>9.76</v>
      </c>
      <c r="E1116" s="9">
        <f t="shared" si="92"/>
        <v>10.047920000000001</v>
      </c>
      <c r="F1116" s="44">
        <v>15.28</v>
      </c>
      <c r="G1116" s="9">
        <f t="shared" si="93"/>
        <v>16.294591999999998</v>
      </c>
      <c r="H1116" s="11">
        <f t="shared" si="89"/>
        <v>655.17872315136015</v>
      </c>
      <c r="J1116" s="26"/>
    </row>
    <row r="1117" spans="1:10" outlineLevel="1">
      <c r="A1117" s="7">
        <f t="shared" si="91"/>
        <v>42</v>
      </c>
      <c r="B1117" s="39">
        <v>42654.020833333336</v>
      </c>
      <c r="C1117" s="40">
        <f t="shared" si="90"/>
        <v>2.0833333333333332E-2</v>
      </c>
      <c r="D1117" s="43">
        <v>9.6999999999999993</v>
      </c>
      <c r="E1117" s="9">
        <f t="shared" si="92"/>
        <v>9.9861500000000003</v>
      </c>
      <c r="F1117" s="44">
        <v>23.33</v>
      </c>
      <c r="G1117" s="9">
        <f t="shared" si="93"/>
        <v>24.879111999999999</v>
      </c>
      <c r="H1117" s="11">
        <f t="shared" si="89"/>
        <v>565.42468070120003</v>
      </c>
      <c r="J1117" s="26"/>
    </row>
    <row r="1118" spans="1:10" outlineLevel="1">
      <c r="A1118" s="7">
        <f t="shared" si="91"/>
        <v>42</v>
      </c>
      <c r="B1118" s="39">
        <v>42654.020833333336</v>
      </c>
      <c r="C1118" s="40">
        <f t="shared" si="90"/>
        <v>4.1666666666666664E-2</v>
      </c>
      <c r="D1118" s="43">
        <v>9.74</v>
      </c>
      <c r="E1118" s="9">
        <f t="shared" si="92"/>
        <v>10.027330000000001</v>
      </c>
      <c r="F1118" s="44">
        <v>17.41</v>
      </c>
      <c r="G1118" s="9">
        <f t="shared" si="93"/>
        <v>18.566023999999999</v>
      </c>
      <c r="H1118" s="11">
        <f t="shared" si="89"/>
        <v>631.05974556408012</v>
      </c>
      <c r="J1118" s="26"/>
    </row>
    <row r="1119" spans="1:10" outlineLevel="1">
      <c r="A1119" s="7">
        <f t="shared" si="91"/>
        <v>42</v>
      </c>
      <c r="B1119" s="39">
        <v>42654.020833333336</v>
      </c>
      <c r="C1119" s="40">
        <f t="shared" si="90"/>
        <v>6.25E-2</v>
      </c>
      <c r="D1119" s="43">
        <v>7.88</v>
      </c>
      <c r="E1119" s="9">
        <f t="shared" si="92"/>
        <v>8.1124600000000004</v>
      </c>
      <c r="F1119" s="44">
        <v>18.25</v>
      </c>
      <c r="G1119" s="9">
        <f t="shared" si="93"/>
        <v>19.4618</v>
      </c>
      <c r="H1119" s="11">
        <f t="shared" si="89"/>
        <v>503.28241597200008</v>
      </c>
      <c r="J1119" s="26"/>
    </row>
    <row r="1120" spans="1:10" outlineLevel="1">
      <c r="A1120" s="7">
        <f t="shared" si="91"/>
        <v>42</v>
      </c>
      <c r="B1120" s="39">
        <v>42654.020833333336</v>
      </c>
      <c r="C1120" s="40">
        <f t="shared" si="90"/>
        <v>8.3333333333333329E-2</v>
      </c>
      <c r="D1120" s="43">
        <v>5.83</v>
      </c>
      <c r="E1120" s="9">
        <f t="shared" si="92"/>
        <v>6.0019850000000003</v>
      </c>
      <c r="F1120" s="44">
        <v>14.77</v>
      </c>
      <c r="G1120" s="9">
        <f t="shared" si="93"/>
        <v>15.750728000000001</v>
      </c>
      <c r="H1120" s="11">
        <f t="shared" si="89"/>
        <v>394.62614430492005</v>
      </c>
      <c r="J1120" s="26"/>
    </row>
    <row r="1121" spans="1:10" outlineLevel="1">
      <c r="A1121" s="7">
        <f t="shared" si="91"/>
        <v>42</v>
      </c>
      <c r="B1121" s="39">
        <v>42654.020833333336</v>
      </c>
      <c r="C1121" s="40">
        <f t="shared" si="90"/>
        <v>0.10416666666666666</v>
      </c>
      <c r="D1121" s="43">
        <v>9.4700000000000006</v>
      </c>
      <c r="E1121" s="9">
        <f t="shared" si="92"/>
        <v>9.7493650000000009</v>
      </c>
      <c r="F1121" s="44">
        <v>14.84</v>
      </c>
      <c r="G1121" s="9">
        <f t="shared" si="93"/>
        <v>15.825376</v>
      </c>
      <c r="H1121" s="11">
        <f t="shared" si="89"/>
        <v>640.28588061376001</v>
      </c>
      <c r="J1121" s="26"/>
    </row>
    <row r="1122" spans="1:10" outlineLevel="1">
      <c r="A1122" s="7">
        <f t="shared" si="91"/>
        <v>42</v>
      </c>
      <c r="B1122" s="39">
        <v>42654.020833333336</v>
      </c>
      <c r="C1122" s="40">
        <f t="shared" si="90"/>
        <v>0.12499999999999999</v>
      </c>
      <c r="D1122" s="43">
        <v>9.0299999999999994</v>
      </c>
      <c r="E1122" s="9">
        <f t="shared" si="92"/>
        <v>9.2963850000000008</v>
      </c>
      <c r="F1122" s="44">
        <v>16.29</v>
      </c>
      <c r="G1122" s="9">
        <f t="shared" si="93"/>
        <v>17.371655999999998</v>
      </c>
      <c r="H1122" s="11">
        <f t="shared" si="89"/>
        <v>596.16177523644001</v>
      </c>
      <c r="J1122" s="26"/>
    </row>
    <row r="1123" spans="1:10" outlineLevel="1">
      <c r="A1123" s="7">
        <f t="shared" si="91"/>
        <v>42</v>
      </c>
      <c r="B1123" s="39">
        <v>42654.020833333336</v>
      </c>
      <c r="C1123" s="40">
        <f t="shared" si="90"/>
        <v>0.14583333333333331</v>
      </c>
      <c r="D1123" s="43">
        <v>8.9700000000000006</v>
      </c>
      <c r="E1123" s="9">
        <f t="shared" si="92"/>
        <v>9.2346150000000016</v>
      </c>
      <c r="F1123" s="44">
        <v>13.69</v>
      </c>
      <c r="G1123" s="9">
        <f t="shared" si="93"/>
        <v>14.599015999999999</v>
      </c>
      <c r="H1123" s="11">
        <f t="shared" si="89"/>
        <v>617.80483036116004</v>
      </c>
      <c r="J1123" s="26"/>
    </row>
    <row r="1124" spans="1:10" outlineLevel="1">
      <c r="A1124" s="7">
        <f t="shared" si="91"/>
        <v>42</v>
      </c>
      <c r="B1124" s="39">
        <v>42654.020833333336</v>
      </c>
      <c r="C1124" s="40">
        <f t="shared" si="90"/>
        <v>0.16666666666666666</v>
      </c>
      <c r="D1124" s="43">
        <v>9.5299999999999994</v>
      </c>
      <c r="E1124" s="9">
        <f t="shared" si="92"/>
        <v>9.8111350000000002</v>
      </c>
      <c r="F1124" s="44">
        <v>13.81</v>
      </c>
      <c r="G1124" s="9">
        <f t="shared" si="93"/>
        <v>14.726984</v>
      </c>
      <c r="H1124" s="11">
        <f t="shared" si="89"/>
        <v>655.11907433316003</v>
      </c>
      <c r="J1124" s="26"/>
    </row>
    <row r="1125" spans="1:10" outlineLevel="1">
      <c r="A1125" s="7">
        <f t="shared" si="91"/>
        <v>42</v>
      </c>
      <c r="B1125" s="39">
        <v>42654.020833333336</v>
      </c>
      <c r="C1125" s="40">
        <f t="shared" si="90"/>
        <v>0.1875</v>
      </c>
      <c r="D1125" s="43">
        <v>8.2200000000000006</v>
      </c>
      <c r="E1125" s="9">
        <f t="shared" si="92"/>
        <v>8.4624900000000007</v>
      </c>
      <c r="F1125" s="44">
        <v>22.65</v>
      </c>
      <c r="G1125" s="9">
        <f t="shared" si="93"/>
        <v>24.153959999999998</v>
      </c>
      <c r="H1125" s="11">
        <f t="shared" si="89"/>
        <v>485.29029003960005</v>
      </c>
      <c r="J1125" s="26"/>
    </row>
    <row r="1126" spans="1:10" outlineLevel="1">
      <c r="A1126" s="7">
        <f t="shared" si="91"/>
        <v>42</v>
      </c>
      <c r="B1126" s="39">
        <v>42654.020833333336</v>
      </c>
      <c r="C1126" s="40">
        <f t="shared" si="90"/>
        <v>0.20833333333333334</v>
      </c>
      <c r="D1126" s="43">
        <v>8.75</v>
      </c>
      <c r="E1126" s="9">
        <f t="shared" si="92"/>
        <v>9.0081250000000015</v>
      </c>
      <c r="F1126" s="44">
        <v>24.59</v>
      </c>
      <c r="G1126" s="9">
        <f t="shared" si="93"/>
        <v>26.222776</v>
      </c>
      <c r="H1126" s="11">
        <f t="shared" si="89"/>
        <v>497.94414344500012</v>
      </c>
      <c r="J1126" s="26"/>
    </row>
    <row r="1127" spans="1:10" outlineLevel="1">
      <c r="A1127" s="7">
        <f t="shared" si="91"/>
        <v>42</v>
      </c>
      <c r="B1127" s="39">
        <v>42654.020833333336</v>
      </c>
      <c r="C1127" s="40">
        <f t="shared" si="90"/>
        <v>0.22916666666666669</v>
      </c>
      <c r="D1127" s="43">
        <v>9.67</v>
      </c>
      <c r="E1127" s="9">
        <f t="shared" si="92"/>
        <v>9.9552650000000007</v>
      </c>
      <c r="F1127" s="44">
        <v>27.2</v>
      </c>
      <c r="G1127" s="9">
        <f t="shared" si="93"/>
        <v>29.006080000000001</v>
      </c>
      <c r="H1127" s="11">
        <f t="shared" si="89"/>
        <v>522.59088448880004</v>
      </c>
      <c r="J1127" s="26"/>
    </row>
    <row r="1128" spans="1:10" outlineLevel="1">
      <c r="A1128" s="7">
        <f t="shared" si="91"/>
        <v>42</v>
      </c>
      <c r="B1128" s="39">
        <v>42654.020833333336</v>
      </c>
      <c r="C1128" s="40">
        <f t="shared" si="90"/>
        <v>0.25</v>
      </c>
      <c r="D1128" s="43">
        <v>9.59</v>
      </c>
      <c r="E1128" s="9">
        <f t="shared" si="92"/>
        <v>9.8729050000000012</v>
      </c>
      <c r="F1128" s="44">
        <v>18.73</v>
      </c>
      <c r="G1128" s="9">
        <f t="shared" si="93"/>
        <v>19.973672000000001</v>
      </c>
      <c r="H1128" s="11">
        <f t="shared" si="89"/>
        <v>607.44359134284002</v>
      </c>
      <c r="J1128" s="26"/>
    </row>
    <row r="1129" spans="1:10" outlineLevel="1">
      <c r="A1129" s="7">
        <f t="shared" si="91"/>
        <v>42</v>
      </c>
      <c r="B1129" s="39">
        <v>42654.020833333336</v>
      </c>
      <c r="C1129" s="40">
        <f t="shared" si="90"/>
        <v>0.27083333333333331</v>
      </c>
      <c r="D1129" s="43">
        <v>8.1999999999999993</v>
      </c>
      <c r="E1129" s="9">
        <f t="shared" si="92"/>
        <v>8.4419000000000004</v>
      </c>
      <c r="F1129" s="44">
        <v>54.27</v>
      </c>
      <c r="G1129" s="9">
        <f t="shared" si="93"/>
        <v>57.873528000000007</v>
      </c>
      <c r="H1129" s="11">
        <f t="shared" si="89"/>
        <v>199.45231397679996</v>
      </c>
      <c r="J1129" s="26"/>
    </row>
    <row r="1130" spans="1:10" outlineLevel="1">
      <c r="A1130" s="7">
        <f t="shared" si="91"/>
        <v>42</v>
      </c>
      <c r="B1130" s="39">
        <v>42654.020833333336</v>
      </c>
      <c r="C1130" s="40">
        <f t="shared" si="90"/>
        <v>0.29166666666666663</v>
      </c>
      <c r="D1130" s="43">
        <v>7.99</v>
      </c>
      <c r="E1130" s="9">
        <f t="shared" si="92"/>
        <v>8.2257050000000014</v>
      </c>
      <c r="F1130" s="44">
        <v>76.209999999999994</v>
      </c>
      <c r="G1130" s="9">
        <f t="shared" si="93"/>
        <v>81.270343999999994</v>
      </c>
      <c r="H1130" s="11">
        <f t="shared" si="89"/>
        <v>1.8890825074800466</v>
      </c>
      <c r="J1130" s="26"/>
    </row>
    <row r="1131" spans="1:10" outlineLevel="1">
      <c r="A1131" s="7">
        <f t="shared" si="91"/>
        <v>42</v>
      </c>
      <c r="B1131" s="39">
        <v>42654.020833333336</v>
      </c>
      <c r="C1131" s="40">
        <f t="shared" si="90"/>
        <v>0.31249999999999994</v>
      </c>
      <c r="D1131" s="43">
        <v>5.32</v>
      </c>
      <c r="E1131" s="9">
        <f t="shared" si="92"/>
        <v>5.4769400000000008</v>
      </c>
      <c r="F1131" s="44">
        <v>49.78</v>
      </c>
      <c r="G1131" s="9">
        <f t="shared" si="93"/>
        <v>53.085391999999999</v>
      </c>
      <c r="H1131" s="11">
        <f t="shared" si="89"/>
        <v>155.62510313952004</v>
      </c>
      <c r="J1131" s="26"/>
    </row>
    <row r="1132" spans="1:10" outlineLevel="1">
      <c r="A1132" s="7">
        <f t="shared" si="91"/>
        <v>42</v>
      </c>
      <c r="B1132" s="39">
        <v>42654.020833333336</v>
      </c>
      <c r="C1132" s="40">
        <f t="shared" si="90"/>
        <v>0.33333333333333326</v>
      </c>
      <c r="D1132" s="43">
        <v>3.3</v>
      </c>
      <c r="E1132" s="9">
        <f t="shared" si="92"/>
        <v>3.3973499999999999</v>
      </c>
      <c r="F1132" s="44">
        <v>48.52</v>
      </c>
      <c r="G1132" s="9">
        <f t="shared" si="93"/>
        <v>51.741728000000002</v>
      </c>
      <c r="H1132" s="11">
        <f t="shared" si="89"/>
        <v>101.09926537919999</v>
      </c>
      <c r="J1132" s="26"/>
    </row>
    <row r="1133" spans="1:10" outlineLevel="1">
      <c r="A1133" s="7">
        <f t="shared" si="91"/>
        <v>42</v>
      </c>
      <c r="B1133" s="39">
        <v>42654.020833333336</v>
      </c>
      <c r="C1133" s="40">
        <f t="shared" si="90"/>
        <v>0.35416666666666657</v>
      </c>
      <c r="D1133" s="43">
        <v>2.13</v>
      </c>
      <c r="E1133" s="9">
        <f t="shared" si="92"/>
        <v>2.1928350000000001</v>
      </c>
      <c r="F1133" s="44">
        <v>40.06</v>
      </c>
      <c r="G1133" s="9">
        <f t="shared" si="93"/>
        <v>42.719984000000004</v>
      </c>
      <c r="H1133" s="11">
        <f t="shared" si="89"/>
        <v>85.038176385359989</v>
      </c>
      <c r="J1133" s="26"/>
    </row>
    <row r="1134" spans="1:10" outlineLevel="1">
      <c r="A1134" s="7">
        <f t="shared" si="91"/>
        <v>42</v>
      </c>
      <c r="B1134" s="39">
        <v>42654.020833333336</v>
      </c>
      <c r="C1134" s="40">
        <f t="shared" si="90"/>
        <v>0.37499999999999989</v>
      </c>
      <c r="D1134" s="43">
        <v>2.4500000000000002</v>
      </c>
      <c r="E1134" s="9">
        <f t="shared" si="92"/>
        <v>2.5222750000000005</v>
      </c>
      <c r="F1134" s="44">
        <v>42.98</v>
      </c>
      <c r="G1134" s="9">
        <f t="shared" si="93"/>
        <v>45.833872</v>
      </c>
      <c r="H1134" s="11">
        <f t="shared" si="89"/>
        <v>89.959783001200023</v>
      </c>
      <c r="J1134" s="26"/>
    </row>
    <row r="1135" spans="1:10" outlineLevel="1">
      <c r="A1135" s="7">
        <f t="shared" si="91"/>
        <v>42</v>
      </c>
      <c r="B1135" s="39">
        <v>42654.020833333336</v>
      </c>
      <c r="C1135" s="40">
        <f t="shared" si="90"/>
        <v>0.3958333333333332</v>
      </c>
      <c r="D1135" s="43">
        <v>1.74</v>
      </c>
      <c r="E1135" s="9">
        <f t="shared" si="92"/>
        <v>1.7913300000000001</v>
      </c>
      <c r="F1135" s="44">
        <v>36.89</v>
      </c>
      <c r="G1135" s="9">
        <f t="shared" si="93"/>
        <v>39.339496000000004</v>
      </c>
      <c r="H1135" s="11">
        <f t="shared" si="89"/>
        <v>75.52337563031999</v>
      </c>
      <c r="J1135" s="26"/>
    </row>
    <row r="1136" spans="1:10" outlineLevel="1">
      <c r="A1136" s="7">
        <f t="shared" si="91"/>
        <v>42</v>
      </c>
      <c r="B1136" s="39">
        <v>42654.020833333336</v>
      </c>
      <c r="C1136" s="40">
        <f t="shared" si="90"/>
        <v>0.41666666666666652</v>
      </c>
      <c r="D1136" s="43">
        <v>3.48</v>
      </c>
      <c r="E1136" s="9">
        <f t="shared" si="92"/>
        <v>3.5826600000000002</v>
      </c>
      <c r="F1136" s="44">
        <v>35.42</v>
      </c>
      <c r="G1136" s="9">
        <f t="shared" si="93"/>
        <v>37.771888000000004</v>
      </c>
      <c r="H1136" s="11">
        <f t="shared" si="89"/>
        <v>156.66295773791998</v>
      </c>
      <c r="J1136" s="26"/>
    </row>
    <row r="1137" spans="1:10" outlineLevel="1">
      <c r="A1137" s="7">
        <f t="shared" si="91"/>
        <v>42</v>
      </c>
      <c r="B1137" s="39">
        <v>42654.020833333336</v>
      </c>
      <c r="C1137" s="40">
        <f t="shared" si="90"/>
        <v>0.43749999999999983</v>
      </c>
      <c r="D1137" s="43">
        <v>3.61</v>
      </c>
      <c r="E1137" s="9">
        <f t="shared" si="92"/>
        <v>3.7164950000000001</v>
      </c>
      <c r="F1137" s="44">
        <v>30.93</v>
      </c>
      <c r="G1137" s="9">
        <f t="shared" si="93"/>
        <v>32.983752000000003</v>
      </c>
      <c r="H1137" s="11">
        <f t="shared" si="89"/>
        <v>180.31039311076</v>
      </c>
      <c r="J1137" s="26"/>
    </row>
    <row r="1138" spans="1:10" outlineLevel="1">
      <c r="A1138" s="7">
        <f t="shared" si="91"/>
        <v>42</v>
      </c>
      <c r="B1138" s="39">
        <v>42654.020833333336</v>
      </c>
      <c r="C1138" s="40">
        <f t="shared" si="90"/>
        <v>0.45833333333333315</v>
      </c>
      <c r="D1138" s="43">
        <v>2.57</v>
      </c>
      <c r="E1138" s="9">
        <f t="shared" si="92"/>
        <v>2.6458150000000002</v>
      </c>
      <c r="F1138" s="44">
        <v>37.869999999999997</v>
      </c>
      <c r="G1138" s="9">
        <f t="shared" si="93"/>
        <v>40.384567999999994</v>
      </c>
      <c r="H1138" s="11">
        <f t="shared" si="89"/>
        <v>108.78382671708002</v>
      </c>
      <c r="J1138" s="26"/>
    </row>
    <row r="1139" spans="1:10" outlineLevel="1">
      <c r="A1139" s="7">
        <f t="shared" si="91"/>
        <v>42</v>
      </c>
      <c r="B1139" s="39">
        <v>42654.020833333336</v>
      </c>
      <c r="C1139" s="40">
        <f t="shared" si="90"/>
        <v>0.47916666666666646</v>
      </c>
      <c r="D1139" s="43">
        <v>2.75</v>
      </c>
      <c r="E1139" s="9">
        <f t="shared" si="92"/>
        <v>2.8311250000000001</v>
      </c>
      <c r="F1139" s="44">
        <v>38.840000000000003</v>
      </c>
      <c r="G1139" s="9">
        <f t="shared" si="93"/>
        <v>41.418976000000001</v>
      </c>
      <c r="H1139" s="11">
        <f t="shared" si="89"/>
        <v>113.47438907200001</v>
      </c>
      <c r="J1139" s="26"/>
    </row>
    <row r="1140" spans="1:10" outlineLevel="1">
      <c r="A1140" s="7">
        <f t="shared" si="91"/>
        <v>42</v>
      </c>
      <c r="B1140" s="39">
        <v>42654.020833333336</v>
      </c>
      <c r="C1140" s="40">
        <f t="shared" si="90"/>
        <v>0.49999999999999978</v>
      </c>
      <c r="D1140" s="43">
        <v>3.79</v>
      </c>
      <c r="E1140" s="9">
        <f t="shared" si="92"/>
        <v>3.9018050000000004</v>
      </c>
      <c r="F1140" s="44">
        <v>38.9</v>
      </c>
      <c r="G1140" s="9">
        <f t="shared" si="93"/>
        <v>41.482959999999999</v>
      </c>
      <c r="H1140" s="11">
        <f t="shared" si="89"/>
        <v>156.13868675720002</v>
      </c>
      <c r="J1140" s="26"/>
    </row>
    <row r="1141" spans="1:10" outlineLevel="1">
      <c r="A1141" s="7">
        <f t="shared" si="91"/>
        <v>42</v>
      </c>
      <c r="B1141" s="39">
        <v>42654.020833333336</v>
      </c>
      <c r="C1141" s="40">
        <f t="shared" si="90"/>
        <v>0.52083333333333315</v>
      </c>
      <c r="D1141" s="43">
        <v>5.31</v>
      </c>
      <c r="E1141" s="9">
        <f t="shared" si="92"/>
        <v>5.4666449999999998</v>
      </c>
      <c r="F1141" s="44">
        <v>38.85</v>
      </c>
      <c r="G1141" s="9">
        <f t="shared" si="93"/>
        <v>41.429639999999999</v>
      </c>
      <c r="H1141" s="11">
        <f t="shared" si="89"/>
        <v>219.05043314220001</v>
      </c>
      <c r="J1141" s="26"/>
    </row>
    <row r="1142" spans="1:10" outlineLevel="1">
      <c r="A1142" s="7">
        <f t="shared" si="91"/>
        <v>42</v>
      </c>
      <c r="B1142" s="39">
        <v>42654.020833333336</v>
      </c>
      <c r="C1142" s="40">
        <f t="shared" si="90"/>
        <v>0.54166666666666652</v>
      </c>
      <c r="D1142" s="43">
        <v>4.6100000000000003</v>
      </c>
      <c r="E1142" s="9">
        <f t="shared" si="92"/>
        <v>4.7459950000000006</v>
      </c>
      <c r="F1142" s="44">
        <v>38.79</v>
      </c>
      <c r="G1142" s="9">
        <f t="shared" si="93"/>
        <v>41.365656000000001</v>
      </c>
      <c r="H1142" s="11">
        <f t="shared" si="89"/>
        <v>190.47739595228001</v>
      </c>
      <c r="J1142" s="26"/>
    </row>
    <row r="1143" spans="1:10" outlineLevel="1">
      <c r="A1143" s="7">
        <f t="shared" si="91"/>
        <v>42</v>
      </c>
      <c r="B1143" s="39">
        <v>42654.020833333336</v>
      </c>
      <c r="C1143" s="40">
        <f t="shared" si="90"/>
        <v>0.56249999999999989</v>
      </c>
      <c r="D1143" s="43">
        <v>6.38</v>
      </c>
      <c r="E1143" s="9">
        <f t="shared" si="92"/>
        <v>6.5682100000000005</v>
      </c>
      <c r="F1143" s="44">
        <v>36.08</v>
      </c>
      <c r="G1143" s="9">
        <f t="shared" si="93"/>
        <v>38.475712000000001</v>
      </c>
      <c r="H1143" s="11">
        <f t="shared" si="89"/>
        <v>282.59255868448003</v>
      </c>
      <c r="J1143" s="26"/>
    </row>
    <row r="1144" spans="1:10" outlineLevel="1">
      <c r="A1144" s="7">
        <f t="shared" si="91"/>
        <v>42</v>
      </c>
      <c r="B1144" s="39">
        <v>42654.020833333336</v>
      </c>
      <c r="C1144" s="40">
        <f t="shared" si="90"/>
        <v>0.58333333333333326</v>
      </c>
      <c r="D1144" s="43">
        <v>2.79</v>
      </c>
      <c r="E1144" s="9">
        <f t="shared" si="92"/>
        <v>2.8723050000000003</v>
      </c>
      <c r="F1144" s="44">
        <v>18.489999999999998</v>
      </c>
      <c r="G1144" s="9">
        <f t="shared" si="93"/>
        <v>19.717735999999999</v>
      </c>
      <c r="H1144" s="11">
        <f t="shared" si="89"/>
        <v>177.45750579852</v>
      </c>
      <c r="J1144" s="26"/>
    </row>
    <row r="1145" spans="1:10" outlineLevel="1">
      <c r="A1145" s="7">
        <f t="shared" si="91"/>
        <v>42</v>
      </c>
      <c r="B1145" s="39">
        <v>42654.020833333336</v>
      </c>
      <c r="C1145" s="40">
        <f t="shared" si="90"/>
        <v>0.60416666666666663</v>
      </c>
      <c r="D1145" s="43">
        <v>4.1100000000000003</v>
      </c>
      <c r="E1145" s="9">
        <f t="shared" si="92"/>
        <v>4.2312450000000004</v>
      </c>
      <c r="F1145" s="44">
        <v>24.82</v>
      </c>
      <c r="G1145" s="9">
        <f t="shared" si="93"/>
        <v>26.468048</v>
      </c>
      <c r="H1145" s="11">
        <f t="shared" si="89"/>
        <v>232.85367174024003</v>
      </c>
      <c r="J1145" s="26"/>
    </row>
    <row r="1146" spans="1:10" outlineLevel="1">
      <c r="A1146" s="7">
        <f t="shared" si="91"/>
        <v>42</v>
      </c>
      <c r="B1146" s="39">
        <v>42654.020833333336</v>
      </c>
      <c r="C1146" s="40">
        <f t="shared" si="90"/>
        <v>0.625</v>
      </c>
      <c r="D1146" s="43">
        <v>4.1100000000000003</v>
      </c>
      <c r="E1146" s="9">
        <f t="shared" si="92"/>
        <v>4.2312450000000004</v>
      </c>
      <c r="F1146" s="44">
        <v>13.26</v>
      </c>
      <c r="G1146" s="9">
        <f t="shared" si="93"/>
        <v>14.140464</v>
      </c>
      <c r="H1146" s="11">
        <f t="shared" si="89"/>
        <v>285.01469990232005</v>
      </c>
      <c r="J1146" s="26"/>
    </row>
    <row r="1147" spans="1:10" outlineLevel="1">
      <c r="A1147" s="7">
        <f t="shared" si="91"/>
        <v>42</v>
      </c>
      <c r="B1147" s="39">
        <v>42654.020833333336</v>
      </c>
      <c r="C1147" s="40">
        <f t="shared" si="90"/>
        <v>0.64583333333333337</v>
      </c>
      <c r="D1147" s="43">
        <v>6.17</v>
      </c>
      <c r="E1147" s="9">
        <f t="shared" si="92"/>
        <v>6.3520150000000006</v>
      </c>
      <c r="F1147" s="44">
        <v>16.28</v>
      </c>
      <c r="G1147" s="9">
        <f t="shared" si="93"/>
        <v>17.360992000000003</v>
      </c>
      <c r="H1147" s="11">
        <f t="shared" si="89"/>
        <v>407.41194090111998</v>
      </c>
      <c r="J1147" s="26"/>
    </row>
    <row r="1148" spans="1:10" outlineLevel="1">
      <c r="A1148" s="7">
        <f t="shared" si="91"/>
        <v>42</v>
      </c>
      <c r="B1148" s="39">
        <v>42654.020833333336</v>
      </c>
      <c r="C1148" s="40">
        <f t="shared" si="90"/>
        <v>0.66666666666666674</v>
      </c>
      <c r="D1148" s="43">
        <v>3.66</v>
      </c>
      <c r="E1148" s="9">
        <f t="shared" si="92"/>
        <v>3.7679700000000005</v>
      </c>
      <c r="F1148" s="44">
        <v>37.61</v>
      </c>
      <c r="G1148" s="9">
        <f t="shared" si="93"/>
        <v>40.107303999999999</v>
      </c>
      <c r="H1148" s="11">
        <f t="shared" si="89"/>
        <v>155.96643674712001</v>
      </c>
      <c r="J1148" s="26"/>
    </row>
    <row r="1149" spans="1:10" outlineLevel="1">
      <c r="A1149" s="7">
        <f t="shared" si="91"/>
        <v>42</v>
      </c>
      <c r="B1149" s="39">
        <v>42654.020833333336</v>
      </c>
      <c r="C1149" s="40">
        <f t="shared" si="90"/>
        <v>0.68750000000000011</v>
      </c>
      <c r="D1149" s="43">
        <v>4.0999999999999996</v>
      </c>
      <c r="E1149" s="9">
        <f t="shared" si="92"/>
        <v>4.2209500000000002</v>
      </c>
      <c r="F1149" s="44">
        <v>34.11</v>
      </c>
      <c r="G1149" s="9">
        <f t="shared" si="93"/>
        <v>36.374904000000001</v>
      </c>
      <c r="H1149" s="11">
        <f t="shared" ref="H1149:H1212" si="94">E1149*($B$6-G1149)</f>
        <v>190.4707739612</v>
      </c>
      <c r="J1149" s="26"/>
    </row>
    <row r="1150" spans="1:10" outlineLevel="1">
      <c r="A1150" s="7">
        <f t="shared" si="91"/>
        <v>42</v>
      </c>
      <c r="B1150" s="39">
        <v>42654.020833333336</v>
      </c>
      <c r="C1150" s="40">
        <f t="shared" ref="C1150:C1213" si="95">IF(C1149=$C$60,$C$13,C1149+1/48)</f>
        <v>0.70833333333333348</v>
      </c>
      <c r="D1150" s="43">
        <v>6.47</v>
      </c>
      <c r="E1150" s="9">
        <f t="shared" si="92"/>
        <v>6.6608650000000003</v>
      </c>
      <c r="F1150" s="44">
        <v>42.52</v>
      </c>
      <c r="G1150" s="9">
        <f t="shared" si="93"/>
        <v>45.343328000000007</v>
      </c>
      <c r="H1150" s="11">
        <f t="shared" si="94"/>
        <v>240.83471104127997</v>
      </c>
      <c r="J1150" s="26"/>
    </row>
    <row r="1151" spans="1:10" outlineLevel="1">
      <c r="A1151" s="7">
        <f t="shared" ref="A1151:A1214" si="96">A1150</f>
        <v>42</v>
      </c>
      <c r="B1151" s="39">
        <v>42654.020833333336</v>
      </c>
      <c r="C1151" s="40">
        <f t="shared" si="95"/>
        <v>0.72916666666666685</v>
      </c>
      <c r="D1151" s="43">
        <v>5.32</v>
      </c>
      <c r="E1151" s="9">
        <f t="shared" si="92"/>
        <v>5.4769400000000008</v>
      </c>
      <c r="F1151" s="44">
        <v>49.85</v>
      </c>
      <c r="G1151" s="9">
        <f t="shared" si="93"/>
        <v>53.160040000000002</v>
      </c>
      <c r="H1151" s="11">
        <f t="shared" si="94"/>
        <v>155.21626052240001</v>
      </c>
      <c r="J1151" s="26"/>
    </row>
    <row r="1152" spans="1:10" outlineLevel="1">
      <c r="A1152" s="7">
        <f t="shared" si="96"/>
        <v>42</v>
      </c>
      <c r="B1152" s="39">
        <v>42654.020833333336</v>
      </c>
      <c r="C1152" s="40">
        <f t="shared" si="95"/>
        <v>0.75000000000000022</v>
      </c>
      <c r="D1152" s="43">
        <v>2.86</v>
      </c>
      <c r="E1152" s="9">
        <f t="shared" si="92"/>
        <v>2.9443700000000002</v>
      </c>
      <c r="F1152" s="44">
        <v>53.01</v>
      </c>
      <c r="G1152" s="9">
        <f t="shared" si="93"/>
        <v>56.529863999999996</v>
      </c>
      <c r="H1152" s="11">
        <f t="shared" si="94"/>
        <v>73.521319334320012</v>
      </c>
      <c r="J1152" s="26"/>
    </row>
    <row r="1153" spans="1:10" outlineLevel="1">
      <c r="A1153" s="7">
        <f t="shared" si="96"/>
        <v>42</v>
      </c>
      <c r="B1153" s="39">
        <v>42654.020833333336</v>
      </c>
      <c r="C1153" s="40">
        <f t="shared" si="95"/>
        <v>0.77083333333333359</v>
      </c>
      <c r="D1153" s="43">
        <v>4.26</v>
      </c>
      <c r="E1153" s="9">
        <f t="shared" si="92"/>
        <v>4.3856700000000002</v>
      </c>
      <c r="F1153" s="44">
        <v>73.94</v>
      </c>
      <c r="G1153" s="9">
        <f t="shared" si="93"/>
        <v>78.849615999999997</v>
      </c>
      <c r="H1153" s="11">
        <f t="shared" si="94"/>
        <v>11.623709597280012</v>
      </c>
      <c r="J1153" s="26"/>
    </row>
    <row r="1154" spans="1:10" outlineLevel="1">
      <c r="A1154" s="7">
        <f t="shared" si="96"/>
        <v>42</v>
      </c>
      <c r="B1154" s="39">
        <v>42654.020833333336</v>
      </c>
      <c r="C1154" s="40">
        <f t="shared" si="95"/>
        <v>0.79166666666666696</v>
      </c>
      <c r="D1154" s="43">
        <v>4.91</v>
      </c>
      <c r="E1154" s="9">
        <f t="shared" si="92"/>
        <v>5.0548450000000003</v>
      </c>
      <c r="F1154" s="44">
        <v>95.79</v>
      </c>
      <c r="G1154" s="9">
        <f t="shared" si="93"/>
        <v>102.15045600000001</v>
      </c>
      <c r="H1154" s="11">
        <f t="shared" si="94"/>
        <v>-104.38485425932004</v>
      </c>
      <c r="J1154" s="26"/>
    </row>
    <row r="1155" spans="1:10" outlineLevel="1">
      <c r="A1155" s="7">
        <f t="shared" si="96"/>
        <v>42</v>
      </c>
      <c r="B1155" s="39">
        <v>42654.020833333336</v>
      </c>
      <c r="C1155" s="40">
        <f t="shared" si="95"/>
        <v>0.81250000000000033</v>
      </c>
      <c r="D1155" s="43">
        <v>6.5</v>
      </c>
      <c r="E1155" s="9">
        <f t="shared" si="92"/>
        <v>6.6917500000000008</v>
      </c>
      <c r="F1155" s="44">
        <v>70.22</v>
      </c>
      <c r="G1155" s="9">
        <f t="shared" si="93"/>
        <v>74.882608000000005</v>
      </c>
      <c r="H1155" s="11">
        <f t="shared" si="94"/>
        <v>44.281932915999974</v>
      </c>
      <c r="J1155" s="26"/>
    </row>
    <row r="1156" spans="1:10" outlineLevel="1">
      <c r="A1156" s="7">
        <f t="shared" si="96"/>
        <v>42</v>
      </c>
      <c r="B1156" s="39">
        <v>42654.020833333336</v>
      </c>
      <c r="C1156" s="40">
        <f t="shared" si="95"/>
        <v>0.8333333333333337</v>
      </c>
      <c r="D1156" s="43">
        <v>6.82</v>
      </c>
      <c r="E1156" s="9">
        <f t="shared" si="92"/>
        <v>7.0211900000000007</v>
      </c>
      <c r="F1156" s="44">
        <v>66.540000000000006</v>
      </c>
      <c r="G1156" s="9">
        <f t="shared" si="93"/>
        <v>70.958256000000006</v>
      </c>
      <c r="H1156" s="11">
        <f t="shared" si="94"/>
        <v>74.015587555359971</v>
      </c>
      <c r="J1156" s="26"/>
    </row>
    <row r="1157" spans="1:10" outlineLevel="1">
      <c r="A1157" s="7">
        <f t="shared" si="96"/>
        <v>42</v>
      </c>
      <c r="B1157" s="39">
        <v>42654.020833333336</v>
      </c>
      <c r="C1157" s="40">
        <f t="shared" si="95"/>
        <v>0.85416666666666707</v>
      </c>
      <c r="D1157" s="43">
        <v>4.8499999999999996</v>
      </c>
      <c r="E1157" s="9">
        <f t="shared" si="92"/>
        <v>4.9930750000000002</v>
      </c>
      <c r="F1157" s="44">
        <v>52.49</v>
      </c>
      <c r="G1157" s="9">
        <f t="shared" si="93"/>
        <v>55.975336000000006</v>
      </c>
      <c r="H1157" s="11">
        <f t="shared" si="94"/>
        <v>127.44656170179998</v>
      </c>
      <c r="J1157" s="26"/>
    </row>
    <row r="1158" spans="1:10" outlineLevel="1">
      <c r="A1158" s="7">
        <f t="shared" si="96"/>
        <v>42</v>
      </c>
      <c r="B1158" s="39">
        <v>42654.020833333336</v>
      </c>
      <c r="C1158" s="40">
        <f t="shared" si="95"/>
        <v>0.87500000000000044</v>
      </c>
      <c r="D1158" s="43">
        <v>4.3499999999999996</v>
      </c>
      <c r="E1158" s="9">
        <f t="shared" si="92"/>
        <v>4.4783249999999999</v>
      </c>
      <c r="F1158" s="44">
        <v>40.22</v>
      </c>
      <c r="G1158" s="9">
        <f t="shared" si="93"/>
        <v>42.890608</v>
      </c>
      <c r="H1158" s="11">
        <f t="shared" si="94"/>
        <v>172.9054054284</v>
      </c>
      <c r="J1158" s="26"/>
    </row>
    <row r="1159" spans="1:10" outlineLevel="1">
      <c r="A1159" s="7">
        <f t="shared" si="96"/>
        <v>42</v>
      </c>
      <c r="B1159" s="39">
        <v>42654.020833333336</v>
      </c>
      <c r="C1159" s="40">
        <f t="shared" si="95"/>
        <v>0.89583333333333381</v>
      </c>
      <c r="D1159" s="43">
        <v>4.25</v>
      </c>
      <c r="E1159" s="9">
        <f t="shared" si="92"/>
        <v>4.375375</v>
      </c>
      <c r="F1159" s="44">
        <v>35.659999999999997</v>
      </c>
      <c r="G1159" s="9">
        <f t="shared" si="93"/>
        <v>38.027823999999995</v>
      </c>
      <c r="H1159" s="11">
        <f t="shared" si="94"/>
        <v>190.20707206600002</v>
      </c>
      <c r="J1159" s="26"/>
    </row>
    <row r="1160" spans="1:10" outlineLevel="1">
      <c r="A1160" s="7">
        <f t="shared" si="96"/>
        <v>42</v>
      </c>
      <c r="B1160" s="39">
        <v>42654.020833333336</v>
      </c>
      <c r="C1160" s="40">
        <f t="shared" si="95"/>
        <v>0.91666666666666718</v>
      </c>
      <c r="D1160" s="43">
        <v>2.65</v>
      </c>
      <c r="E1160" s="9">
        <f t="shared" si="92"/>
        <v>2.7281750000000002</v>
      </c>
      <c r="F1160" s="44">
        <v>21.26</v>
      </c>
      <c r="G1160" s="9">
        <f t="shared" si="93"/>
        <v>22.671664000000003</v>
      </c>
      <c r="H1160" s="11">
        <f t="shared" si="94"/>
        <v>160.49399556679998</v>
      </c>
      <c r="J1160" s="26"/>
    </row>
    <row r="1161" spans="1:10" outlineLevel="1">
      <c r="A1161" s="7">
        <f t="shared" si="96"/>
        <v>42</v>
      </c>
      <c r="B1161" s="39">
        <v>42654.020833333336</v>
      </c>
      <c r="C1161" s="40">
        <f t="shared" si="95"/>
        <v>0.93750000000000056</v>
      </c>
      <c r="D1161" s="43">
        <v>4.84</v>
      </c>
      <c r="E1161" s="9">
        <f t="shared" si="92"/>
        <v>4.98278</v>
      </c>
      <c r="F1161" s="44">
        <v>28.34</v>
      </c>
      <c r="G1161" s="9">
        <f t="shared" si="93"/>
        <v>30.221776000000002</v>
      </c>
      <c r="H1161" s="11">
        <f t="shared" si="94"/>
        <v>255.50810898271996</v>
      </c>
      <c r="J1161" s="26"/>
    </row>
    <row r="1162" spans="1:10" outlineLevel="1">
      <c r="A1162" s="7">
        <f t="shared" si="96"/>
        <v>42</v>
      </c>
      <c r="B1162" s="39">
        <v>42654.020833333336</v>
      </c>
      <c r="C1162" s="40">
        <f t="shared" si="95"/>
        <v>0.95833333333333393</v>
      </c>
      <c r="D1162" s="43">
        <v>6.64</v>
      </c>
      <c r="E1162" s="9">
        <f t="shared" si="92"/>
        <v>6.8358800000000004</v>
      </c>
      <c r="F1162" s="44">
        <v>38.51</v>
      </c>
      <c r="G1162" s="9">
        <f t="shared" si="93"/>
        <v>41.067063999999995</v>
      </c>
      <c r="H1162" s="11">
        <f t="shared" si="94"/>
        <v>276.39469854368008</v>
      </c>
      <c r="J1162" s="26"/>
    </row>
    <row r="1163" spans="1:10" outlineLevel="1">
      <c r="A1163" s="7">
        <f t="shared" si="96"/>
        <v>42</v>
      </c>
      <c r="B1163" s="39">
        <v>42654.020833333336</v>
      </c>
      <c r="C1163" s="40">
        <f t="shared" si="95"/>
        <v>0.9791666666666673</v>
      </c>
      <c r="D1163" s="43">
        <v>7.25</v>
      </c>
      <c r="E1163" s="9">
        <f t="shared" si="92"/>
        <v>7.4638750000000007</v>
      </c>
      <c r="F1163" s="44">
        <v>53.89</v>
      </c>
      <c r="G1163" s="9">
        <f t="shared" si="93"/>
        <v>57.468296000000002</v>
      </c>
      <c r="H1163" s="11">
        <f t="shared" si="94"/>
        <v>179.36963469299999</v>
      </c>
      <c r="J1163" s="26"/>
    </row>
    <row r="1164" spans="1:10" outlineLevel="1">
      <c r="A1164" s="7">
        <f t="shared" si="96"/>
        <v>42</v>
      </c>
      <c r="B1164" s="39">
        <v>42654.020833333336</v>
      </c>
      <c r="C1164" s="40">
        <f t="shared" si="95"/>
        <v>1.0000000000000007</v>
      </c>
      <c r="D1164" s="43">
        <v>7.95</v>
      </c>
      <c r="E1164" s="9">
        <f t="shared" si="92"/>
        <v>8.1845250000000007</v>
      </c>
      <c r="F1164" s="44">
        <v>24.8</v>
      </c>
      <c r="G1164" s="9">
        <f t="shared" si="93"/>
        <v>26.446720000000003</v>
      </c>
      <c r="H1164" s="11">
        <f t="shared" si="94"/>
        <v>450.58494649200003</v>
      </c>
      <c r="J1164" s="26"/>
    </row>
    <row r="1165" spans="1:10" outlineLevel="1">
      <c r="A1165" s="7">
        <f t="shared" si="96"/>
        <v>42</v>
      </c>
      <c r="B1165" s="39">
        <v>42655.020833333336</v>
      </c>
      <c r="C1165" s="40">
        <f t="shared" si="95"/>
        <v>2.0833333333333332E-2</v>
      </c>
      <c r="D1165" s="43">
        <v>8.15</v>
      </c>
      <c r="E1165" s="9">
        <f t="shared" si="92"/>
        <v>8.3904250000000005</v>
      </c>
      <c r="F1165" s="44">
        <v>20.13</v>
      </c>
      <c r="G1165" s="9">
        <f t="shared" si="93"/>
        <v>21.466632000000001</v>
      </c>
      <c r="H1165" s="11">
        <f t="shared" si="94"/>
        <v>503.70547170139997</v>
      </c>
      <c r="J1165" s="26"/>
    </row>
    <row r="1166" spans="1:10" outlineLevel="1">
      <c r="A1166" s="7">
        <f t="shared" si="96"/>
        <v>42</v>
      </c>
      <c r="B1166" s="39">
        <v>42655.020833333336</v>
      </c>
      <c r="C1166" s="40">
        <f t="shared" si="95"/>
        <v>4.1666666666666664E-2</v>
      </c>
      <c r="D1166" s="43">
        <v>8.15</v>
      </c>
      <c r="E1166" s="9">
        <f t="shared" ref="E1166:E1229" si="97">IF($B$10="Electricity",$D1166*$B$7,$D1166*$B$8)</f>
        <v>8.3904250000000005</v>
      </c>
      <c r="F1166" s="44">
        <v>17.03</v>
      </c>
      <c r="G1166" s="9">
        <f t="shared" ref="G1166:G1229" si="98">$F1166*$B$8</f>
        <v>18.160792000000001</v>
      </c>
      <c r="H1166" s="11">
        <f t="shared" si="94"/>
        <v>531.44287428339999</v>
      </c>
      <c r="J1166" s="26"/>
    </row>
    <row r="1167" spans="1:10" outlineLevel="1">
      <c r="A1167" s="7">
        <f t="shared" si="96"/>
        <v>42</v>
      </c>
      <c r="B1167" s="39">
        <v>42655.020833333336</v>
      </c>
      <c r="C1167" s="40">
        <f t="shared" si="95"/>
        <v>6.25E-2</v>
      </c>
      <c r="D1167" s="43">
        <v>7.63</v>
      </c>
      <c r="E1167" s="9">
        <f t="shared" si="97"/>
        <v>7.8550850000000008</v>
      </c>
      <c r="F1167" s="44">
        <v>13.89</v>
      </c>
      <c r="G1167" s="9">
        <f t="shared" si="98"/>
        <v>14.812296000000002</v>
      </c>
      <c r="H1167" s="11">
        <f t="shared" si="94"/>
        <v>523.83758337484005</v>
      </c>
      <c r="J1167" s="26"/>
    </row>
    <row r="1168" spans="1:10" outlineLevel="1">
      <c r="A1168" s="7">
        <f t="shared" si="96"/>
        <v>42</v>
      </c>
      <c r="B1168" s="39">
        <v>42655.020833333336</v>
      </c>
      <c r="C1168" s="40">
        <f t="shared" si="95"/>
        <v>8.3333333333333329E-2</v>
      </c>
      <c r="D1168" s="43">
        <v>6.26</v>
      </c>
      <c r="E1168" s="9">
        <f t="shared" si="97"/>
        <v>6.4446700000000003</v>
      </c>
      <c r="F1168" s="44">
        <v>15.15</v>
      </c>
      <c r="G1168" s="9">
        <f t="shared" si="98"/>
        <v>16.15596</v>
      </c>
      <c r="H1168" s="11">
        <f t="shared" si="94"/>
        <v>421.12077426680008</v>
      </c>
      <c r="J1168" s="26"/>
    </row>
    <row r="1169" spans="1:10" outlineLevel="1">
      <c r="A1169" s="7">
        <f t="shared" si="96"/>
        <v>42</v>
      </c>
      <c r="B1169" s="39">
        <v>42655.020833333336</v>
      </c>
      <c r="C1169" s="40">
        <f t="shared" si="95"/>
        <v>0.10416666666666666</v>
      </c>
      <c r="D1169" s="43">
        <v>2.33</v>
      </c>
      <c r="E1169" s="9">
        <f t="shared" si="97"/>
        <v>2.3987350000000003</v>
      </c>
      <c r="F1169" s="44">
        <v>15.31</v>
      </c>
      <c r="G1169" s="9">
        <f t="shared" si="98"/>
        <v>16.326584</v>
      </c>
      <c r="H1169" s="11">
        <f t="shared" si="94"/>
        <v>156.33375402876001</v>
      </c>
      <c r="J1169" s="26"/>
    </row>
    <row r="1170" spans="1:10" outlineLevel="1">
      <c r="A1170" s="7">
        <f t="shared" si="96"/>
        <v>42</v>
      </c>
      <c r="B1170" s="39">
        <v>42655.020833333336</v>
      </c>
      <c r="C1170" s="40">
        <f t="shared" si="95"/>
        <v>0.12499999999999999</v>
      </c>
      <c r="D1170" s="43">
        <v>1.72</v>
      </c>
      <c r="E1170" s="9">
        <f t="shared" si="97"/>
        <v>1.7707400000000002</v>
      </c>
      <c r="F1170" s="44">
        <v>15.6</v>
      </c>
      <c r="G1170" s="9">
        <f t="shared" si="98"/>
        <v>16.635839999999998</v>
      </c>
      <c r="H1170" s="11">
        <f t="shared" si="94"/>
        <v>114.85756267840001</v>
      </c>
      <c r="J1170" s="26"/>
    </row>
    <row r="1171" spans="1:10" outlineLevel="1">
      <c r="A1171" s="7">
        <f t="shared" si="96"/>
        <v>42</v>
      </c>
      <c r="B1171" s="39">
        <v>42655.020833333336</v>
      </c>
      <c r="C1171" s="40">
        <f t="shared" si="95"/>
        <v>0.14583333333333331</v>
      </c>
      <c r="D1171" s="43">
        <v>1.84</v>
      </c>
      <c r="E1171" s="9">
        <f t="shared" si="97"/>
        <v>1.8942800000000002</v>
      </c>
      <c r="F1171" s="44">
        <v>18.7</v>
      </c>
      <c r="G1171" s="9">
        <f t="shared" si="98"/>
        <v>19.941679999999998</v>
      </c>
      <c r="H1171" s="11">
        <f t="shared" si="94"/>
        <v>116.60869440960002</v>
      </c>
      <c r="J1171" s="26"/>
    </row>
    <row r="1172" spans="1:10" outlineLevel="1">
      <c r="A1172" s="7">
        <f t="shared" si="96"/>
        <v>42</v>
      </c>
      <c r="B1172" s="39">
        <v>42655.020833333336</v>
      </c>
      <c r="C1172" s="40">
        <f t="shared" si="95"/>
        <v>0.16666666666666666</v>
      </c>
      <c r="D1172" s="43">
        <v>3.86</v>
      </c>
      <c r="E1172" s="9">
        <f t="shared" si="97"/>
        <v>3.9738700000000002</v>
      </c>
      <c r="F1172" s="44">
        <v>17.190000000000001</v>
      </c>
      <c r="G1172" s="9">
        <f t="shared" si="98"/>
        <v>18.331416000000001</v>
      </c>
      <c r="H1172" s="11">
        <f t="shared" si="94"/>
        <v>251.02374090007999</v>
      </c>
      <c r="J1172" s="26"/>
    </row>
    <row r="1173" spans="1:10" outlineLevel="1">
      <c r="A1173" s="7">
        <f t="shared" si="96"/>
        <v>42</v>
      </c>
      <c r="B1173" s="39">
        <v>42655.020833333336</v>
      </c>
      <c r="C1173" s="40">
        <f t="shared" si="95"/>
        <v>0.1875</v>
      </c>
      <c r="D1173" s="43">
        <v>4.72</v>
      </c>
      <c r="E1173" s="9">
        <f t="shared" si="97"/>
        <v>4.8592399999999998</v>
      </c>
      <c r="F1173" s="44">
        <v>21.11</v>
      </c>
      <c r="G1173" s="9">
        <f t="shared" si="98"/>
        <v>22.511703999999998</v>
      </c>
      <c r="H1173" s="11">
        <f t="shared" si="94"/>
        <v>286.63828745504003</v>
      </c>
      <c r="J1173" s="26"/>
    </row>
    <row r="1174" spans="1:10" outlineLevel="1">
      <c r="A1174" s="7">
        <f t="shared" si="96"/>
        <v>42</v>
      </c>
      <c r="B1174" s="39">
        <v>42655.020833333336</v>
      </c>
      <c r="C1174" s="40">
        <f t="shared" si="95"/>
        <v>0.20833333333333334</v>
      </c>
      <c r="D1174" s="43">
        <v>2.97</v>
      </c>
      <c r="E1174" s="9">
        <f t="shared" si="97"/>
        <v>3.0576150000000006</v>
      </c>
      <c r="F1174" s="44">
        <v>28.36</v>
      </c>
      <c r="G1174" s="9">
        <f t="shared" si="98"/>
        <v>30.243103999999999</v>
      </c>
      <c r="H1174" s="11">
        <f t="shared" si="94"/>
        <v>156.72385406304002</v>
      </c>
      <c r="J1174" s="26"/>
    </row>
    <row r="1175" spans="1:10" outlineLevel="1">
      <c r="A1175" s="7">
        <f t="shared" si="96"/>
        <v>42</v>
      </c>
      <c r="B1175" s="39">
        <v>42655.020833333336</v>
      </c>
      <c r="C1175" s="40">
        <f t="shared" si="95"/>
        <v>0.22916666666666669</v>
      </c>
      <c r="D1175" s="43">
        <v>4.7300000000000004</v>
      </c>
      <c r="E1175" s="9">
        <f t="shared" si="97"/>
        <v>4.8695350000000008</v>
      </c>
      <c r="F1175" s="44">
        <v>36.07</v>
      </c>
      <c r="G1175" s="9">
        <f t="shared" si="98"/>
        <v>38.465048000000003</v>
      </c>
      <c r="H1175" s="11">
        <f t="shared" si="94"/>
        <v>209.56020498732002</v>
      </c>
      <c r="J1175" s="26"/>
    </row>
    <row r="1176" spans="1:10" outlineLevel="1">
      <c r="A1176" s="7">
        <f t="shared" si="96"/>
        <v>42</v>
      </c>
      <c r="B1176" s="39">
        <v>42655.020833333336</v>
      </c>
      <c r="C1176" s="40">
        <f t="shared" si="95"/>
        <v>0.25</v>
      </c>
      <c r="D1176" s="43">
        <v>5.61</v>
      </c>
      <c r="E1176" s="9">
        <f t="shared" si="97"/>
        <v>5.7754950000000012</v>
      </c>
      <c r="F1176" s="44">
        <v>29.87</v>
      </c>
      <c r="G1176" s="9">
        <f t="shared" si="98"/>
        <v>31.853368000000003</v>
      </c>
      <c r="H1176" s="11">
        <f t="shared" si="94"/>
        <v>286.73387488284004</v>
      </c>
      <c r="J1176" s="26"/>
    </row>
    <row r="1177" spans="1:10" outlineLevel="1">
      <c r="A1177" s="7">
        <f t="shared" si="96"/>
        <v>42</v>
      </c>
      <c r="B1177" s="39">
        <v>42655.020833333336</v>
      </c>
      <c r="C1177" s="40">
        <f t="shared" si="95"/>
        <v>0.27083333333333331</v>
      </c>
      <c r="D1177" s="43">
        <v>5.63</v>
      </c>
      <c r="E1177" s="9">
        <f t="shared" si="97"/>
        <v>5.7960850000000006</v>
      </c>
      <c r="F1177" s="44">
        <v>86.08</v>
      </c>
      <c r="G1177" s="9">
        <f t="shared" si="98"/>
        <v>91.795711999999995</v>
      </c>
      <c r="H1177" s="11">
        <f t="shared" si="94"/>
        <v>-59.674821887519975</v>
      </c>
      <c r="J1177" s="26"/>
    </row>
    <row r="1178" spans="1:10" outlineLevel="1">
      <c r="A1178" s="7">
        <f t="shared" si="96"/>
        <v>42</v>
      </c>
      <c r="B1178" s="39">
        <v>42655.020833333336</v>
      </c>
      <c r="C1178" s="40">
        <f t="shared" si="95"/>
        <v>0.29166666666666663</v>
      </c>
      <c r="D1178" s="43">
        <v>3.98</v>
      </c>
      <c r="E1178" s="9">
        <f t="shared" si="97"/>
        <v>4.09741</v>
      </c>
      <c r="F1178" s="44">
        <v>154.24</v>
      </c>
      <c r="G1178" s="9">
        <f t="shared" si="98"/>
        <v>164.48153600000001</v>
      </c>
      <c r="H1178" s="11">
        <f t="shared" si="94"/>
        <v>-340.00937542176001</v>
      </c>
      <c r="J1178" s="26"/>
    </row>
    <row r="1179" spans="1:10" outlineLevel="1">
      <c r="A1179" s="7">
        <f t="shared" si="96"/>
        <v>42</v>
      </c>
      <c r="B1179" s="39">
        <v>42655.020833333336</v>
      </c>
      <c r="C1179" s="40">
        <f t="shared" si="95"/>
        <v>0.31249999999999994</v>
      </c>
      <c r="D1179" s="43">
        <v>3.74</v>
      </c>
      <c r="E1179" s="9">
        <f t="shared" si="97"/>
        <v>3.8503300000000005</v>
      </c>
      <c r="F1179" s="44">
        <v>52.41</v>
      </c>
      <c r="G1179" s="9">
        <f t="shared" si="98"/>
        <v>55.890023999999997</v>
      </c>
      <c r="H1179" s="11">
        <f t="shared" si="94"/>
        <v>98.606858892080027</v>
      </c>
      <c r="J1179" s="26"/>
    </row>
    <row r="1180" spans="1:10" outlineLevel="1">
      <c r="A1180" s="7">
        <f t="shared" si="96"/>
        <v>42</v>
      </c>
      <c r="B1180" s="39">
        <v>42655.020833333336</v>
      </c>
      <c r="C1180" s="40">
        <f t="shared" si="95"/>
        <v>0.33333333333333326</v>
      </c>
      <c r="D1180" s="43">
        <v>3.11</v>
      </c>
      <c r="E1180" s="9">
        <f t="shared" si="97"/>
        <v>3.2017450000000003</v>
      </c>
      <c r="F1180" s="44">
        <v>50</v>
      </c>
      <c r="G1180" s="9">
        <f t="shared" si="98"/>
        <v>53.32</v>
      </c>
      <c r="H1180" s="11">
        <f t="shared" si="94"/>
        <v>90.225174100000004</v>
      </c>
      <c r="J1180" s="26"/>
    </row>
    <row r="1181" spans="1:10" outlineLevel="1">
      <c r="A1181" s="7">
        <f t="shared" si="96"/>
        <v>42</v>
      </c>
      <c r="B1181" s="39">
        <v>42655.020833333336</v>
      </c>
      <c r="C1181" s="40">
        <f t="shared" si="95"/>
        <v>0.35416666666666657</v>
      </c>
      <c r="D1181" s="43">
        <v>3.61</v>
      </c>
      <c r="E1181" s="9">
        <f t="shared" si="97"/>
        <v>3.7164950000000001</v>
      </c>
      <c r="F1181" s="44">
        <v>50.02</v>
      </c>
      <c r="G1181" s="9">
        <f t="shared" si="98"/>
        <v>53.341328000000004</v>
      </c>
      <c r="H1181" s="11">
        <f t="shared" si="94"/>
        <v>104.65156369463999</v>
      </c>
      <c r="J1181" s="26"/>
    </row>
    <row r="1182" spans="1:10" outlineLevel="1">
      <c r="A1182" s="7">
        <f t="shared" si="96"/>
        <v>42</v>
      </c>
      <c r="B1182" s="39">
        <v>42655.020833333336</v>
      </c>
      <c r="C1182" s="40">
        <f t="shared" si="95"/>
        <v>0.37499999999999989</v>
      </c>
      <c r="D1182" s="43">
        <v>4.2699999999999996</v>
      </c>
      <c r="E1182" s="9">
        <f t="shared" si="97"/>
        <v>4.3959650000000003</v>
      </c>
      <c r="F1182" s="44">
        <v>50.09</v>
      </c>
      <c r="G1182" s="9">
        <f t="shared" si="98"/>
        <v>53.415976000000008</v>
      </c>
      <c r="H1182" s="11">
        <f t="shared" si="94"/>
        <v>123.45638656315998</v>
      </c>
      <c r="J1182" s="26"/>
    </row>
    <row r="1183" spans="1:10" outlineLevel="1">
      <c r="A1183" s="7">
        <f t="shared" si="96"/>
        <v>42</v>
      </c>
      <c r="B1183" s="39">
        <v>42655.020833333336</v>
      </c>
      <c r="C1183" s="40">
        <f t="shared" si="95"/>
        <v>0.3958333333333332</v>
      </c>
      <c r="D1183" s="43">
        <v>3.93</v>
      </c>
      <c r="E1183" s="9">
        <f t="shared" si="97"/>
        <v>4.0459350000000001</v>
      </c>
      <c r="F1183" s="44">
        <v>49.93</v>
      </c>
      <c r="G1183" s="9">
        <f t="shared" si="98"/>
        <v>53.245351999999997</v>
      </c>
      <c r="H1183" s="11">
        <f t="shared" si="94"/>
        <v>114.31646925588001</v>
      </c>
      <c r="J1183" s="26"/>
    </row>
    <row r="1184" spans="1:10" outlineLevel="1">
      <c r="A1184" s="7">
        <f t="shared" si="96"/>
        <v>42</v>
      </c>
      <c r="B1184" s="39">
        <v>42655.020833333336</v>
      </c>
      <c r="C1184" s="40">
        <f t="shared" si="95"/>
        <v>0.41666666666666652</v>
      </c>
      <c r="D1184" s="43">
        <v>4.26</v>
      </c>
      <c r="E1184" s="9">
        <f t="shared" si="97"/>
        <v>4.3856700000000002</v>
      </c>
      <c r="F1184" s="44">
        <v>50</v>
      </c>
      <c r="G1184" s="9">
        <f t="shared" si="98"/>
        <v>53.32</v>
      </c>
      <c r="H1184" s="11">
        <f t="shared" si="94"/>
        <v>123.5881806</v>
      </c>
      <c r="J1184" s="26"/>
    </row>
    <row r="1185" spans="1:10" outlineLevel="1">
      <c r="A1185" s="7">
        <f t="shared" si="96"/>
        <v>42</v>
      </c>
      <c r="B1185" s="39">
        <v>42655.020833333336</v>
      </c>
      <c r="C1185" s="40">
        <f t="shared" si="95"/>
        <v>0.43749999999999983</v>
      </c>
      <c r="D1185" s="43">
        <v>4.6100000000000003</v>
      </c>
      <c r="E1185" s="9">
        <f t="shared" si="97"/>
        <v>4.7459950000000006</v>
      </c>
      <c r="F1185" s="44">
        <v>50</v>
      </c>
      <c r="G1185" s="9">
        <f t="shared" si="98"/>
        <v>53.32</v>
      </c>
      <c r="H1185" s="11">
        <f t="shared" si="94"/>
        <v>133.7421391</v>
      </c>
      <c r="J1185" s="26"/>
    </row>
    <row r="1186" spans="1:10" outlineLevel="1">
      <c r="A1186" s="7">
        <f t="shared" si="96"/>
        <v>42</v>
      </c>
      <c r="B1186" s="39">
        <v>42655.020833333336</v>
      </c>
      <c r="C1186" s="40">
        <f t="shared" si="95"/>
        <v>0.45833333333333315</v>
      </c>
      <c r="D1186" s="43">
        <v>3.47</v>
      </c>
      <c r="E1186" s="9">
        <f t="shared" si="97"/>
        <v>3.5723650000000005</v>
      </c>
      <c r="F1186" s="44">
        <v>49.65</v>
      </c>
      <c r="G1186" s="9">
        <f t="shared" si="98"/>
        <v>52.946759999999998</v>
      </c>
      <c r="H1186" s="11">
        <f t="shared" si="94"/>
        <v>102.00259521260003</v>
      </c>
      <c r="J1186" s="26"/>
    </row>
    <row r="1187" spans="1:10" outlineLevel="1">
      <c r="A1187" s="7">
        <f t="shared" si="96"/>
        <v>42</v>
      </c>
      <c r="B1187" s="39">
        <v>42655.020833333336</v>
      </c>
      <c r="C1187" s="40">
        <f t="shared" si="95"/>
        <v>0.47916666666666646</v>
      </c>
      <c r="D1187" s="43">
        <v>3.72</v>
      </c>
      <c r="E1187" s="9">
        <f t="shared" si="97"/>
        <v>3.8297400000000006</v>
      </c>
      <c r="F1187" s="44">
        <v>43.8</v>
      </c>
      <c r="G1187" s="9">
        <f t="shared" si="98"/>
        <v>46.708320000000001</v>
      </c>
      <c r="H1187" s="11">
        <f t="shared" si="94"/>
        <v>133.24308856320002</v>
      </c>
      <c r="J1187" s="26"/>
    </row>
    <row r="1188" spans="1:10" outlineLevel="1">
      <c r="A1188" s="7">
        <f t="shared" si="96"/>
        <v>42</v>
      </c>
      <c r="B1188" s="39">
        <v>42655.020833333336</v>
      </c>
      <c r="C1188" s="40">
        <f t="shared" si="95"/>
        <v>0.49999999999999978</v>
      </c>
      <c r="D1188" s="43">
        <v>3.9</v>
      </c>
      <c r="E1188" s="9">
        <f t="shared" si="97"/>
        <v>4.0150500000000005</v>
      </c>
      <c r="F1188" s="44">
        <v>44.93</v>
      </c>
      <c r="G1188" s="9">
        <f t="shared" si="98"/>
        <v>47.913352000000003</v>
      </c>
      <c r="H1188" s="11">
        <f t="shared" si="94"/>
        <v>134.85207105239999</v>
      </c>
      <c r="J1188" s="26"/>
    </row>
    <row r="1189" spans="1:10" outlineLevel="1">
      <c r="A1189" s="7">
        <f t="shared" si="96"/>
        <v>42</v>
      </c>
      <c r="B1189" s="39">
        <v>42655.020833333336</v>
      </c>
      <c r="C1189" s="40">
        <f t="shared" si="95"/>
        <v>0.52083333333333315</v>
      </c>
      <c r="D1189" s="43">
        <v>3.85</v>
      </c>
      <c r="E1189" s="9">
        <f t="shared" si="97"/>
        <v>3.9635750000000005</v>
      </c>
      <c r="F1189" s="44">
        <v>43.11</v>
      </c>
      <c r="G1189" s="9">
        <f t="shared" si="98"/>
        <v>45.972504000000001</v>
      </c>
      <c r="H1189" s="11">
        <f t="shared" si="94"/>
        <v>140.8158949582</v>
      </c>
      <c r="J1189" s="26"/>
    </row>
    <row r="1190" spans="1:10" outlineLevel="1">
      <c r="A1190" s="7">
        <f t="shared" si="96"/>
        <v>42</v>
      </c>
      <c r="B1190" s="39">
        <v>42655.020833333336</v>
      </c>
      <c r="C1190" s="40">
        <f t="shared" si="95"/>
        <v>0.54166666666666652</v>
      </c>
      <c r="D1190" s="43">
        <v>2.92</v>
      </c>
      <c r="E1190" s="9">
        <f t="shared" si="97"/>
        <v>3.0061400000000003</v>
      </c>
      <c r="F1190" s="44">
        <v>39.159999999999997</v>
      </c>
      <c r="G1190" s="9">
        <f t="shared" si="98"/>
        <v>41.760223999999994</v>
      </c>
      <c r="H1190" s="11">
        <f t="shared" si="94"/>
        <v>119.46333022464003</v>
      </c>
      <c r="J1190" s="26"/>
    </row>
    <row r="1191" spans="1:10" outlineLevel="1">
      <c r="A1191" s="7">
        <f t="shared" si="96"/>
        <v>42</v>
      </c>
      <c r="B1191" s="39">
        <v>42655.020833333336</v>
      </c>
      <c r="C1191" s="40">
        <f t="shared" si="95"/>
        <v>0.56249999999999989</v>
      </c>
      <c r="D1191" s="43">
        <v>3.1</v>
      </c>
      <c r="E1191" s="9">
        <f t="shared" si="97"/>
        <v>3.1914500000000006</v>
      </c>
      <c r="F1191" s="44">
        <v>33.89</v>
      </c>
      <c r="G1191" s="9">
        <f t="shared" si="98"/>
        <v>36.140295999999999</v>
      </c>
      <c r="H1191" s="11">
        <f t="shared" si="94"/>
        <v>144.76322733080002</v>
      </c>
      <c r="J1191" s="26"/>
    </row>
    <row r="1192" spans="1:10" outlineLevel="1">
      <c r="A1192" s="7">
        <f t="shared" si="96"/>
        <v>42</v>
      </c>
      <c r="B1192" s="39">
        <v>42655.020833333336</v>
      </c>
      <c r="C1192" s="40">
        <f t="shared" si="95"/>
        <v>0.58333333333333326</v>
      </c>
      <c r="D1192" s="43">
        <v>3.32</v>
      </c>
      <c r="E1192" s="9">
        <f t="shared" si="97"/>
        <v>3.4179400000000002</v>
      </c>
      <c r="F1192" s="44">
        <v>30.54</v>
      </c>
      <c r="G1192" s="9">
        <f t="shared" si="98"/>
        <v>32.567855999999999</v>
      </c>
      <c r="H1192" s="11">
        <f t="shared" si="94"/>
        <v>167.24713226336002</v>
      </c>
      <c r="J1192" s="26"/>
    </row>
    <row r="1193" spans="1:10" outlineLevel="1">
      <c r="A1193" s="7">
        <f t="shared" si="96"/>
        <v>42</v>
      </c>
      <c r="B1193" s="39">
        <v>42655.020833333336</v>
      </c>
      <c r="C1193" s="40">
        <f t="shared" si="95"/>
        <v>0.60416666666666663</v>
      </c>
      <c r="D1193" s="43">
        <v>2.69</v>
      </c>
      <c r="E1193" s="9">
        <f t="shared" si="97"/>
        <v>2.769355</v>
      </c>
      <c r="F1193" s="44">
        <v>25.78</v>
      </c>
      <c r="G1193" s="9">
        <f t="shared" si="98"/>
        <v>27.491792</v>
      </c>
      <c r="H1193" s="11">
        <f t="shared" si="94"/>
        <v>149.56790086583999</v>
      </c>
      <c r="J1193" s="26"/>
    </row>
    <row r="1194" spans="1:10" outlineLevel="1">
      <c r="A1194" s="7">
        <f t="shared" si="96"/>
        <v>42</v>
      </c>
      <c r="B1194" s="39">
        <v>42655.020833333336</v>
      </c>
      <c r="C1194" s="40">
        <f t="shared" si="95"/>
        <v>0.625</v>
      </c>
      <c r="D1194" s="43">
        <v>4.12</v>
      </c>
      <c r="E1194" s="9">
        <f t="shared" si="97"/>
        <v>4.2415400000000005</v>
      </c>
      <c r="F1194" s="44">
        <v>13.19</v>
      </c>
      <c r="G1194" s="9">
        <f t="shared" si="98"/>
        <v>14.065816</v>
      </c>
      <c r="H1194" s="11">
        <f t="shared" si="94"/>
        <v>286.02478880336002</v>
      </c>
      <c r="J1194" s="26"/>
    </row>
    <row r="1195" spans="1:10" outlineLevel="1">
      <c r="A1195" s="7">
        <f t="shared" si="96"/>
        <v>42</v>
      </c>
      <c r="B1195" s="39">
        <v>42655.020833333336</v>
      </c>
      <c r="C1195" s="40">
        <f t="shared" si="95"/>
        <v>0.64583333333333337</v>
      </c>
      <c r="D1195" s="43">
        <v>6.29</v>
      </c>
      <c r="E1195" s="9">
        <f t="shared" si="97"/>
        <v>6.4755550000000008</v>
      </c>
      <c r="F1195" s="44">
        <v>17.399999999999999</v>
      </c>
      <c r="G1195" s="9">
        <f t="shared" si="98"/>
        <v>18.55536</v>
      </c>
      <c r="H1195" s="11">
        <f t="shared" si="94"/>
        <v>407.60147827520007</v>
      </c>
      <c r="J1195" s="26"/>
    </row>
    <row r="1196" spans="1:10" outlineLevel="1">
      <c r="A1196" s="7">
        <f t="shared" si="96"/>
        <v>42</v>
      </c>
      <c r="B1196" s="39">
        <v>42655.020833333336</v>
      </c>
      <c r="C1196" s="40">
        <f t="shared" si="95"/>
        <v>0.66666666666666674</v>
      </c>
      <c r="D1196" s="43">
        <v>3.02</v>
      </c>
      <c r="E1196" s="9">
        <f t="shared" si="97"/>
        <v>3.1090900000000001</v>
      </c>
      <c r="F1196" s="44">
        <v>24.37</v>
      </c>
      <c r="G1196" s="9">
        <f t="shared" si="98"/>
        <v>25.988168000000002</v>
      </c>
      <c r="H1196" s="11">
        <f t="shared" si="94"/>
        <v>172.59128175288001</v>
      </c>
      <c r="J1196" s="26"/>
    </row>
    <row r="1197" spans="1:10" outlineLevel="1">
      <c r="A1197" s="7">
        <f t="shared" si="96"/>
        <v>42</v>
      </c>
      <c r="B1197" s="39">
        <v>42655.020833333336</v>
      </c>
      <c r="C1197" s="40">
        <f t="shared" si="95"/>
        <v>0.68750000000000011</v>
      </c>
      <c r="D1197" s="43">
        <v>5.47</v>
      </c>
      <c r="E1197" s="9">
        <f t="shared" si="97"/>
        <v>5.6313650000000006</v>
      </c>
      <c r="F1197" s="44">
        <v>31.47</v>
      </c>
      <c r="G1197" s="9">
        <f t="shared" si="98"/>
        <v>33.559607999999997</v>
      </c>
      <c r="H1197" s="11">
        <f t="shared" si="94"/>
        <v>269.96984559508007</v>
      </c>
      <c r="J1197" s="26"/>
    </row>
    <row r="1198" spans="1:10" outlineLevel="1">
      <c r="A1198" s="7">
        <f t="shared" si="96"/>
        <v>42</v>
      </c>
      <c r="B1198" s="39">
        <v>42655.020833333336</v>
      </c>
      <c r="C1198" s="40">
        <f t="shared" si="95"/>
        <v>0.70833333333333348</v>
      </c>
      <c r="D1198" s="43">
        <v>6.11</v>
      </c>
      <c r="E1198" s="9">
        <f t="shared" si="97"/>
        <v>6.2902450000000005</v>
      </c>
      <c r="F1198" s="44">
        <v>50.69</v>
      </c>
      <c r="G1198" s="9">
        <f t="shared" si="98"/>
        <v>54.055816</v>
      </c>
      <c r="H1198" s="11">
        <f t="shared" si="94"/>
        <v>172.63064118508001</v>
      </c>
      <c r="J1198" s="26"/>
    </row>
    <row r="1199" spans="1:10" outlineLevel="1">
      <c r="A1199" s="7">
        <f t="shared" si="96"/>
        <v>42</v>
      </c>
      <c r="B1199" s="39">
        <v>42655.020833333336</v>
      </c>
      <c r="C1199" s="40">
        <f t="shared" si="95"/>
        <v>0.72916666666666685</v>
      </c>
      <c r="D1199" s="43">
        <v>5.29</v>
      </c>
      <c r="E1199" s="9">
        <f t="shared" si="97"/>
        <v>5.4460550000000003</v>
      </c>
      <c r="F1199" s="44">
        <v>59.86</v>
      </c>
      <c r="G1199" s="9">
        <f t="shared" si="98"/>
        <v>63.834704000000002</v>
      </c>
      <c r="H1199" s="11">
        <f t="shared" si="94"/>
        <v>96.206173607279993</v>
      </c>
      <c r="J1199" s="26"/>
    </row>
    <row r="1200" spans="1:10" outlineLevel="1">
      <c r="A1200" s="7">
        <f t="shared" si="96"/>
        <v>42</v>
      </c>
      <c r="B1200" s="39">
        <v>42655.020833333336</v>
      </c>
      <c r="C1200" s="40">
        <f t="shared" si="95"/>
        <v>0.75000000000000022</v>
      </c>
      <c r="D1200" s="43">
        <v>4.45</v>
      </c>
      <c r="E1200" s="9">
        <f t="shared" si="97"/>
        <v>4.5812750000000007</v>
      </c>
      <c r="F1200" s="44">
        <v>61.33</v>
      </c>
      <c r="G1200" s="9">
        <f t="shared" si="98"/>
        <v>65.402311999999995</v>
      </c>
      <c r="H1200" s="11">
        <f t="shared" si="94"/>
        <v>73.747935592200037</v>
      </c>
      <c r="J1200" s="26"/>
    </row>
    <row r="1201" spans="1:10" outlineLevel="1">
      <c r="A1201" s="7">
        <f t="shared" si="96"/>
        <v>42</v>
      </c>
      <c r="B1201" s="39">
        <v>42655.020833333336</v>
      </c>
      <c r="C1201" s="40">
        <f t="shared" si="95"/>
        <v>0.77083333333333359</v>
      </c>
      <c r="D1201" s="43">
        <v>3.97</v>
      </c>
      <c r="E1201" s="9">
        <f t="shared" si="97"/>
        <v>4.0871150000000007</v>
      </c>
      <c r="F1201" s="44">
        <v>86.6</v>
      </c>
      <c r="G1201" s="9">
        <f t="shared" si="98"/>
        <v>92.350239999999999</v>
      </c>
      <c r="H1201" s="11">
        <f t="shared" si="94"/>
        <v>-44.346178657600007</v>
      </c>
      <c r="J1201" s="26"/>
    </row>
    <row r="1202" spans="1:10" outlineLevel="1">
      <c r="A1202" s="7">
        <f t="shared" si="96"/>
        <v>42</v>
      </c>
      <c r="B1202" s="39">
        <v>42655.020833333336</v>
      </c>
      <c r="C1202" s="40">
        <f t="shared" si="95"/>
        <v>0.79166666666666696</v>
      </c>
      <c r="D1202" s="43">
        <v>5.69</v>
      </c>
      <c r="E1202" s="9">
        <f t="shared" si="97"/>
        <v>5.8578550000000007</v>
      </c>
      <c r="F1202" s="44">
        <v>98.53</v>
      </c>
      <c r="G1202" s="9">
        <f t="shared" si="98"/>
        <v>105.07239200000001</v>
      </c>
      <c r="H1202" s="11">
        <f t="shared" si="94"/>
        <v>-138.08365433916006</v>
      </c>
      <c r="J1202" s="26"/>
    </row>
    <row r="1203" spans="1:10" outlineLevel="1">
      <c r="A1203" s="7">
        <f t="shared" si="96"/>
        <v>42</v>
      </c>
      <c r="B1203" s="39">
        <v>42655.020833333336</v>
      </c>
      <c r="C1203" s="40">
        <f t="shared" si="95"/>
        <v>0.81250000000000033</v>
      </c>
      <c r="D1203" s="43">
        <v>5.0999999999999996</v>
      </c>
      <c r="E1203" s="9">
        <f t="shared" si="97"/>
        <v>5.2504499999999998</v>
      </c>
      <c r="F1203" s="44">
        <v>86.98</v>
      </c>
      <c r="G1203" s="9">
        <f t="shared" si="98"/>
        <v>92.755472000000012</v>
      </c>
      <c r="H1203" s="11">
        <f t="shared" si="94"/>
        <v>-59.096292962400057</v>
      </c>
      <c r="J1203" s="26"/>
    </row>
    <row r="1204" spans="1:10" outlineLevel="1">
      <c r="A1204" s="7">
        <f t="shared" si="96"/>
        <v>42</v>
      </c>
      <c r="B1204" s="39">
        <v>42655.020833333336</v>
      </c>
      <c r="C1204" s="40">
        <f t="shared" si="95"/>
        <v>0.8333333333333337</v>
      </c>
      <c r="D1204" s="43">
        <v>8.75</v>
      </c>
      <c r="E1204" s="9">
        <f t="shared" si="97"/>
        <v>9.0081250000000015</v>
      </c>
      <c r="F1204" s="44">
        <v>63.41</v>
      </c>
      <c r="G1204" s="9">
        <f t="shared" si="98"/>
        <v>67.620424</v>
      </c>
      <c r="H1204" s="11">
        <f t="shared" si="94"/>
        <v>125.02895555500002</v>
      </c>
      <c r="J1204" s="26"/>
    </row>
    <row r="1205" spans="1:10" outlineLevel="1">
      <c r="A1205" s="7">
        <f t="shared" si="96"/>
        <v>42</v>
      </c>
      <c r="B1205" s="39">
        <v>42655.020833333336</v>
      </c>
      <c r="C1205" s="40">
        <f t="shared" si="95"/>
        <v>0.85416666666666707</v>
      </c>
      <c r="D1205" s="43">
        <v>9.6999999999999993</v>
      </c>
      <c r="E1205" s="9">
        <f t="shared" si="97"/>
        <v>9.9861500000000003</v>
      </c>
      <c r="F1205" s="44">
        <v>46.93</v>
      </c>
      <c r="G1205" s="9">
        <f t="shared" si="98"/>
        <v>50.046151999999999</v>
      </c>
      <c r="H1205" s="11">
        <f t="shared" si="94"/>
        <v>314.10284420520003</v>
      </c>
      <c r="J1205" s="26"/>
    </row>
    <row r="1206" spans="1:10" outlineLevel="1">
      <c r="A1206" s="7">
        <f t="shared" si="96"/>
        <v>42</v>
      </c>
      <c r="B1206" s="39">
        <v>42655.020833333336</v>
      </c>
      <c r="C1206" s="40">
        <f t="shared" si="95"/>
        <v>0.87500000000000044</v>
      </c>
      <c r="D1206" s="43">
        <v>9.7899999999999991</v>
      </c>
      <c r="E1206" s="9">
        <f t="shared" si="97"/>
        <v>10.078804999999999</v>
      </c>
      <c r="F1206" s="44">
        <v>34.840000000000003</v>
      </c>
      <c r="G1206" s="9">
        <f t="shared" si="98"/>
        <v>37.153376000000002</v>
      </c>
      <c r="H1206" s="11">
        <f t="shared" si="94"/>
        <v>446.96097570431994</v>
      </c>
      <c r="J1206" s="26"/>
    </row>
    <row r="1207" spans="1:10" outlineLevel="1">
      <c r="A1207" s="7">
        <f t="shared" si="96"/>
        <v>42</v>
      </c>
      <c r="B1207" s="39">
        <v>42655.020833333336</v>
      </c>
      <c r="C1207" s="40">
        <f t="shared" si="95"/>
        <v>0.89583333333333381</v>
      </c>
      <c r="D1207" s="43">
        <v>9.7899999999999991</v>
      </c>
      <c r="E1207" s="9">
        <f t="shared" si="97"/>
        <v>10.078804999999999</v>
      </c>
      <c r="F1207" s="44">
        <v>22.52</v>
      </c>
      <c r="G1207" s="9">
        <f t="shared" si="98"/>
        <v>24.015328</v>
      </c>
      <c r="H1207" s="11">
        <f t="shared" si="94"/>
        <v>579.37679957696002</v>
      </c>
      <c r="J1207" s="26"/>
    </row>
    <row r="1208" spans="1:10" outlineLevel="1">
      <c r="A1208" s="7">
        <f t="shared" si="96"/>
        <v>42</v>
      </c>
      <c r="B1208" s="39">
        <v>42655.020833333336</v>
      </c>
      <c r="C1208" s="40">
        <f t="shared" si="95"/>
        <v>0.91666666666666718</v>
      </c>
      <c r="D1208" s="43">
        <v>9.73</v>
      </c>
      <c r="E1208" s="9">
        <f t="shared" si="97"/>
        <v>10.017035000000002</v>
      </c>
      <c r="F1208" s="44">
        <v>14.66</v>
      </c>
      <c r="G1208" s="9">
        <f t="shared" si="98"/>
        <v>15.633424</v>
      </c>
      <c r="H1208" s="11">
        <f t="shared" si="94"/>
        <v>659.7877971221601</v>
      </c>
      <c r="J1208" s="26"/>
    </row>
    <row r="1209" spans="1:10" outlineLevel="1">
      <c r="A1209" s="7">
        <f t="shared" si="96"/>
        <v>42</v>
      </c>
      <c r="B1209" s="39">
        <v>42655.020833333336</v>
      </c>
      <c r="C1209" s="40">
        <f t="shared" si="95"/>
        <v>0.93750000000000056</v>
      </c>
      <c r="D1209" s="43">
        <v>9.44</v>
      </c>
      <c r="E1209" s="9">
        <f t="shared" si="97"/>
        <v>9.7184799999999996</v>
      </c>
      <c r="F1209" s="44">
        <v>51.89</v>
      </c>
      <c r="G1209" s="9">
        <f t="shared" si="98"/>
        <v>55.335495999999999</v>
      </c>
      <c r="H1209" s="11">
        <f t="shared" si="94"/>
        <v>254.27920883391999</v>
      </c>
      <c r="J1209" s="26"/>
    </row>
    <row r="1210" spans="1:10" outlineLevel="1">
      <c r="A1210" s="7">
        <f t="shared" si="96"/>
        <v>42</v>
      </c>
      <c r="B1210" s="39">
        <v>42655.020833333336</v>
      </c>
      <c r="C1210" s="40">
        <f t="shared" si="95"/>
        <v>0.95833333333333393</v>
      </c>
      <c r="D1210" s="43">
        <v>9.31</v>
      </c>
      <c r="E1210" s="9">
        <f t="shared" si="97"/>
        <v>9.5846450000000019</v>
      </c>
      <c r="F1210" s="44">
        <v>54.14</v>
      </c>
      <c r="G1210" s="9">
        <f t="shared" si="98"/>
        <v>57.734895999999999</v>
      </c>
      <c r="H1210" s="11">
        <f t="shared" si="94"/>
        <v>227.78008522808005</v>
      </c>
      <c r="J1210" s="26"/>
    </row>
    <row r="1211" spans="1:10" outlineLevel="1">
      <c r="A1211" s="7">
        <f t="shared" si="96"/>
        <v>42</v>
      </c>
      <c r="B1211" s="39">
        <v>42655.020833333336</v>
      </c>
      <c r="C1211" s="40">
        <f t="shared" si="95"/>
        <v>0.9791666666666673</v>
      </c>
      <c r="D1211" s="43">
        <v>9.08</v>
      </c>
      <c r="E1211" s="9">
        <f t="shared" si="97"/>
        <v>9.3478600000000007</v>
      </c>
      <c r="F1211" s="44">
        <v>59.14</v>
      </c>
      <c r="G1211" s="9">
        <f t="shared" si="98"/>
        <v>63.066896</v>
      </c>
      <c r="H1211" s="11">
        <f t="shared" si="94"/>
        <v>172.31007555744</v>
      </c>
      <c r="J1211" s="26"/>
    </row>
    <row r="1212" spans="1:10" outlineLevel="1">
      <c r="A1212" s="7">
        <f t="shared" si="96"/>
        <v>42</v>
      </c>
      <c r="B1212" s="39">
        <v>42655.020833333336</v>
      </c>
      <c r="C1212" s="40">
        <f t="shared" si="95"/>
        <v>1.0000000000000007</v>
      </c>
      <c r="D1212" s="43">
        <v>9.6199999999999992</v>
      </c>
      <c r="E1212" s="9">
        <f t="shared" si="97"/>
        <v>9.9037900000000008</v>
      </c>
      <c r="F1212" s="44">
        <v>67.680000000000007</v>
      </c>
      <c r="G1212" s="9">
        <f t="shared" si="98"/>
        <v>72.173952000000014</v>
      </c>
      <c r="H1212" s="11">
        <f t="shared" si="94"/>
        <v>92.363220921919861</v>
      </c>
      <c r="J1212" s="26"/>
    </row>
    <row r="1213" spans="1:10" outlineLevel="1">
      <c r="A1213" s="7">
        <f t="shared" si="96"/>
        <v>42</v>
      </c>
      <c r="B1213" s="39">
        <v>42656.020833333336</v>
      </c>
      <c r="C1213" s="40">
        <f t="shared" si="95"/>
        <v>2.0833333333333332E-2</v>
      </c>
      <c r="D1213" s="43">
        <v>6.88</v>
      </c>
      <c r="E1213" s="9">
        <f t="shared" si="97"/>
        <v>7.0829600000000008</v>
      </c>
      <c r="F1213" s="44">
        <v>59.13</v>
      </c>
      <c r="G1213" s="9">
        <f t="shared" si="98"/>
        <v>63.056232000000001</v>
      </c>
      <c r="H1213" s="11">
        <f t="shared" ref="H1213:H1276" si="99">E1213*($B$6-G1213)</f>
        <v>130.63647099328</v>
      </c>
      <c r="J1213" s="26"/>
    </row>
    <row r="1214" spans="1:10" outlineLevel="1">
      <c r="A1214" s="7">
        <f t="shared" si="96"/>
        <v>42</v>
      </c>
      <c r="B1214" s="39">
        <v>42656.020833333336</v>
      </c>
      <c r="C1214" s="40">
        <f t="shared" ref="C1214:C1277" si="100">IF(C1213=$C$60,$C$13,C1213+1/48)</f>
        <v>4.1666666666666664E-2</v>
      </c>
      <c r="D1214" s="43">
        <v>4.2300000000000004</v>
      </c>
      <c r="E1214" s="9">
        <f t="shared" si="97"/>
        <v>4.3547850000000006</v>
      </c>
      <c r="F1214" s="44">
        <v>47.12</v>
      </c>
      <c r="G1214" s="9">
        <f t="shared" si="98"/>
        <v>50.248767999999998</v>
      </c>
      <c r="H1214" s="11">
        <f t="shared" si="99"/>
        <v>136.09239634512002</v>
      </c>
      <c r="J1214" s="26"/>
    </row>
    <row r="1215" spans="1:10" outlineLevel="1">
      <c r="A1215" s="7">
        <f t="shared" ref="A1215:A1278" si="101">A1214</f>
        <v>42</v>
      </c>
      <c r="B1215" s="39">
        <v>42656.020833333336</v>
      </c>
      <c r="C1215" s="40">
        <f t="shared" si="100"/>
        <v>6.25E-2</v>
      </c>
      <c r="D1215" s="43">
        <v>3.44</v>
      </c>
      <c r="E1215" s="9">
        <f t="shared" si="97"/>
        <v>3.5414800000000004</v>
      </c>
      <c r="F1215" s="44">
        <v>40.43</v>
      </c>
      <c r="G1215" s="9">
        <f t="shared" si="98"/>
        <v>43.114552000000003</v>
      </c>
      <c r="H1215" s="11">
        <f t="shared" si="99"/>
        <v>135.94129638304</v>
      </c>
      <c r="J1215" s="26"/>
    </row>
    <row r="1216" spans="1:10" outlineLevel="1">
      <c r="A1216" s="7">
        <f t="shared" si="101"/>
        <v>42</v>
      </c>
      <c r="B1216" s="39">
        <v>42656.020833333336</v>
      </c>
      <c r="C1216" s="40">
        <f t="shared" si="100"/>
        <v>8.3333333333333329E-2</v>
      </c>
      <c r="D1216" s="43">
        <v>3.31</v>
      </c>
      <c r="E1216" s="9">
        <f t="shared" si="97"/>
        <v>3.4076450000000005</v>
      </c>
      <c r="F1216" s="44">
        <v>36.71</v>
      </c>
      <c r="G1216" s="9">
        <f t="shared" si="98"/>
        <v>39.147544000000003</v>
      </c>
      <c r="H1216" s="11">
        <f t="shared" si="99"/>
        <v>144.32213492612001</v>
      </c>
      <c r="J1216" s="26"/>
    </row>
    <row r="1217" spans="1:10" outlineLevel="1">
      <c r="A1217" s="7">
        <f t="shared" si="101"/>
        <v>42</v>
      </c>
      <c r="B1217" s="39">
        <v>42656.020833333336</v>
      </c>
      <c r="C1217" s="40">
        <f t="shared" si="100"/>
        <v>0.10416666666666666</v>
      </c>
      <c r="D1217" s="43">
        <v>1.8</v>
      </c>
      <c r="E1217" s="9">
        <f t="shared" si="97"/>
        <v>1.8531000000000002</v>
      </c>
      <c r="F1217" s="44">
        <v>27.76</v>
      </c>
      <c r="G1217" s="9">
        <f t="shared" si="98"/>
        <v>29.603264000000003</v>
      </c>
      <c r="H1217" s="11">
        <f t="shared" si="99"/>
        <v>96.169841481600002</v>
      </c>
      <c r="J1217" s="26"/>
    </row>
    <row r="1218" spans="1:10" outlineLevel="1">
      <c r="A1218" s="7">
        <f t="shared" si="101"/>
        <v>42</v>
      </c>
      <c r="B1218" s="39">
        <v>42656.020833333336</v>
      </c>
      <c r="C1218" s="40">
        <f t="shared" si="100"/>
        <v>0.12499999999999999</v>
      </c>
      <c r="D1218" s="43">
        <v>2.2799999999999998</v>
      </c>
      <c r="E1218" s="9">
        <f t="shared" si="97"/>
        <v>2.3472599999999999</v>
      </c>
      <c r="F1218" s="44">
        <v>28.73</v>
      </c>
      <c r="G1218" s="9">
        <f t="shared" si="98"/>
        <v>30.637672000000002</v>
      </c>
      <c r="H1218" s="11">
        <f t="shared" si="99"/>
        <v>119.38710802127999</v>
      </c>
      <c r="J1218" s="26"/>
    </row>
    <row r="1219" spans="1:10" outlineLevel="1">
      <c r="A1219" s="7">
        <f t="shared" si="101"/>
        <v>42</v>
      </c>
      <c r="B1219" s="39">
        <v>42656.020833333336</v>
      </c>
      <c r="C1219" s="40">
        <f t="shared" si="100"/>
        <v>0.14583333333333331</v>
      </c>
      <c r="D1219" s="43">
        <v>2.5499999999999998</v>
      </c>
      <c r="E1219" s="9">
        <f t="shared" si="97"/>
        <v>2.6252249999999999</v>
      </c>
      <c r="F1219" s="44">
        <v>27.4</v>
      </c>
      <c r="G1219" s="9">
        <f t="shared" si="98"/>
        <v>29.219359999999998</v>
      </c>
      <c r="H1219" s="11">
        <f t="shared" si="99"/>
        <v>137.24844314400002</v>
      </c>
      <c r="J1219" s="26"/>
    </row>
    <row r="1220" spans="1:10" outlineLevel="1">
      <c r="A1220" s="7">
        <f t="shared" si="101"/>
        <v>42</v>
      </c>
      <c r="B1220" s="39">
        <v>42656.020833333336</v>
      </c>
      <c r="C1220" s="40">
        <f t="shared" si="100"/>
        <v>0.16666666666666666</v>
      </c>
      <c r="D1220" s="43">
        <v>2.82</v>
      </c>
      <c r="E1220" s="9">
        <f t="shared" si="97"/>
        <v>2.9031899999999999</v>
      </c>
      <c r="F1220" s="44">
        <v>43.24</v>
      </c>
      <c r="G1220" s="9">
        <f t="shared" si="98"/>
        <v>46.111136000000002</v>
      </c>
      <c r="H1220" s="11">
        <f t="shared" si="99"/>
        <v>102.74059607615999</v>
      </c>
      <c r="J1220" s="26"/>
    </row>
    <row r="1221" spans="1:10" outlineLevel="1">
      <c r="A1221" s="7">
        <f t="shared" si="101"/>
        <v>42</v>
      </c>
      <c r="B1221" s="39">
        <v>42656.020833333336</v>
      </c>
      <c r="C1221" s="40">
        <f t="shared" si="100"/>
        <v>0.1875</v>
      </c>
      <c r="D1221" s="43">
        <v>3.22</v>
      </c>
      <c r="E1221" s="9">
        <f t="shared" si="97"/>
        <v>3.3149900000000003</v>
      </c>
      <c r="F1221" s="44">
        <v>60.83</v>
      </c>
      <c r="G1221" s="9">
        <f t="shared" si="98"/>
        <v>64.869112000000001</v>
      </c>
      <c r="H1221" s="11">
        <f t="shared" si="99"/>
        <v>55.131227411120001</v>
      </c>
      <c r="J1221" s="26"/>
    </row>
    <row r="1222" spans="1:10" outlineLevel="1">
      <c r="A1222" s="7">
        <f t="shared" si="101"/>
        <v>42</v>
      </c>
      <c r="B1222" s="39">
        <v>42656.020833333336</v>
      </c>
      <c r="C1222" s="40">
        <f t="shared" si="100"/>
        <v>0.20833333333333334</v>
      </c>
      <c r="D1222" s="43">
        <v>5.14</v>
      </c>
      <c r="E1222" s="9">
        <f t="shared" si="97"/>
        <v>5.2916300000000005</v>
      </c>
      <c r="F1222" s="44">
        <v>49.55</v>
      </c>
      <c r="G1222" s="9">
        <f t="shared" si="98"/>
        <v>52.840119999999999</v>
      </c>
      <c r="H1222" s="11">
        <f t="shared" si="99"/>
        <v>151.65748080440002</v>
      </c>
      <c r="J1222" s="26"/>
    </row>
    <row r="1223" spans="1:10" outlineLevel="1">
      <c r="A1223" s="7">
        <f t="shared" si="101"/>
        <v>42</v>
      </c>
      <c r="B1223" s="39">
        <v>42656.020833333336</v>
      </c>
      <c r="C1223" s="40">
        <f t="shared" si="100"/>
        <v>0.22916666666666669</v>
      </c>
      <c r="D1223" s="43">
        <v>4.8099999999999996</v>
      </c>
      <c r="E1223" s="9">
        <f t="shared" si="97"/>
        <v>4.9518950000000004</v>
      </c>
      <c r="F1223" s="44">
        <v>38.869999999999997</v>
      </c>
      <c r="G1223" s="9">
        <f t="shared" si="98"/>
        <v>41.450967999999996</v>
      </c>
      <c r="H1223" s="11">
        <f t="shared" si="99"/>
        <v>198.31860131564002</v>
      </c>
      <c r="J1223" s="26"/>
    </row>
    <row r="1224" spans="1:10" outlineLevel="1">
      <c r="A1224" s="7">
        <f t="shared" si="101"/>
        <v>42</v>
      </c>
      <c r="B1224" s="39">
        <v>42656.020833333336</v>
      </c>
      <c r="C1224" s="40">
        <f t="shared" si="100"/>
        <v>0.25</v>
      </c>
      <c r="D1224" s="43">
        <v>4.1900000000000004</v>
      </c>
      <c r="E1224" s="9">
        <f t="shared" si="97"/>
        <v>4.3136050000000008</v>
      </c>
      <c r="F1224" s="44">
        <v>90.65</v>
      </c>
      <c r="G1224" s="9">
        <f t="shared" si="98"/>
        <v>96.669160000000005</v>
      </c>
      <c r="H1224" s="11">
        <f t="shared" si="99"/>
        <v>-65.433764421800035</v>
      </c>
      <c r="J1224" s="26"/>
    </row>
    <row r="1225" spans="1:10" outlineLevel="1">
      <c r="A1225" s="7">
        <f t="shared" si="101"/>
        <v>42</v>
      </c>
      <c r="B1225" s="39">
        <v>42656.020833333336</v>
      </c>
      <c r="C1225" s="40">
        <f t="shared" si="100"/>
        <v>0.27083333333333331</v>
      </c>
      <c r="D1225" s="43">
        <v>3.82</v>
      </c>
      <c r="E1225" s="9">
        <f t="shared" si="97"/>
        <v>3.93269</v>
      </c>
      <c r="F1225" s="44">
        <v>102.89</v>
      </c>
      <c r="G1225" s="9">
        <f t="shared" si="98"/>
        <v>109.721896</v>
      </c>
      <c r="H1225" s="11">
        <f t="shared" si="99"/>
        <v>-110.98796818024</v>
      </c>
      <c r="J1225" s="26"/>
    </row>
    <row r="1226" spans="1:10" outlineLevel="1">
      <c r="A1226" s="7">
        <f t="shared" si="101"/>
        <v>42</v>
      </c>
      <c r="B1226" s="39">
        <v>42656.020833333336</v>
      </c>
      <c r="C1226" s="40">
        <f t="shared" si="100"/>
        <v>0.29166666666666663</v>
      </c>
      <c r="D1226" s="43">
        <v>2.89</v>
      </c>
      <c r="E1226" s="9">
        <f t="shared" si="97"/>
        <v>2.9752550000000002</v>
      </c>
      <c r="F1226" s="44">
        <v>110.6</v>
      </c>
      <c r="G1226" s="9">
        <f t="shared" si="98"/>
        <v>117.94383999999999</v>
      </c>
      <c r="H1226" s="11">
        <f t="shared" si="99"/>
        <v>-108.4297171792</v>
      </c>
      <c r="J1226" s="26"/>
    </row>
    <row r="1227" spans="1:10" outlineLevel="1">
      <c r="A1227" s="7">
        <f t="shared" si="101"/>
        <v>42</v>
      </c>
      <c r="B1227" s="39">
        <v>42656.020833333336</v>
      </c>
      <c r="C1227" s="40">
        <f t="shared" si="100"/>
        <v>0.31249999999999994</v>
      </c>
      <c r="D1227" s="43">
        <v>2.58</v>
      </c>
      <c r="E1227" s="9">
        <f t="shared" si="97"/>
        <v>2.6561100000000004</v>
      </c>
      <c r="F1227" s="44">
        <v>79.400000000000006</v>
      </c>
      <c r="G1227" s="9">
        <f t="shared" si="98"/>
        <v>84.672160000000005</v>
      </c>
      <c r="H1227" s="11">
        <f t="shared" si="99"/>
        <v>-8.4256058976000148</v>
      </c>
      <c r="J1227" s="26"/>
    </row>
    <row r="1228" spans="1:10" outlineLevel="1">
      <c r="A1228" s="7">
        <f t="shared" si="101"/>
        <v>42</v>
      </c>
      <c r="B1228" s="39">
        <v>42656.020833333336</v>
      </c>
      <c r="C1228" s="40">
        <f t="shared" si="100"/>
        <v>0.33333333333333326</v>
      </c>
      <c r="D1228" s="43">
        <v>1.96</v>
      </c>
      <c r="E1228" s="9">
        <f t="shared" si="97"/>
        <v>2.0178199999999999</v>
      </c>
      <c r="F1228" s="44">
        <v>60.14</v>
      </c>
      <c r="G1228" s="9">
        <f t="shared" si="98"/>
        <v>64.133296000000001</v>
      </c>
      <c r="H1228" s="11">
        <f t="shared" si="99"/>
        <v>35.042882665279997</v>
      </c>
      <c r="J1228" s="26"/>
    </row>
    <row r="1229" spans="1:10" outlineLevel="1">
      <c r="A1229" s="7">
        <f t="shared" si="101"/>
        <v>42</v>
      </c>
      <c r="B1229" s="39">
        <v>42656.020833333336</v>
      </c>
      <c r="C1229" s="40">
        <f t="shared" si="100"/>
        <v>0.35416666666666657</v>
      </c>
      <c r="D1229" s="43">
        <v>2.16</v>
      </c>
      <c r="E1229" s="9">
        <f t="shared" si="97"/>
        <v>2.2237200000000001</v>
      </c>
      <c r="F1229" s="44">
        <v>54</v>
      </c>
      <c r="G1229" s="9">
        <f t="shared" si="98"/>
        <v>57.585599999999999</v>
      </c>
      <c r="H1229" s="11">
        <f t="shared" si="99"/>
        <v>53.178929568000008</v>
      </c>
      <c r="J1229" s="26"/>
    </row>
    <row r="1230" spans="1:10" outlineLevel="1">
      <c r="A1230" s="7">
        <f t="shared" si="101"/>
        <v>42</v>
      </c>
      <c r="B1230" s="39">
        <v>42656.020833333336</v>
      </c>
      <c r="C1230" s="40">
        <f t="shared" si="100"/>
        <v>0.37499999999999989</v>
      </c>
      <c r="D1230" s="43">
        <v>1.99</v>
      </c>
      <c r="E1230" s="9">
        <f t="shared" ref="E1230:E1293" si="102">IF($B$10="Electricity",$D1230*$B$7,$D1230*$B$8)</f>
        <v>2.048705</v>
      </c>
      <c r="F1230" s="44">
        <v>59.01</v>
      </c>
      <c r="G1230" s="9">
        <f t="shared" ref="G1230:G1293" si="103">$F1230*$B$8</f>
        <v>62.928263999999999</v>
      </c>
      <c r="H1230" s="11">
        <f t="shared" si="99"/>
        <v>38.048008401880004</v>
      </c>
      <c r="J1230" s="26"/>
    </row>
    <row r="1231" spans="1:10" outlineLevel="1">
      <c r="A1231" s="7">
        <f t="shared" si="101"/>
        <v>42</v>
      </c>
      <c r="B1231" s="39">
        <v>42656.020833333336</v>
      </c>
      <c r="C1231" s="40">
        <f t="shared" si="100"/>
        <v>0.3958333333333332</v>
      </c>
      <c r="D1231" s="43">
        <v>1.03</v>
      </c>
      <c r="E1231" s="9">
        <f t="shared" si="102"/>
        <v>1.0603850000000001</v>
      </c>
      <c r="F1231" s="44">
        <v>68.510000000000005</v>
      </c>
      <c r="G1231" s="9">
        <f t="shared" si="103"/>
        <v>73.059064000000006</v>
      </c>
      <c r="H1231" s="11">
        <f t="shared" si="99"/>
        <v>8.9506419203599936</v>
      </c>
      <c r="J1231" s="26"/>
    </row>
    <row r="1232" spans="1:10" outlineLevel="1">
      <c r="A1232" s="7">
        <f t="shared" si="101"/>
        <v>42</v>
      </c>
      <c r="B1232" s="39">
        <v>42656.020833333336</v>
      </c>
      <c r="C1232" s="40">
        <f t="shared" si="100"/>
        <v>0.41666666666666652</v>
      </c>
      <c r="D1232" s="43">
        <v>0.75</v>
      </c>
      <c r="E1232" s="9">
        <f t="shared" si="102"/>
        <v>0.77212500000000006</v>
      </c>
      <c r="F1232" s="44">
        <v>62.81</v>
      </c>
      <c r="G1232" s="9">
        <f t="shared" si="103"/>
        <v>66.980584000000007</v>
      </c>
      <c r="H1232" s="11">
        <f t="shared" si="99"/>
        <v>11.210804078999995</v>
      </c>
      <c r="J1232" s="26"/>
    </row>
    <row r="1233" spans="1:10" outlineLevel="1">
      <c r="A1233" s="7">
        <f t="shared" si="101"/>
        <v>42</v>
      </c>
      <c r="B1233" s="39">
        <v>42656.020833333336</v>
      </c>
      <c r="C1233" s="40">
        <f t="shared" si="100"/>
        <v>0.43749999999999983</v>
      </c>
      <c r="D1233" s="43">
        <v>0.47</v>
      </c>
      <c r="E1233" s="9">
        <f t="shared" si="102"/>
        <v>0.48386499999999999</v>
      </c>
      <c r="F1233" s="44">
        <v>57.92</v>
      </c>
      <c r="G1233" s="9">
        <f t="shared" si="103"/>
        <v>61.765888000000004</v>
      </c>
      <c r="H1233" s="11">
        <f t="shared" si="99"/>
        <v>9.5486461028799976</v>
      </c>
      <c r="J1233" s="26"/>
    </row>
    <row r="1234" spans="1:10" outlineLevel="1">
      <c r="A1234" s="7">
        <f t="shared" si="101"/>
        <v>42</v>
      </c>
      <c r="B1234" s="39">
        <v>42656.020833333336</v>
      </c>
      <c r="C1234" s="40">
        <f t="shared" si="100"/>
        <v>0.45833333333333315</v>
      </c>
      <c r="D1234" s="43">
        <v>0.5</v>
      </c>
      <c r="E1234" s="9">
        <f t="shared" si="102"/>
        <v>0.51475000000000004</v>
      </c>
      <c r="F1234" s="44">
        <v>59.42</v>
      </c>
      <c r="G1234" s="9">
        <f t="shared" si="103"/>
        <v>63.365487999999999</v>
      </c>
      <c r="H1234" s="11">
        <f t="shared" si="99"/>
        <v>9.3347400520000008</v>
      </c>
      <c r="J1234" s="26"/>
    </row>
    <row r="1235" spans="1:10" outlineLevel="1">
      <c r="A1235" s="7">
        <f t="shared" si="101"/>
        <v>42</v>
      </c>
      <c r="B1235" s="39">
        <v>42656.020833333336</v>
      </c>
      <c r="C1235" s="40">
        <f t="shared" si="100"/>
        <v>0.47916666666666646</v>
      </c>
      <c r="D1235" s="43">
        <v>0.83</v>
      </c>
      <c r="E1235" s="9">
        <f t="shared" si="102"/>
        <v>0.85448500000000005</v>
      </c>
      <c r="F1235" s="44">
        <v>53.83</v>
      </c>
      <c r="G1235" s="9">
        <f t="shared" si="103"/>
        <v>57.404311999999997</v>
      </c>
      <c r="H1235" s="11">
        <f t="shared" si="99"/>
        <v>20.589403960680002</v>
      </c>
      <c r="J1235" s="26"/>
    </row>
    <row r="1236" spans="1:10" outlineLevel="1">
      <c r="A1236" s="7">
        <f t="shared" si="101"/>
        <v>42</v>
      </c>
      <c r="B1236" s="39">
        <v>42656.020833333336</v>
      </c>
      <c r="C1236" s="40">
        <f t="shared" si="100"/>
        <v>0.49999999999999978</v>
      </c>
      <c r="D1236" s="43">
        <v>1.22</v>
      </c>
      <c r="E1236" s="9">
        <f t="shared" si="102"/>
        <v>1.2559900000000002</v>
      </c>
      <c r="F1236" s="44">
        <v>62.04</v>
      </c>
      <c r="G1236" s="9">
        <f t="shared" si="103"/>
        <v>66.159456000000006</v>
      </c>
      <c r="H1236" s="11">
        <f t="shared" si="99"/>
        <v>19.267569858559995</v>
      </c>
      <c r="J1236" s="26"/>
    </row>
    <row r="1237" spans="1:10" outlineLevel="1">
      <c r="A1237" s="7">
        <f t="shared" si="101"/>
        <v>42</v>
      </c>
      <c r="B1237" s="39">
        <v>42656.020833333336</v>
      </c>
      <c r="C1237" s="40">
        <f t="shared" si="100"/>
        <v>0.52083333333333315</v>
      </c>
      <c r="D1237" s="43">
        <v>1.41</v>
      </c>
      <c r="E1237" s="9">
        <f t="shared" si="102"/>
        <v>1.451595</v>
      </c>
      <c r="F1237" s="44">
        <v>48.71</v>
      </c>
      <c r="G1237" s="9">
        <f t="shared" si="103"/>
        <v>51.944344000000001</v>
      </c>
      <c r="H1237" s="11">
        <f t="shared" si="99"/>
        <v>42.90284247132</v>
      </c>
      <c r="J1237" s="26"/>
    </row>
    <row r="1238" spans="1:10" outlineLevel="1">
      <c r="A1238" s="7">
        <f t="shared" si="101"/>
        <v>42</v>
      </c>
      <c r="B1238" s="39">
        <v>42656.020833333336</v>
      </c>
      <c r="C1238" s="40">
        <f t="shared" si="100"/>
        <v>0.54166666666666652</v>
      </c>
      <c r="D1238" s="43">
        <v>1.53</v>
      </c>
      <c r="E1238" s="9">
        <f t="shared" si="102"/>
        <v>1.5751350000000002</v>
      </c>
      <c r="F1238" s="44">
        <v>22.31</v>
      </c>
      <c r="G1238" s="9">
        <f t="shared" si="103"/>
        <v>23.791383999999997</v>
      </c>
      <c r="H1238" s="11">
        <f t="shared" si="99"/>
        <v>90.898860863160024</v>
      </c>
      <c r="J1238" s="26"/>
    </row>
    <row r="1239" spans="1:10" outlineLevel="1">
      <c r="A1239" s="7">
        <f t="shared" si="101"/>
        <v>42</v>
      </c>
      <c r="B1239" s="39">
        <v>42656.020833333336</v>
      </c>
      <c r="C1239" s="40">
        <f t="shared" si="100"/>
        <v>0.56249999999999989</v>
      </c>
      <c r="D1239" s="43">
        <v>1.51</v>
      </c>
      <c r="E1239" s="9">
        <f t="shared" si="102"/>
        <v>1.5545450000000001</v>
      </c>
      <c r="F1239" s="44">
        <v>25.2</v>
      </c>
      <c r="G1239" s="9">
        <f t="shared" si="103"/>
        <v>26.873280000000001</v>
      </c>
      <c r="H1239" s="11">
        <f t="shared" si="99"/>
        <v>84.919694442400001</v>
      </c>
      <c r="J1239" s="26"/>
    </row>
    <row r="1240" spans="1:10" outlineLevel="1">
      <c r="A1240" s="7">
        <f t="shared" si="101"/>
        <v>42</v>
      </c>
      <c r="B1240" s="39">
        <v>42656.020833333336</v>
      </c>
      <c r="C1240" s="40">
        <f t="shared" si="100"/>
        <v>0.58333333333333326</v>
      </c>
      <c r="D1240" s="43">
        <v>1.68</v>
      </c>
      <c r="E1240" s="9">
        <f t="shared" si="102"/>
        <v>1.72956</v>
      </c>
      <c r="F1240" s="44">
        <v>33.630000000000003</v>
      </c>
      <c r="G1240" s="9">
        <f t="shared" si="103"/>
        <v>35.863032000000004</v>
      </c>
      <c r="H1240" s="11">
        <f t="shared" si="99"/>
        <v>78.931874374079996</v>
      </c>
      <c r="J1240" s="26"/>
    </row>
    <row r="1241" spans="1:10" outlineLevel="1">
      <c r="A1241" s="7">
        <f t="shared" si="101"/>
        <v>42</v>
      </c>
      <c r="B1241" s="39">
        <v>42656.020833333336</v>
      </c>
      <c r="C1241" s="40">
        <f t="shared" si="100"/>
        <v>0.60416666666666663</v>
      </c>
      <c r="D1241" s="43">
        <v>1.55</v>
      </c>
      <c r="E1241" s="9">
        <f t="shared" si="102"/>
        <v>1.5957250000000003</v>
      </c>
      <c r="F1241" s="44">
        <v>31.62</v>
      </c>
      <c r="G1241" s="9">
        <f t="shared" si="103"/>
        <v>33.719568000000002</v>
      </c>
      <c r="H1241" s="11">
        <f t="shared" si="99"/>
        <v>76.244429853200003</v>
      </c>
      <c r="J1241" s="26"/>
    </row>
    <row r="1242" spans="1:10" outlineLevel="1">
      <c r="A1242" s="7">
        <f t="shared" si="101"/>
        <v>42</v>
      </c>
      <c r="B1242" s="39">
        <v>42656.020833333336</v>
      </c>
      <c r="C1242" s="40">
        <f t="shared" si="100"/>
        <v>0.625</v>
      </c>
      <c r="D1242" s="43">
        <v>1.29</v>
      </c>
      <c r="E1242" s="9">
        <f t="shared" si="102"/>
        <v>1.3280550000000002</v>
      </c>
      <c r="F1242" s="44">
        <v>39.39</v>
      </c>
      <c r="G1242" s="9">
        <f t="shared" si="103"/>
        <v>42.005496000000001</v>
      </c>
      <c r="H1242" s="11">
        <f t="shared" si="99"/>
        <v>52.450873509720005</v>
      </c>
      <c r="J1242" s="26"/>
    </row>
    <row r="1243" spans="1:10" outlineLevel="1">
      <c r="A1243" s="7">
        <f t="shared" si="101"/>
        <v>42</v>
      </c>
      <c r="B1243" s="39">
        <v>42656.020833333336</v>
      </c>
      <c r="C1243" s="40">
        <f t="shared" si="100"/>
        <v>0.64583333333333337</v>
      </c>
      <c r="D1243" s="43">
        <v>1.07</v>
      </c>
      <c r="E1243" s="9">
        <f t="shared" si="102"/>
        <v>1.1015650000000001</v>
      </c>
      <c r="F1243" s="44">
        <v>46.7</v>
      </c>
      <c r="G1243" s="9">
        <f t="shared" si="103"/>
        <v>49.800880000000006</v>
      </c>
      <c r="H1243" s="11">
        <f t="shared" si="99"/>
        <v>34.918641122799997</v>
      </c>
      <c r="J1243" s="26"/>
    </row>
    <row r="1244" spans="1:10" outlineLevel="1">
      <c r="A1244" s="7">
        <f t="shared" si="101"/>
        <v>42</v>
      </c>
      <c r="B1244" s="39">
        <v>42656.020833333336</v>
      </c>
      <c r="C1244" s="40">
        <f t="shared" si="100"/>
        <v>0.66666666666666674</v>
      </c>
      <c r="D1244" s="43">
        <v>1.21</v>
      </c>
      <c r="E1244" s="9">
        <f t="shared" si="102"/>
        <v>1.245695</v>
      </c>
      <c r="F1244" s="44">
        <v>61.55</v>
      </c>
      <c r="G1244" s="9">
        <f t="shared" si="103"/>
        <v>65.636920000000003</v>
      </c>
      <c r="H1244" s="11">
        <f t="shared" si="99"/>
        <v>19.760559440599994</v>
      </c>
      <c r="J1244" s="26"/>
    </row>
    <row r="1245" spans="1:10" outlineLevel="1">
      <c r="A1245" s="7">
        <f t="shared" si="101"/>
        <v>42</v>
      </c>
      <c r="B1245" s="39">
        <v>42656.020833333336</v>
      </c>
      <c r="C1245" s="40">
        <f t="shared" si="100"/>
        <v>0.68750000000000011</v>
      </c>
      <c r="D1245" s="43">
        <v>1.43</v>
      </c>
      <c r="E1245" s="9">
        <f t="shared" si="102"/>
        <v>1.4721850000000001</v>
      </c>
      <c r="F1245" s="44">
        <v>68.900000000000006</v>
      </c>
      <c r="G1245" s="9">
        <f t="shared" si="103"/>
        <v>73.47496000000001</v>
      </c>
      <c r="H1245" s="11">
        <f t="shared" si="99"/>
        <v>11.814343512399986</v>
      </c>
      <c r="J1245" s="26"/>
    </row>
    <row r="1246" spans="1:10" outlineLevel="1">
      <c r="A1246" s="7">
        <f t="shared" si="101"/>
        <v>42</v>
      </c>
      <c r="B1246" s="39">
        <v>42656.020833333336</v>
      </c>
      <c r="C1246" s="40">
        <f t="shared" si="100"/>
        <v>0.70833333333333348</v>
      </c>
      <c r="D1246" s="43">
        <v>0.72</v>
      </c>
      <c r="E1246" s="9">
        <f t="shared" si="102"/>
        <v>0.74124000000000001</v>
      </c>
      <c r="F1246" s="44">
        <v>53.18</v>
      </c>
      <c r="G1246" s="9">
        <f t="shared" si="103"/>
        <v>56.711151999999998</v>
      </c>
      <c r="H1246" s="11">
        <f t="shared" si="99"/>
        <v>18.37448569152</v>
      </c>
      <c r="J1246" s="26"/>
    </row>
    <row r="1247" spans="1:10" outlineLevel="1">
      <c r="A1247" s="7">
        <f t="shared" si="101"/>
        <v>42</v>
      </c>
      <c r="B1247" s="39">
        <v>42656.020833333336</v>
      </c>
      <c r="C1247" s="40">
        <f t="shared" si="100"/>
        <v>0.72916666666666685</v>
      </c>
      <c r="D1247" s="43">
        <v>0.44</v>
      </c>
      <c r="E1247" s="9">
        <f t="shared" si="102"/>
        <v>0.45298000000000005</v>
      </c>
      <c r="F1247" s="44">
        <v>50.02</v>
      </c>
      <c r="G1247" s="9">
        <f t="shared" si="103"/>
        <v>53.341328000000004</v>
      </c>
      <c r="H1247" s="11">
        <f t="shared" si="99"/>
        <v>12.75531524256</v>
      </c>
      <c r="J1247" s="26"/>
    </row>
    <row r="1248" spans="1:10" outlineLevel="1">
      <c r="A1248" s="7">
        <f t="shared" si="101"/>
        <v>42</v>
      </c>
      <c r="B1248" s="39">
        <v>42656.020833333336</v>
      </c>
      <c r="C1248" s="40">
        <f t="shared" si="100"/>
        <v>0.75000000000000022</v>
      </c>
      <c r="D1248" s="43">
        <v>0.51</v>
      </c>
      <c r="E1248" s="9">
        <f t="shared" si="102"/>
        <v>0.52504500000000009</v>
      </c>
      <c r="F1248" s="44">
        <v>53.23</v>
      </c>
      <c r="G1248" s="9">
        <f t="shared" si="103"/>
        <v>56.764471999999998</v>
      </c>
      <c r="H1248" s="11">
        <f t="shared" si="99"/>
        <v>12.987265298760004</v>
      </c>
      <c r="J1248" s="26"/>
    </row>
    <row r="1249" spans="1:10" outlineLevel="1">
      <c r="A1249" s="7">
        <f t="shared" si="101"/>
        <v>42</v>
      </c>
      <c r="B1249" s="39">
        <v>42656.020833333336</v>
      </c>
      <c r="C1249" s="40">
        <f t="shared" si="100"/>
        <v>0.77083333333333359</v>
      </c>
      <c r="D1249" s="43">
        <v>0.61</v>
      </c>
      <c r="E1249" s="9">
        <f t="shared" si="102"/>
        <v>0.62799500000000008</v>
      </c>
      <c r="F1249" s="44">
        <v>58.26</v>
      </c>
      <c r="G1249" s="9">
        <f t="shared" si="103"/>
        <v>62.128464000000001</v>
      </c>
      <c r="H1249" s="11">
        <f t="shared" si="99"/>
        <v>12.165227750320001</v>
      </c>
      <c r="J1249" s="26"/>
    </row>
    <row r="1250" spans="1:10" outlineLevel="1">
      <c r="A1250" s="7">
        <f t="shared" si="101"/>
        <v>42</v>
      </c>
      <c r="B1250" s="39">
        <v>42656.020833333336</v>
      </c>
      <c r="C1250" s="40">
        <f t="shared" si="100"/>
        <v>0.79166666666666696</v>
      </c>
      <c r="D1250" s="43">
        <v>0.77</v>
      </c>
      <c r="E1250" s="9">
        <f t="shared" si="102"/>
        <v>0.79271500000000006</v>
      </c>
      <c r="F1250" s="44">
        <v>89.34</v>
      </c>
      <c r="G1250" s="9">
        <f t="shared" si="103"/>
        <v>95.272176000000002</v>
      </c>
      <c r="H1250" s="11">
        <f t="shared" si="99"/>
        <v>-10.917410497840002</v>
      </c>
      <c r="J1250" s="26"/>
    </row>
    <row r="1251" spans="1:10" outlineLevel="1">
      <c r="A1251" s="7">
        <f t="shared" si="101"/>
        <v>42</v>
      </c>
      <c r="B1251" s="39">
        <v>42656.020833333336</v>
      </c>
      <c r="C1251" s="40">
        <f t="shared" si="100"/>
        <v>0.81250000000000033</v>
      </c>
      <c r="D1251" s="43">
        <v>0.68</v>
      </c>
      <c r="E1251" s="9">
        <f t="shared" si="102"/>
        <v>0.70006000000000013</v>
      </c>
      <c r="F1251" s="44">
        <v>125.23</v>
      </c>
      <c r="G1251" s="9">
        <f t="shared" si="103"/>
        <v>133.54527200000001</v>
      </c>
      <c r="H1251" s="11">
        <f t="shared" si="99"/>
        <v>-36.434813116320015</v>
      </c>
      <c r="J1251" s="26"/>
    </row>
    <row r="1252" spans="1:10" outlineLevel="1">
      <c r="A1252" s="7">
        <f t="shared" si="101"/>
        <v>42</v>
      </c>
      <c r="B1252" s="39">
        <v>42656.020833333336</v>
      </c>
      <c r="C1252" s="40">
        <f t="shared" si="100"/>
        <v>0.8333333333333337</v>
      </c>
      <c r="D1252" s="43">
        <v>0.73</v>
      </c>
      <c r="E1252" s="9">
        <f t="shared" si="102"/>
        <v>0.75153500000000006</v>
      </c>
      <c r="F1252" s="44">
        <v>79.31</v>
      </c>
      <c r="G1252" s="9">
        <f t="shared" si="103"/>
        <v>84.576183999999998</v>
      </c>
      <c r="H1252" s="11">
        <f t="shared" si="99"/>
        <v>-2.3118599424399986</v>
      </c>
      <c r="J1252" s="26"/>
    </row>
    <row r="1253" spans="1:10" outlineLevel="1">
      <c r="A1253" s="7">
        <f t="shared" si="101"/>
        <v>42</v>
      </c>
      <c r="B1253" s="39">
        <v>42656.020833333336</v>
      </c>
      <c r="C1253" s="40">
        <f t="shared" si="100"/>
        <v>0.85416666666666707</v>
      </c>
      <c r="D1253" s="43">
        <v>0.93</v>
      </c>
      <c r="E1253" s="9">
        <f t="shared" si="102"/>
        <v>0.95743500000000015</v>
      </c>
      <c r="F1253" s="44">
        <v>61.3</v>
      </c>
      <c r="G1253" s="9">
        <f t="shared" si="103"/>
        <v>65.370319999999992</v>
      </c>
      <c r="H1253" s="11">
        <f t="shared" si="99"/>
        <v>15.443120170800009</v>
      </c>
      <c r="J1253" s="26"/>
    </row>
    <row r="1254" spans="1:10" outlineLevel="1">
      <c r="A1254" s="7">
        <f t="shared" si="101"/>
        <v>42</v>
      </c>
      <c r="B1254" s="39">
        <v>42656.020833333336</v>
      </c>
      <c r="C1254" s="40">
        <f t="shared" si="100"/>
        <v>0.87500000000000044</v>
      </c>
      <c r="D1254" s="43">
        <v>1.05</v>
      </c>
      <c r="E1254" s="9">
        <f t="shared" si="102"/>
        <v>1.0809750000000002</v>
      </c>
      <c r="F1254" s="44">
        <v>54.76</v>
      </c>
      <c r="G1254" s="9">
        <f t="shared" si="103"/>
        <v>58.396063999999996</v>
      </c>
      <c r="H1254" s="11">
        <f t="shared" si="99"/>
        <v>24.97477721760001</v>
      </c>
      <c r="J1254" s="26"/>
    </row>
    <row r="1255" spans="1:10" outlineLevel="1">
      <c r="A1255" s="7">
        <f t="shared" si="101"/>
        <v>42</v>
      </c>
      <c r="B1255" s="39">
        <v>42656.020833333336</v>
      </c>
      <c r="C1255" s="40">
        <f t="shared" si="100"/>
        <v>0.89583333333333381</v>
      </c>
      <c r="D1255" s="43">
        <v>1.05</v>
      </c>
      <c r="E1255" s="9">
        <f t="shared" si="102"/>
        <v>1.0809750000000002</v>
      </c>
      <c r="F1255" s="44">
        <v>43.45</v>
      </c>
      <c r="G1255" s="9">
        <f t="shared" si="103"/>
        <v>46.335080000000005</v>
      </c>
      <c r="H1255" s="11">
        <f t="shared" si="99"/>
        <v>38.012399397000003</v>
      </c>
      <c r="J1255" s="26"/>
    </row>
    <row r="1256" spans="1:10" outlineLevel="1">
      <c r="A1256" s="7">
        <f t="shared" si="101"/>
        <v>42</v>
      </c>
      <c r="B1256" s="39">
        <v>42656.020833333336</v>
      </c>
      <c r="C1256" s="40">
        <f t="shared" si="100"/>
        <v>0.91666666666666718</v>
      </c>
      <c r="D1256" s="43">
        <v>1.03</v>
      </c>
      <c r="E1256" s="9">
        <f t="shared" si="102"/>
        <v>1.0603850000000001</v>
      </c>
      <c r="F1256" s="44">
        <v>30.33</v>
      </c>
      <c r="G1256" s="9">
        <f t="shared" si="103"/>
        <v>32.343911999999996</v>
      </c>
      <c r="H1256" s="11">
        <f t="shared" si="99"/>
        <v>52.124378373880013</v>
      </c>
      <c r="J1256" s="26"/>
    </row>
    <row r="1257" spans="1:10" outlineLevel="1">
      <c r="A1257" s="7">
        <f t="shared" si="101"/>
        <v>42</v>
      </c>
      <c r="B1257" s="39">
        <v>42656.020833333336</v>
      </c>
      <c r="C1257" s="40">
        <f t="shared" si="100"/>
        <v>0.93750000000000056</v>
      </c>
      <c r="D1257" s="43">
        <v>1.43</v>
      </c>
      <c r="E1257" s="9">
        <f t="shared" si="102"/>
        <v>1.4721850000000001</v>
      </c>
      <c r="F1257" s="44">
        <v>67.77</v>
      </c>
      <c r="G1257" s="9">
        <f t="shared" si="103"/>
        <v>72.269927999999993</v>
      </c>
      <c r="H1257" s="11">
        <f t="shared" si="99"/>
        <v>13.58837354732001</v>
      </c>
      <c r="J1257" s="26"/>
    </row>
    <row r="1258" spans="1:10" outlineLevel="1">
      <c r="A1258" s="7">
        <f t="shared" si="101"/>
        <v>42</v>
      </c>
      <c r="B1258" s="39">
        <v>42656.020833333336</v>
      </c>
      <c r="C1258" s="40">
        <f t="shared" si="100"/>
        <v>0.95833333333333393</v>
      </c>
      <c r="D1258" s="43">
        <v>1.86</v>
      </c>
      <c r="E1258" s="9">
        <f t="shared" si="102"/>
        <v>1.9148700000000003</v>
      </c>
      <c r="F1258" s="44">
        <v>69.569999999999993</v>
      </c>
      <c r="G1258" s="9">
        <f t="shared" si="103"/>
        <v>74.189447999999999</v>
      </c>
      <c r="H1258" s="11">
        <f t="shared" si="99"/>
        <v>13.998756708240004</v>
      </c>
      <c r="J1258" s="26"/>
    </row>
    <row r="1259" spans="1:10" outlineLevel="1">
      <c r="A1259" s="7">
        <f t="shared" si="101"/>
        <v>42</v>
      </c>
      <c r="B1259" s="39">
        <v>42656.020833333336</v>
      </c>
      <c r="C1259" s="40">
        <f t="shared" si="100"/>
        <v>0.9791666666666673</v>
      </c>
      <c r="D1259" s="43">
        <v>1.42</v>
      </c>
      <c r="E1259" s="9">
        <f t="shared" si="102"/>
        <v>1.4618900000000001</v>
      </c>
      <c r="F1259" s="44">
        <v>70.17</v>
      </c>
      <c r="G1259" s="9">
        <f t="shared" si="103"/>
        <v>74.829288000000005</v>
      </c>
      <c r="H1259" s="11">
        <f t="shared" si="99"/>
        <v>9.7518471656799939</v>
      </c>
      <c r="J1259" s="26"/>
    </row>
    <row r="1260" spans="1:10" outlineLevel="1">
      <c r="A1260" s="7">
        <f t="shared" si="101"/>
        <v>42</v>
      </c>
      <c r="B1260" s="39">
        <v>42656.020833333336</v>
      </c>
      <c r="C1260" s="40">
        <f t="shared" si="100"/>
        <v>1.0000000000000007</v>
      </c>
      <c r="D1260" s="43">
        <v>1</v>
      </c>
      <c r="E1260" s="9">
        <f t="shared" si="102"/>
        <v>1.0295000000000001</v>
      </c>
      <c r="F1260" s="44">
        <v>66.94</v>
      </c>
      <c r="G1260" s="9">
        <f t="shared" si="103"/>
        <v>71.384816000000001</v>
      </c>
      <c r="H1260" s="11">
        <f t="shared" si="99"/>
        <v>10.413581927999999</v>
      </c>
      <c r="J1260" s="26"/>
    </row>
    <row r="1261" spans="1:10" outlineLevel="1">
      <c r="A1261" s="7">
        <f t="shared" si="101"/>
        <v>42</v>
      </c>
      <c r="B1261" s="39">
        <v>42657.020833333336</v>
      </c>
      <c r="C1261" s="40">
        <f t="shared" si="100"/>
        <v>2.0833333333333332E-2</v>
      </c>
      <c r="D1261" s="43">
        <v>0.87</v>
      </c>
      <c r="E1261" s="9">
        <f t="shared" si="102"/>
        <v>0.89566500000000004</v>
      </c>
      <c r="F1261" s="44">
        <v>67.88</v>
      </c>
      <c r="G1261" s="9">
        <f t="shared" si="103"/>
        <v>72.387231999999997</v>
      </c>
      <c r="H1261" s="11">
        <f t="shared" si="99"/>
        <v>8.1619873507200023</v>
      </c>
      <c r="J1261" s="26"/>
    </row>
    <row r="1262" spans="1:10" outlineLevel="1">
      <c r="A1262" s="7">
        <f t="shared" si="101"/>
        <v>42</v>
      </c>
      <c r="B1262" s="39">
        <v>42657.020833333336</v>
      </c>
      <c r="C1262" s="40">
        <f t="shared" si="100"/>
        <v>4.1666666666666664E-2</v>
      </c>
      <c r="D1262" s="43">
        <v>0.52</v>
      </c>
      <c r="E1262" s="9">
        <f t="shared" si="102"/>
        <v>0.53534000000000004</v>
      </c>
      <c r="F1262" s="44">
        <v>63.02</v>
      </c>
      <c r="G1262" s="9">
        <f t="shared" si="103"/>
        <v>67.20452800000001</v>
      </c>
      <c r="H1262" s="11">
        <f t="shared" si="99"/>
        <v>7.6529379804799946</v>
      </c>
      <c r="J1262" s="26"/>
    </row>
    <row r="1263" spans="1:10" outlineLevel="1">
      <c r="A1263" s="7">
        <f t="shared" si="101"/>
        <v>42</v>
      </c>
      <c r="B1263" s="39">
        <v>42657.020833333336</v>
      </c>
      <c r="C1263" s="40">
        <f t="shared" si="100"/>
        <v>6.25E-2</v>
      </c>
      <c r="D1263" s="43">
        <v>0.31</v>
      </c>
      <c r="E1263" s="9">
        <f t="shared" si="102"/>
        <v>0.31914500000000001</v>
      </c>
      <c r="F1263" s="44">
        <v>53.55</v>
      </c>
      <c r="G1263" s="9">
        <f t="shared" si="103"/>
        <v>57.105719999999998</v>
      </c>
      <c r="H1263" s="11">
        <f t="shared" si="99"/>
        <v>7.7853124906000009</v>
      </c>
      <c r="J1263" s="26"/>
    </row>
    <row r="1264" spans="1:10" outlineLevel="1">
      <c r="A1264" s="7">
        <f t="shared" si="101"/>
        <v>42</v>
      </c>
      <c r="B1264" s="39">
        <v>42657.020833333336</v>
      </c>
      <c r="C1264" s="40">
        <f t="shared" si="100"/>
        <v>8.3333333333333329E-2</v>
      </c>
      <c r="D1264" s="43">
        <v>0.24</v>
      </c>
      <c r="E1264" s="9">
        <f t="shared" si="102"/>
        <v>0.24708000000000002</v>
      </c>
      <c r="F1264" s="44">
        <v>44.52</v>
      </c>
      <c r="G1264" s="9">
        <f t="shared" si="103"/>
        <v>47.476128000000003</v>
      </c>
      <c r="H1264" s="11">
        <f t="shared" si="99"/>
        <v>8.4066182937599994</v>
      </c>
      <c r="J1264" s="26"/>
    </row>
    <row r="1265" spans="1:10" outlineLevel="1">
      <c r="A1265" s="7">
        <f t="shared" si="101"/>
        <v>42</v>
      </c>
      <c r="B1265" s="39">
        <v>42657.020833333336</v>
      </c>
      <c r="C1265" s="40">
        <f t="shared" si="100"/>
        <v>0.10416666666666666</v>
      </c>
      <c r="D1265" s="43">
        <v>0.13</v>
      </c>
      <c r="E1265" s="9">
        <f t="shared" si="102"/>
        <v>0.13383500000000001</v>
      </c>
      <c r="F1265" s="44">
        <v>39.01</v>
      </c>
      <c r="G1265" s="9">
        <f t="shared" si="103"/>
        <v>41.600263999999996</v>
      </c>
      <c r="H1265" s="11">
        <f t="shared" si="99"/>
        <v>5.3399811675600013</v>
      </c>
      <c r="J1265" s="26"/>
    </row>
    <row r="1266" spans="1:10" outlineLevel="1">
      <c r="A1266" s="7">
        <f t="shared" si="101"/>
        <v>42</v>
      </c>
      <c r="B1266" s="39">
        <v>42657.020833333336</v>
      </c>
      <c r="C1266" s="40">
        <f t="shared" si="100"/>
        <v>0.12499999999999999</v>
      </c>
      <c r="D1266" s="43">
        <v>0.26</v>
      </c>
      <c r="E1266" s="9">
        <f t="shared" si="102"/>
        <v>0.26767000000000002</v>
      </c>
      <c r="F1266" s="44">
        <v>31.69</v>
      </c>
      <c r="G1266" s="9">
        <f t="shared" si="103"/>
        <v>33.794215999999999</v>
      </c>
      <c r="H1266" s="11">
        <f t="shared" si="99"/>
        <v>12.769407203280002</v>
      </c>
      <c r="J1266" s="26"/>
    </row>
    <row r="1267" spans="1:10" outlineLevel="1">
      <c r="A1267" s="7">
        <f t="shared" si="101"/>
        <v>42</v>
      </c>
      <c r="B1267" s="39">
        <v>42657.020833333336</v>
      </c>
      <c r="C1267" s="40">
        <f t="shared" si="100"/>
        <v>0.14583333333333331</v>
      </c>
      <c r="D1267" s="43">
        <v>0.2</v>
      </c>
      <c r="E1267" s="9">
        <f t="shared" si="102"/>
        <v>0.20590000000000003</v>
      </c>
      <c r="F1267" s="44">
        <v>29.14</v>
      </c>
      <c r="G1267" s="9">
        <f t="shared" si="103"/>
        <v>31.074896000000003</v>
      </c>
      <c r="H1267" s="11">
        <f t="shared" si="99"/>
        <v>10.382528913600002</v>
      </c>
      <c r="J1267" s="26"/>
    </row>
    <row r="1268" spans="1:10" outlineLevel="1">
      <c r="A1268" s="7">
        <f t="shared" si="101"/>
        <v>42</v>
      </c>
      <c r="B1268" s="39">
        <v>42657.020833333336</v>
      </c>
      <c r="C1268" s="40">
        <f t="shared" si="100"/>
        <v>0.16666666666666666</v>
      </c>
      <c r="D1268" s="43">
        <v>0.27</v>
      </c>
      <c r="E1268" s="9">
        <f t="shared" si="102"/>
        <v>0.27796500000000002</v>
      </c>
      <c r="F1268" s="44">
        <v>36.74</v>
      </c>
      <c r="G1268" s="9">
        <f t="shared" si="103"/>
        <v>39.179536000000006</v>
      </c>
      <c r="H1268" s="11">
        <f t="shared" si="99"/>
        <v>11.763607775759999</v>
      </c>
      <c r="J1268" s="26"/>
    </row>
    <row r="1269" spans="1:10" outlineLevel="1">
      <c r="A1269" s="7">
        <f t="shared" si="101"/>
        <v>42</v>
      </c>
      <c r="B1269" s="39">
        <v>42657.020833333336</v>
      </c>
      <c r="C1269" s="40">
        <f t="shared" si="100"/>
        <v>0.1875</v>
      </c>
      <c r="D1269" s="43">
        <v>0.32</v>
      </c>
      <c r="E1269" s="9">
        <f t="shared" si="102"/>
        <v>0.32944000000000001</v>
      </c>
      <c r="F1269" s="44">
        <v>45.83</v>
      </c>
      <c r="G1269" s="9">
        <f t="shared" si="103"/>
        <v>48.873111999999999</v>
      </c>
      <c r="H1269" s="11">
        <f t="shared" si="99"/>
        <v>10.74860198272</v>
      </c>
      <c r="J1269" s="26"/>
    </row>
    <row r="1270" spans="1:10" outlineLevel="1">
      <c r="A1270" s="7">
        <f t="shared" si="101"/>
        <v>42</v>
      </c>
      <c r="B1270" s="39">
        <v>42657.020833333336</v>
      </c>
      <c r="C1270" s="40">
        <f t="shared" si="100"/>
        <v>0.20833333333333334</v>
      </c>
      <c r="D1270" s="43">
        <v>0.21</v>
      </c>
      <c r="E1270" s="9">
        <f t="shared" si="102"/>
        <v>0.216195</v>
      </c>
      <c r="F1270" s="44">
        <v>60.46</v>
      </c>
      <c r="G1270" s="9">
        <f t="shared" si="103"/>
        <v>64.474544000000009</v>
      </c>
      <c r="H1270" s="11">
        <f t="shared" si="99"/>
        <v>3.680818459919998</v>
      </c>
      <c r="J1270" s="26"/>
    </row>
    <row r="1271" spans="1:10" outlineLevel="1">
      <c r="A1271" s="7">
        <f t="shared" si="101"/>
        <v>42</v>
      </c>
      <c r="B1271" s="39">
        <v>42657.020833333336</v>
      </c>
      <c r="C1271" s="40">
        <f t="shared" si="100"/>
        <v>0.22916666666666669</v>
      </c>
      <c r="D1271" s="43">
        <v>0.31</v>
      </c>
      <c r="E1271" s="9">
        <f t="shared" si="102"/>
        <v>0.31914500000000001</v>
      </c>
      <c r="F1271" s="44">
        <v>72.959999999999994</v>
      </c>
      <c r="G1271" s="9">
        <f t="shared" si="103"/>
        <v>77.804543999999993</v>
      </c>
      <c r="H1271" s="11">
        <f t="shared" si="99"/>
        <v>1.1793863051200024</v>
      </c>
      <c r="J1271" s="26"/>
    </row>
    <row r="1272" spans="1:10" outlineLevel="1">
      <c r="A1272" s="7">
        <f t="shared" si="101"/>
        <v>42</v>
      </c>
      <c r="B1272" s="39">
        <v>42657.020833333336</v>
      </c>
      <c r="C1272" s="40">
        <f t="shared" si="100"/>
        <v>0.25</v>
      </c>
      <c r="D1272" s="43">
        <v>0.33</v>
      </c>
      <c r="E1272" s="9">
        <f t="shared" si="102"/>
        <v>0.33973500000000006</v>
      </c>
      <c r="F1272" s="44">
        <v>77.61</v>
      </c>
      <c r="G1272" s="9">
        <f t="shared" si="103"/>
        <v>82.763304000000005</v>
      </c>
      <c r="H1272" s="11">
        <f t="shared" si="99"/>
        <v>-0.4291885844400018</v>
      </c>
      <c r="J1272" s="26"/>
    </row>
    <row r="1273" spans="1:10" outlineLevel="1">
      <c r="A1273" s="7">
        <f t="shared" si="101"/>
        <v>42</v>
      </c>
      <c r="B1273" s="39">
        <v>42657.020833333336</v>
      </c>
      <c r="C1273" s="40">
        <f t="shared" si="100"/>
        <v>0.27083333333333331</v>
      </c>
      <c r="D1273" s="43">
        <v>0.39</v>
      </c>
      <c r="E1273" s="9">
        <f t="shared" si="102"/>
        <v>0.40150500000000006</v>
      </c>
      <c r="F1273" s="44">
        <v>180.07</v>
      </c>
      <c r="G1273" s="9">
        <f t="shared" si="103"/>
        <v>192.02664799999999</v>
      </c>
      <c r="H1273" s="11">
        <f t="shared" si="99"/>
        <v>-44.377001805240006</v>
      </c>
      <c r="J1273" s="26"/>
    </row>
    <row r="1274" spans="1:10" outlineLevel="1">
      <c r="A1274" s="7">
        <f t="shared" si="101"/>
        <v>42</v>
      </c>
      <c r="B1274" s="39">
        <v>42657.020833333336</v>
      </c>
      <c r="C1274" s="40">
        <f t="shared" si="100"/>
        <v>0.29166666666666663</v>
      </c>
      <c r="D1274" s="43">
        <v>0.52</v>
      </c>
      <c r="E1274" s="9">
        <f t="shared" si="102"/>
        <v>0.53534000000000004</v>
      </c>
      <c r="F1274" s="44">
        <v>220.67</v>
      </c>
      <c r="G1274" s="9">
        <f t="shared" si="103"/>
        <v>235.32248799999999</v>
      </c>
      <c r="H1274" s="11">
        <f t="shared" si="99"/>
        <v>-82.347330725920003</v>
      </c>
      <c r="J1274" s="26"/>
    </row>
    <row r="1275" spans="1:10" outlineLevel="1">
      <c r="A1275" s="7">
        <f t="shared" si="101"/>
        <v>42</v>
      </c>
      <c r="B1275" s="39">
        <v>42657.020833333336</v>
      </c>
      <c r="C1275" s="40">
        <f t="shared" si="100"/>
        <v>0.31249999999999994</v>
      </c>
      <c r="D1275" s="43">
        <v>0.6</v>
      </c>
      <c r="E1275" s="9">
        <f t="shared" si="102"/>
        <v>0.61770000000000003</v>
      </c>
      <c r="F1275" s="44">
        <v>57.88</v>
      </c>
      <c r="G1275" s="9">
        <f t="shared" si="103"/>
        <v>61.723232000000003</v>
      </c>
      <c r="H1275" s="11">
        <f t="shared" si="99"/>
        <v>12.216109593599999</v>
      </c>
      <c r="J1275" s="26"/>
    </row>
    <row r="1276" spans="1:10" outlineLevel="1">
      <c r="A1276" s="7">
        <f t="shared" si="101"/>
        <v>42</v>
      </c>
      <c r="B1276" s="39">
        <v>42657.020833333336</v>
      </c>
      <c r="C1276" s="40">
        <f t="shared" si="100"/>
        <v>0.33333333333333326</v>
      </c>
      <c r="D1276" s="43">
        <v>0.41</v>
      </c>
      <c r="E1276" s="9">
        <f t="shared" si="102"/>
        <v>0.422095</v>
      </c>
      <c r="F1276" s="44">
        <v>59.92</v>
      </c>
      <c r="G1276" s="9">
        <f t="shared" si="103"/>
        <v>63.898688</v>
      </c>
      <c r="H1276" s="11">
        <f t="shared" si="99"/>
        <v>7.4294257886399997</v>
      </c>
      <c r="J1276" s="26"/>
    </row>
    <row r="1277" spans="1:10" outlineLevel="1">
      <c r="A1277" s="7">
        <f t="shared" si="101"/>
        <v>42</v>
      </c>
      <c r="B1277" s="39">
        <v>42657.020833333336</v>
      </c>
      <c r="C1277" s="40">
        <f t="shared" si="100"/>
        <v>0.35416666666666657</v>
      </c>
      <c r="D1277" s="43">
        <v>0.3</v>
      </c>
      <c r="E1277" s="9">
        <f t="shared" si="102"/>
        <v>0.30885000000000001</v>
      </c>
      <c r="F1277" s="44">
        <v>58.3</v>
      </c>
      <c r="G1277" s="9">
        <f t="shared" si="103"/>
        <v>62.171119999999995</v>
      </c>
      <c r="H1277" s="11">
        <f t="shared" ref="H1277:H1340" si="104">E1277*($B$6-G1277)</f>
        <v>5.9697245880000018</v>
      </c>
      <c r="J1277" s="26"/>
    </row>
    <row r="1278" spans="1:10" outlineLevel="1">
      <c r="A1278" s="7">
        <f t="shared" si="101"/>
        <v>42</v>
      </c>
      <c r="B1278" s="39">
        <v>42657.020833333336</v>
      </c>
      <c r="C1278" s="40">
        <f t="shared" ref="C1278:C1341" si="105">IF(C1277=$C$60,$C$13,C1277+1/48)</f>
        <v>0.37499999999999989</v>
      </c>
      <c r="D1278" s="43">
        <v>0.09</v>
      </c>
      <c r="E1278" s="9">
        <f t="shared" si="102"/>
        <v>9.2655000000000001E-2</v>
      </c>
      <c r="F1278" s="44">
        <v>37.53</v>
      </c>
      <c r="G1278" s="9">
        <f t="shared" si="103"/>
        <v>40.021992000000004</v>
      </c>
      <c r="H1278" s="11">
        <f t="shared" si="104"/>
        <v>3.8431448312399996</v>
      </c>
      <c r="J1278" s="26"/>
    </row>
    <row r="1279" spans="1:10" outlineLevel="1">
      <c r="A1279" s="7">
        <f t="shared" ref="A1279:A1342" si="106">A1278</f>
        <v>42</v>
      </c>
      <c r="B1279" s="39">
        <v>42657.020833333336</v>
      </c>
      <c r="C1279" s="40">
        <f t="shared" si="105"/>
        <v>0.3958333333333332</v>
      </c>
      <c r="D1279" s="43">
        <v>0.25</v>
      </c>
      <c r="E1279" s="9">
        <f t="shared" si="102"/>
        <v>0.25737500000000002</v>
      </c>
      <c r="F1279" s="44">
        <v>33.090000000000003</v>
      </c>
      <c r="G1279" s="9">
        <f t="shared" si="103"/>
        <v>35.287176000000002</v>
      </c>
      <c r="H1279" s="11">
        <f t="shared" si="104"/>
        <v>11.894025577000001</v>
      </c>
      <c r="J1279" s="26"/>
    </row>
    <row r="1280" spans="1:10" outlineLevel="1">
      <c r="A1280" s="7">
        <f t="shared" si="106"/>
        <v>42</v>
      </c>
      <c r="B1280" s="39">
        <v>42657.020833333336</v>
      </c>
      <c r="C1280" s="40">
        <f t="shared" si="105"/>
        <v>0.41666666666666652</v>
      </c>
      <c r="D1280" s="43">
        <v>0.39</v>
      </c>
      <c r="E1280" s="9">
        <f t="shared" si="102"/>
        <v>0.40150500000000006</v>
      </c>
      <c r="F1280" s="44">
        <v>33.47</v>
      </c>
      <c r="G1280" s="9">
        <f t="shared" si="103"/>
        <v>35.692408</v>
      </c>
      <c r="H1280" s="11">
        <f t="shared" si="104"/>
        <v>18.391977225960002</v>
      </c>
      <c r="J1280" s="26"/>
    </row>
    <row r="1281" spans="1:10" outlineLevel="1">
      <c r="A1281" s="7">
        <f t="shared" si="106"/>
        <v>42</v>
      </c>
      <c r="B1281" s="39">
        <v>42657.020833333336</v>
      </c>
      <c r="C1281" s="40">
        <f t="shared" si="105"/>
        <v>0.43749999999999983</v>
      </c>
      <c r="D1281" s="43">
        <v>0.49</v>
      </c>
      <c r="E1281" s="9">
        <f t="shared" si="102"/>
        <v>0.50445499999999999</v>
      </c>
      <c r="F1281" s="44">
        <v>31.8</v>
      </c>
      <c r="G1281" s="9">
        <f t="shared" si="103"/>
        <v>33.911520000000003</v>
      </c>
      <c r="H1281" s="11">
        <f t="shared" si="104"/>
        <v>24.006246678399997</v>
      </c>
      <c r="J1281" s="26"/>
    </row>
    <row r="1282" spans="1:10" outlineLevel="1">
      <c r="A1282" s="7">
        <f t="shared" si="106"/>
        <v>42</v>
      </c>
      <c r="B1282" s="39">
        <v>42657.020833333336</v>
      </c>
      <c r="C1282" s="40">
        <f t="shared" si="105"/>
        <v>0.45833333333333315</v>
      </c>
      <c r="D1282" s="43">
        <v>0.55000000000000004</v>
      </c>
      <c r="E1282" s="9">
        <f t="shared" si="102"/>
        <v>0.56622500000000009</v>
      </c>
      <c r="F1282" s="44">
        <v>32.01</v>
      </c>
      <c r="G1282" s="9">
        <f t="shared" si="103"/>
        <v>34.135463999999999</v>
      </c>
      <c r="H1282" s="11">
        <f t="shared" si="104"/>
        <v>26.818984396600005</v>
      </c>
      <c r="J1282" s="26"/>
    </row>
    <row r="1283" spans="1:10" outlineLevel="1">
      <c r="A1283" s="7">
        <f t="shared" si="106"/>
        <v>42</v>
      </c>
      <c r="B1283" s="39">
        <v>42657.020833333336</v>
      </c>
      <c r="C1283" s="40">
        <f t="shared" si="105"/>
        <v>0.47916666666666646</v>
      </c>
      <c r="D1283" s="43">
        <v>0.59</v>
      </c>
      <c r="E1283" s="9">
        <f t="shared" si="102"/>
        <v>0.60740499999999997</v>
      </c>
      <c r="F1283" s="44">
        <v>30.28</v>
      </c>
      <c r="G1283" s="9">
        <f t="shared" si="103"/>
        <v>32.290592000000004</v>
      </c>
      <c r="H1283" s="11">
        <f t="shared" si="104"/>
        <v>29.890040466239995</v>
      </c>
      <c r="J1283" s="26"/>
    </row>
    <row r="1284" spans="1:10" outlineLevel="1">
      <c r="A1284" s="7">
        <f t="shared" si="106"/>
        <v>42</v>
      </c>
      <c r="B1284" s="39">
        <v>42657.020833333336</v>
      </c>
      <c r="C1284" s="40">
        <f t="shared" si="105"/>
        <v>0.49999999999999978</v>
      </c>
      <c r="D1284" s="43">
        <v>0.38</v>
      </c>
      <c r="E1284" s="9">
        <f t="shared" si="102"/>
        <v>0.39121000000000006</v>
      </c>
      <c r="F1284" s="44">
        <v>15.79</v>
      </c>
      <c r="G1284" s="9">
        <f t="shared" si="103"/>
        <v>16.838456000000001</v>
      </c>
      <c r="H1284" s="11">
        <f t="shared" si="104"/>
        <v>25.296242628240002</v>
      </c>
      <c r="J1284" s="26"/>
    </row>
    <row r="1285" spans="1:10" outlineLevel="1">
      <c r="A1285" s="7">
        <f t="shared" si="106"/>
        <v>42</v>
      </c>
      <c r="B1285" s="39">
        <v>42657.020833333336</v>
      </c>
      <c r="C1285" s="40">
        <f t="shared" si="105"/>
        <v>0.52083333333333315</v>
      </c>
      <c r="D1285" s="43">
        <v>0.72</v>
      </c>
      <c r="E1285" s="9">
        <f t="shared" si="102"/>
        <v>0.74124000000000001</v>
      </c>
      <c r="F1285" s="44">
        <v>10.76</v>
      </c>
      <c r="G1285" s="9">
        <f t="shared" si="103"/>
        <v>11.474463999999999</v>
      </c>
      <c r="H1285" s="11">
        <f t="shared" si="104"/>
        <v>51.90572830464</v>
      </c>
      <c r="J1285" s="26"/>
    </row>
    <row r="1286" spans="1:10" outlineLevel="1">
      <c r="A1286" s="7">
        <f t="shared" si="106"/>
        <v>42</v>
      </c>
      <c r="B1286" s="39">
        <v>42657.020833333336</v>
      </c>
      <c r="C1286" s="40">
        <f t="shared" si="105"/>
        <v>0.54166666666666652</v>
      </c>
      <c r="D1286" s="43">
        <v>0.67</v>
      </c>
      <c r="E1286" s="9">
        <f t="shared" si="102"/>
        <v>0.68976500000000007</v>
      </c>
      <c r="F1286" s="44">
        <v>10.37</v>
      </c>
      <c r="G1286" s="9">
        <f t="shared" si="103"/>
        <v>11.058567999999999</v>
      </c>
      <c r="H1286" s="11">
        <f t="shared" si="104"/>
        <v>48.588034343480011</v>
      </c>
      <c r="J1286" s="26"/>
    </row>
    <row r="1287" spans="1:10" outlineLevel="1">
      <c r="A1287" s="7">
        <f t="shared" si="106"/>
        <v>42</v>
      </c>
      <c r="B1287" s="39">
        <v>42657.020833333336</v>
      </c>
      <c r="C1287" s="40">
        <f t="shared" si="105"/>
        <v>0.56249999999999989</v>
      </c>
      <c r="D1287" s="43">
        <v>0.6</v>
      </c>
      <c r="E1287" s="9">
        <f t="shared" si="102"/>
        <v>0.61770000000000003</v>
      </c>
      <c r="F1287" s="44">
        <v>12.27</v>
      </c>
      <c r="G1287" s="9">
        <f t="shared" si="103"/>
        <v>13.084728</v>
      </c>
      <c r="H1287" s="11">
        <f t="shared" si="104"/>
        <v>42.260113514400004</v>
      </c>
      <c r="J1287" s="26"/>
    </row>
    <row r="1288" spans="1:10" outlineLevel="1">
      <c r="A1288" s="7">
        <f t="shared" si="106"/>
        <v>42</v>
      </c>
      <c r="B1288" s="39">
        <v>42657.020833333336</v>
      </c>
      <c r="C1288" s="40">
        <f t="shared" si="105"/>
        <v>0.58333333333333326</v>
      </c>
      <c r="D1288" s="43">
        <v>0.55000000000000004</v>
      </c>
      <c r="E1288" s="9">
        <f t="shared" si="102"/>
        <v>0.56622500000000009</v>
      </c>
      <c r="F1288" s="44">
        <v>11.12</v>
      </c>
      <c r="G1288" s="9">
        <f t="shared" si="103"/>
        <v>11.858367999999999</v>
      </c>
      <c r="H1288" s="11">
        <f t="shared" si="104"/>
        <v>39.432833079200009</v>
      </c>
      <c r="J1288" s="26"/>
    </row>
    <row r="1289" spans="1:10" outlineLevel="1">
      <c r="A1289" s="7">
        <f t="shared" si="106"/>
        <v>42</v>
      </c>
      <c r="B1289" s="39">
        <v>42657.020833333336</v>
      </c>
      <c r="C1289" s="40">
        <f t="shared" si="105"/>
        <v>0.60416666666666663</v>
      </c>
      <c r="D1289" s="43">
        <v>0.57999999999999996</v>
      </c>
      <c r="E1289" s="9">
        <f t="shared" si="102"/>
        <v>0.59711000000000003</v>
      </c>
      <c r="F1289" s="44">
        <v>10.55</v>
      </c>
      <c r="G1289" s="9">
        <f t="shared" si="103"/>
        <v>11.250520000000002</v>
      </c>
      <c r="H1289" s="11">
        <f t="shared" si="104"/>
        <v>41.946667002800005</v>
      </c>
      <c r="J1289" s="26"/>
    </row>
    <row r="1290" spans="1:10" outlineLevel="1">
      <c r="A1290" s="7">
        <f t="shared" si="106"/>
        <v>42</v>
      </c>
      <c r="B1290" s="39">
        <v>42657.020833333336</v>
      </c>
      <c r="C1290" s="40">
        <f t="shared" si="105"/>
        <v>0.625</v>
      </c>
      <c r="D1290" s="43">
        <v>0.56999999999999995</v>
      </c>
      <c r="E1290" s="9">
        <f t="shared" si="102"/>
        <v>0.58681499999999998</v>
      </c>
      <c r="F1290" s="44">
        <v>10.91</v>
      </c>
      <c r="G1290" s="9">
        <f t="shared" si="103"/>
        <v>11.634424000000001</v>
      </c>
      <c r="H1290" s="11">
        <f t="shared" si="104"/>
        <v>40.998167980440002</v>
      </c>
      <c r="J1290" s="26"/>
    </row>
    <row r="1291" spans="1:10" outlineLevel="1">
      <c r="A1291" s="7">
        <f t="shared" si="106"/>
        <v>42</v>
      </c>
      <c r="B1291" s="39">
        <v>42657.020833333336</v>
      </c>
      <c r="C1291" s="40">
        <f t="shared" si="105"/>
        <v>0.64583333333333337</v>
      </c>
      <c r="D1291" s="43">
        <v>0.83</v>
      </c>
      <c r="E1291" s="9">
        <f t="shared" si="102"/>
        <v>0.85448500000000005</v>
      </c>
      <c r="F1291" s="44">
        <v>23.65</v>
      </c>
      <c r="G1291" s="9">
        <f t="shared" si="103"/>
        <v>25.220359999999999</v>
      </c>
      <c r="H1291" s="11">
        <f t="shared" si="104"/>
        <v>48.090108185400005</v>
      </c>
      <c r="J1291" s="26"/>
    </row>
    <row r="1292" spans="1:10" outlineLevel="1">
      <c r="A1292" s="7">
        <f t="shared" si="106"/>
        <v>42</v>
      </c>
      <c r="B1292" s="39">
        <v>42657.020833333336</v>
      </c>
      <c r="C1292" s="40">
        <f t="shared" si="105"/>
        <v>0.66666666666666674</v>
      </c>
      <c r="D1292" s="43">
        <v>1.28</v>
      </c>
      <c r="E1292" s="9">
        <f t="shared" si="102"/>
        <v>1.31776</v>
      </c>
      <c r="F1292" s="44">
        <v>23.54</v>
      </c>
      <c r="G1292" s="9">
        <f t="shared" si="103"/>
        <v>25.103055999999999</v>
      </c>
      <c r="H1292" s="11">
        <f t="shared" si="104"/>
        <v>74.317636925440013</v>
      </c>
      <c r="J1292" s="26"/>
    </row>
    <row r="1293" spans="1:10" outlineLevel="1">
      <c r="A1293" s="7">
        <f t="shared" si="106"/>
        <v>42</v>
      </c>
      <c r="B1293" s="39">
        <v>42657.020833333336</v>
      </c>
      <c r="C1293" s="40">
        <f t="shared" si="105"/>
        <v>0.68750000000000011</v>
      </c>
      <c r="D1293" s="43">
        <v>1.21</v>
      </c>
      <c r="E1293" s="9">
        <f t="shared" si="102"/>
        <v>1.245695</v>
      </c>
      <c r="F1293" s="44">
        <v>31.32</v>
      </c>
      <c r="G1293" s="9">
        <f t="shared" si="103"/>
        <v>33.399647999999999</v>
      </c>
      <c r="H1293" s="11">
        <f t="shared" si="104"/>
        <v>59.91836798464</v>
      </c>
      <c r="J1293" s="26"/>
    </row>
    <row r="1294" spans="1:10" outlineLevel="1">
      <c r="A1294" s="7">
        <f t="shared" si="106"/>
        <v>42</v>
      </c>
      <c r="B1294" s="39">
        <v>42657.020833333336</v>
      </c>
      <c r="C1294" s="40">
        <f t="shared" si="105"/>
        <v>0.70833333333333348</v>
      </c>
      <c r="D1294" s="43">
        <v>0.95</v>
      </c>
      <c r="E1294" s="9">
        <f t="shared" ref="E1294:E1356" si="107">IF($B$10="Electricity",$D1294*$B$7,$D1294*$B$8)</f>
        <v>0.97802500000000003</v>
      </c>
      <c r="F1294" s="44">
        <v>26.14</v>
      </c>
      <c r="G1294" s="9">
        <f t="shared" ref="G1294:G1356" si="108">$F1294*$B$8</f>
        <v>27.875696000000001</v>
      </c>
      <c r="H1294" s="11">
        <f t="shared" si="104"/>
        <v>52.445909919599998</v>
      </c>
      <c r="J1294" s="26"/>
    </row>
    <row r="1295" spans="1:10" outlineLevel="1">
      <c r="A1295" s="7">
        <f t="shared" si="106"/>
        <v>42</v>
      </c>
      <c r="B1295" s="39">
        <v>42657.020833333336</v>
      </c>
      <c r="C1295" s="40">
        <f t="shared" si="105"/>
        <v>0.72916666666666685</v>
      </c>
      <c r="D1295" s="43">
        <v>1.76</v>
      </c>
      <c r="E1295" s="9">
        <f t="shared" si="107"/>
        <v>1.8119200000000002</v>
      </c>
      <c r="F1295" s="44">
        <v>14.02</v>
      </c>
      <c r="G1295" s="9">
        <f t="shared" si="108"/>
        <v>14.950927999999999</v>
      </c>
      <c r="H1295" s="11">
        <f t="shared" si="104"/>
        <v>120.58159453824001</v>
      </c>
      <c r="J1295" s="26"/>
    </row>
    <row r="1296" spans="1:10" outlineLevel="1">
      <c r="A1296" s="7">
        <f t="shared" si="106"/>
        <v>42</v>
      </c>
      <c r="B1296" s="39">
        <v>42657.020833333336</v>
      </c>
      <c r="C1296" s="40">
        <f t="shared" si="105"/>
        <v>0.75000000000000022</v>
      </c>
      <c r="D1296" s="43">
        <v>1.94</v>
      </c>
      <c r="E1296" s="9">
        <f t="shared" si="107"/>
        <v>1.9972300000000001</v>
      </c>
      <c r="F1296" s="44">
        <v>16.239999999999998</v>
      </c>
      <c r="G1296" s="9">
        <f t="shared" si="108"/>
        <v>17.318335999999999</v>
      </c>
      <c r="H1296" s="11">
        <f t="shared" si="104"/>
        <v>128.18554479072</v>
      </c>
      <c r="J1296" s="26"/>
    </row>
    <row r="1297" spans="1:10" outlineLevel="1">
      <c r="A1297" s="7">
        <f t="shared" si="106"/>
        <v>42</v>
      </c>
      <c r="B1297" s="39">
        <v>42657.020833333336</v>
      </c>
      <c r="C1297" s="40">
        <f t="shared" si="105"/>
        <v>0.77083333333333359</v>
      </c>
      <c r="D1297" s="43">
        <v>2.0499999999999998</v>
      </c>
      <c r="E1297" s="9">
        <f t="shared" si="107"/>
        <v>2.1104750000000001</v>
      </c>
      <c r="F1297" s="44">
        <v>31.25</v>
      </c>
      <c r="G1297" s="9">
        <f t="shared" si="108"/>
        <v>33.325000000000003</v>
      </c>
      <c r="H1297" s="11">
        <f t="shared" si="104"/>
        <v>101.672133125</v>
      </c>
      <c r="J1297" s="26"/>
    </row>
    <row r="1298" spans="1:10" outlineLevel="1">
      <c r="A1298" s="7">
        <f t="shared" si="106"/>
        <v>42</v>
      </c>
      <c r="B1298" s="39">
        <v>42657.020833333336</v>
      </c>
      <c r="C1298" s="40">
        <f t="shared" si="105"/>
        <v>0.79166666666666696</v>
      </c>
      <c r="D1298" s="43">
        <v>2.54</v>
      </c>
      <c r="E1298" s="9">
        <f t="shared" si="107"/>
        <v>2.6149300000000002</v>
      </c>
      <c r="F1298" s="44">
        <v>35.35</v>
      </c>
      <c r="G1298" s="9">
        <f t="shared" si="108"/>
        <v>37.697240000000001</v>
      </c>
      <c r="H1298" s="11">
        <f t="shared" si="104"/>
        <v>114.54115120680001</v>
      </c>
      <c r="J1298" s="26"/>
    </row>
    <row r="1299" spans="1:10" outlineLevel="1">
      <c r="A1299" s="7">
        <f t="shared" si="106"/>
        <v>42</v>
      </c>
      <c r="B1299" s="39">
        <v>42657.020833333336</v>
      </c>
      <c r="C1299" s="40">
        <f t="shared" si="105"/>
        <v>0.81250000000000033</v>
      </c>
      <c r="D1299" s="43">
        <v>2.46</v>
      </c>
      <c r="E1299" s="9">
        <f t="shared" si="107"/>
        <v>2.5325700000000002</v>
      </c>
      <c r="F1299" s="44">
        <v>33.64</v>
      </c>
      <c r="G1299" s="9">
        <f t="shared" si="108"/>
        <v>35.873696000000002</v>
      </c>
      <c r="H1299" s="11">
        <f t="shared" si="104"/>
        <v>115.55180872128</v>
      </c>
      <c r="J1299" s="26"/>
    </row>
    <row r="1300" spans="1:10" outlineLevel="1">
      <c r="A1300" s="7">
        <f t="shared" si="106"/>
        <v>42</v>
      </c>
      <c r="B1300" s="39">
        <v>42657.020833333336</v>
      </c>
      <c r="C1300" s="40">
        <f t="shared" si="105"/>
        <v>0.8333333333333337</v>
      </c>
      <c r="D1300" s="43">
        <v>2.81</v>
      </c>
      <c r="E1300" s="9">
        <f t="shared" si="107"/>
        <v>2.8928950000000002</v>
      </c>
      <c r="F1300" s="44">
        <v>37.94</v>
      </c>
      <c r="G1300" s="9">
        <f t="shared" si="108"/>
        <v>40.459215999999998</v>
      </c>
      <c r="H1300" s="11">
        <f t="shared" si="104"/>
        <v>118.72667882968001</v>
      </c>
      <c r="J1300" s="26"/>
    </row>
    <row r="1301" spans="1:10" outlineLevel="1">
      <c r="A1301" s="7">
        <f t="shared" si="106"/>
        <v>42</v>
      </c>
      <c r="B1301" s="39">
        <v>42657.020833333336</v>
      </c>
      <c r="C1301" s="40">
        <f t="shared" si="105"/>
        <v>0.85416666666666707</v>
      </c>
      <c r="D1301" s="43">
        <v>2.71</v>
      </c>
      <c r="E1301" s="9">
        <f t="shared" si="107"/>
        <v>2.7899450000000003</v>
      </c>
      <c r="F1301" s="44">
        <v>32.090000000000003</v>
      </c>
      <c r="G1301" s="9">
        <f t="shared" si="108"/>
        <v>34.220776000000001</v>
      </c>
      <c r="H1301" s="11">
        <f t="shared" si="104"/>
        <v>131.90643460268001</v>
      </c>
      <c r="J1301" s="26"/>
    </row>
    <row r="1302" spans="1:10" outlineLevel="1">
      <c r="A1302" s="7">
        <f t="shared" si="106"/>
        <v>42</v>
      </c>
      <c r="B1302" s="39">
        <v>42657.020833333336</v>
      </c>
      <c r="C1302" s="40">
        <f t="shared" si="105"/>
        <v>0.87500000000000044</v>
      </c>
      <c r="D1302" s="43">
        <v>3.09</v>
      </c>
      <c r="E1302" s="9">
        <f t="shared" si="107"/>
        <v>3.181155</v>
      </c>
      <c r="F1302" s="44">
        <v>30.4</v>
      </c>
      <c r="G1302" s="9">
        <f t="shared" si="108"/>
        <v>32.418559999999999</v>
      </c>
      <c r="H1302" s="11">
        <f t="shared" si="104"/>
        <v>156.13566826319999</v>
      </c>
      <c r="J1302" s="26"/>
    </row>
    <row r="1303" spans="1:10" outlineLevel="1">
      <c r="A1303" s="7">
        <f t="shared" si="106"/>
        <v>42</v>
      </c>
      <c r="B1303" s="39">
        <v>42657.020833333336</v>
      </c>
      <c r="C1303" s="40">
        <f t="shared" si="105"/>
        <v>0.89583333333333381</v>
      </c>
      <c r="D1303" s="43">
        <v>6.38</v>
      </c>
      <c r="E1303" s="9">
        <f t="shared" si="107"/>
        <v>6.5682100000000005</v>
      </c>
      <c r="F1303" s="44">
        <v>22.98</v>
      </c>
      <c r="G1303" s="9">
        <f t="shared" si="108"/>
        <v>24.505872</v>
      </c>
      <c r="H1303" s="11">
        <f t="shared" si="104"/>
        <v>374.34940147088008</v>
      </c>
      <c r="J1303" s="26"/>
    </row>
    <row r="1304" spans="1:10" outlineLevel="1">
      <c r="A1304" s="7">
        <f t="shared" si="106"/>
        <v>42</v>
      </c>
      <c r="B1304" s="39">
        <v>42657.020833333336</v>
      </c>
      <c r="C1304" s="40">
        <f t="shared" si="105"/>
        <v>0.91666666666666718</v>
      </c>
      <c r="D1304" s="43">
        <v>7.02</v>
      </c>
      <c r="E1304" s="9">
        <f t="shared" si="107"/>
        <v>7.2270900000000005</v>
      </c>
      <c r="F1304" s="44">
        <v>18.5</v>
      </c>
      <c r="G1304" s="9">
        <f t="shared" si="108"/>
        <v>19.728400000000001</v>
      </c>
      <c r="H1304" s="11">
        <f t="shared" si="104"/>
        <v>446.42891264400004</v>
      </c>
      <c r="J1304" s="26"/>
    </row>
    <row r="1305" spans="1:10" outlineLevel="1">
      <c r="A1305" s="7">
        <f t="shared" si="106"/>
        <v>42</v>
      </c>
      <c r="B1305" s="39">
        <v>42657.020833333336</v>
      </c>
      <c r="C1305" s="40">
        <f t="shared" si="105"/>
        <v>0.93750000000000056</v>
      </c>
      <c r="D1305" s="43">
        <v>6.9</v>
      </c>
      <c r="E1305" s="9">
        <f t="shared" si="107"/>
        <v>7.1035500000000011</v>
      </c>
      <c r="F1305" s="44">
        <v>27.36</v>
      </c>
      <c r="G1305" s="9">
        <f t="shared" si="108"/>
        <v>29.176704000000001</v>
      </c>
      <c r="H1305" s="11">
        <f t="shared" si="104"/>
        <v>371.68114930080003</v>
      </c>
      <c r="J1305" s="26"/>
    </row>
    <row r="1306" spans="1:10" outlineLevel="1">
      <c r="A1306" s="7">
        <f t="shared" si="106"/>
        <v>42</v>
      </c>
      <c r="B1306" s="39">
        <v>42657.020833333336</v>
      </c>
      <c r="C1306" s="40">
        <f t="shared" si="105"/>
        <v>0.95833333333333393</v>
      </c>
      <c r="D1306" s="43">
        <v>8.7200000000000006</v>
      </c>
      <c r="E1306" s="9">
        <f t="shared" si="107"/>
        <v>8.9772400000000019</v>
      </c>
      <c r="F1306" s="44">
        <v>19.7</v>
      </c>
      <c r="G1306" s="9">
        <f t="shared" si="108"/>
        <v>21.00808</v>
      </c>
      <c r="H1306" s="11">
        <f t="shared" si="104"/>
        <v>543.05048390080015</v>
      </c>
      <c r="J1306" s="26"/>
    </row>
    <row r="1307" spans="1:10" outlineLevel="1">
      <c r="A1307" s="7">
        <f t="shared" si="106"/>
        <v>42</v>
      </c>
      <c r="B1307" s="39">
        <v>42657.020833333336</v>
      </c>
      <c r="C1307" s="40">
        <f t="shared" si="105"/>
        <v>0.9791666666666673</v>
      </c>
      <c r="D1307" s="43">
        <v>9.66</v>
      </c>
      <c r="E1307" s="9">
        <f t="shared" si="107"/>
        <v>9.9449700000000014</v>
      </c>
      <c r="F1307" s="44">
        <v>17.079999999999998</v>
      </c>
      <c r="G1307" s="9">
        <f t="shared" si="108"/>
        <v>18.214112</v>
      </c>
      <c r="H1307" s="11">
        <f t="shared" si="104"/>
        <v>629.37625758336014</v>
      </c>
      <c r="J1307" s="26"/>
    </row>
    <row r="1308" spans="1:10" outlineLevel="1">
      <c r="A1308" s="7">
        <f t="shared" si="106"/>
        <v>42</v>
      </c>
      <c r="B1308" s="39">
        <v>42657.020833333336</v>
      </c>
      <c r="C1308" s="40">
        <f t="shared" si="105"/>
        <v>1.0000000000000007</v>
      </c>
      <c r="D1308" s="43">
        <v>9.7799999999999994</v>
      </c>
      <c r="E1308" s="9">
        <f t="shared" si="107"/>
        <v>10.06851</v>
      </c>
      <c r="F1308" s="44">
        <v>17.46</v>
      </c>
      <c r="G1308" s="9">
        <f t="shared" si="108"/>
        <v>18.619344000000002</v>
      </c>
      <c r="H1308" s="11">
        <f t="shared" si="104"/>
        <v>633.11451374256001</v>
      </c>
      <c r="J1308" s="26"/>
    </row>
    <row r="1309" spans="1:10" outlineLevel="1">
      <c r="A1309" s="7">
        <f t="shared" si="106"/>
        <v>42</v>
      </c>
      <c r="B1309" s="39">
        <v>42658.020833333336</v>
      </c>
      <c r="C1309" s="40">
        <f t="shared" si="105"/>
        <v>2.0833333333333332E-2</v>
      </c>
      <c r="D1309" s="43">
        <v>9.7899999999999991</v>
      </c>
      <c r="E1309" s="9">
        <f t="shared" si="107"/>
        <v>10.078804999999999</v>
      </c>
      <c r="F1309" s="44">
        <v>15.23</v>
      </c>
      <c r="G1309" s="9">
        <f t="shared" si="108"/>
        <v>16.241272000000002</v>
      </c>
      <c r="H1309" s="11">
        <f t="shared" si="104"/>
        <v>657.72999406003987</v>
      </c>
      <c r="J1309" s="26"/>
    </row>
    <row r="1310" spans="1:10" outlineLevel="1">
      <c r="A1310" s="7">
        <f t="shared" si="106"/>
        <v>42</v>
      </c>
      <c r="B1310" s="39">
        <v>42658.020833333336</v>
      </c>
      <c r="C1310" s="40">
        <f t="shared" si="105"/>
        <v>4.1666666666666664E-2</v>
      </c>
      <c r="D1310" s="43">
        <v>9.7899999999999991</v>
      </c>
      <c r="E1310" s="9">
        <f t="shared" si="107"/>
        <v>10.078804999999999</v>
      </c>
      <c r="F1310" s="44">
        <v>15.5</v>
      </c>
      <c r="G1310" s="9">
        <f t="shared" si="108"/>
        <v>16.529199999999999</v>
      </c>
      <c r="H1310" s="11">
        <f t="shared" si="104"/>
        <v>654.8280238939999</v>
      </c>
      <c r="J1310" s="26"/>
    </row>
    <row r="1311" spans="1:10" outlineLevel="1">
      <c r="A1311" s="7">
        <f t="shared" si="106"/>
        <v>42</v>
      </c>
      <c r="B1311" s="39">
        <v>42658.020833333336</v>
      </c>
      <c r="C1311" s="40">
        <f t="shared" si="105"/>
        <v>6.25E-2</v>
      </c>
      <c r="D1311" s="43">
        <v>9.7899999999999991</v>
      </c>
      <c r="E1311" s="9">
        <f t="shared" si="107"/>
        <v>10.078804999999999</v>
      </c>
      <c r="F1311" s="44">
        <v>12.25</v>
      </c>
      <c r="G1311" s="9">
        <f t="shared" si="108"/>
        <v>13.0634</v>
      </c>
      <c r="H1311" s="11">
        <f t="shared" si="104"/>
        <v>689.75914626299993</v>
      </c>
      <c r="J1311" s="26"/>
    </row>
    <row r="1312" spans="1:10" outlineLevel="1">
      <c r="A1312" s="7">
        <f t="shared" si="106"/>
        <v>42</v>
      </c>
      <c r="B1312" s="39">
        <v>42658.020833333336</v>
      </c>
      <c r="C1312" s="40">
        <f t="shared" si="105"/>
        <v>8.3333333333333329E-2</v>
      </c>
      <c r="D1312" s="43">
        <v>9.7799999999999994</v>
      </c>
      <c r="E1312" s="9">
        <f t="shared" si="107"/>
        <v>10.06851</v>
      </c>
      <c r="F1312" s="44">
        <v>5.73</v>
      </c>
      <c r="G1312" s="9">
        <f t="shared" si="108"/>
        <v>6.1104720000000006</v>
      </c>
      <c r="H1312" s="11">
        <f t="shared" si="104"/>
        <v>759.06021656327994</v>
      </c>
      <c r="J1312" s="26"/>
    </row>
    <row r="1313" spans="1:10" outlineLevel="1">
      <c r="A1313" s="7">
        <f t="shared" si="106"/>
        <v>42</v>
      </c>
      <c r="B1313" s="39">
        <v>42658.020833333336</v>
      </c>
      <c r="C1313" s="40">
        <f t="shared" si="105"/>
        <v>0.10416666666666666</v>
      </c>
      <c r="D1313" s="43">
        <v>9.26</v>
      </c>
      <c r="E1313" s="9">
        <f t="shared" si="107"/>
        <v>9.5331700000000001</v>
      </c>
      <c r="F1313" s="44">
        <v>-2.89</v>
      </c>
      <c r="G1313" s="9">
        <f t="shared" si="108"/>
        <v>-3.081896</v>
      </c>
      <c r="H1313" s="11">
        <f t="shared" si="104"/>
        <v>806.33359349032003</v>
      </c>
      <c r="J1313" s="26"/>
    </row>
    <row r="1314" spans="1:10" outlineLevel="1">
      <c r="A1314" s="7">
        <f t="shared" si="106"/>
        <v>42</v>
      </c>
      <c r="B1314" s="39">
        <v>42658.020833333336</v>
      </c>
      <c r="C1314" s="40">
        <f t="shared" si="105"/>
        <v>0.12499999999999999</v>
      </c>
      <c r="D1314" s="43">
        <v>8.14</v>
      </c>
      <c r="E1314" s="9">
        <f t="shared" si="107"/>
        <v>8.3801300000000012</v>
      </c>
      <c r="F1314" s="44">
        <v>5.53</v>
      </c>
      <c r="G1314" s="9">
        <f t="shared" si="108"/>
        <v>5.8971920000000004</v>
      </c>
      <c r="H1314" s="11">
        <f t="shared" si="104"/>
        <v>633.56135940504009</v>
      </c>
      <c r="J1314" s="26"/>
    </row>
    <row r="1315" spans="1:10" outlineLevel="1">
      <c r="A1315" s="7">
        <f t="shared" si="106"/>
        <v>42</v>
      </c>
      <c r="B1315" s="39">
        <v>42658.020833333336</v>
      </c>
      <c r="C1315" s="40">
        <f t="shared" si="105"/>
        <v>0.14583333333333331</v>
      </c>
      <c r="D1315" s="43">
        <v>8.16</v>
      </c>
      <c r="E1315" s="9">
        <f t="shared" si="107"/>
        <v>8.4007200000000015</v>
      </c>
      <c r="F1315" s="44">
        <v>-7.91</v>
      </c>
      <c r="G1315" s="9">
        <f t="shared" si="108"/>
        <v>-8.4352239999999998</v>
      </c>
      <c r="H1315" s="11">
        <f t="shared" si="104"/>
        <v>755.52063496128017</v>
      </c>
      <c r="J1315" s="26"/>
    </row>
    <row r="1316" spans="1:10" outlineLevel="1">
      <c r="A1316" s="7">
        <f t="shared" si="106"/>
        <v>42</v>
      </c>
      <c r="B1316" s="39">
        <v>42658.020833333336</v>
      </c>
      <c r="C1316" s="40">
        <f t="shared" si="105"/>
        <v>0.16666666666666666</v>
      </c>
      <c r="D1316" s="43">
        <v>8.89</v>
      </c>
      <c r="E1316" s="9">
        <f t="shared" si="107"/>
        <v>9.152255000000002</v>
      </c>
      <c r="F1316" s="44">
        <v>-3.54</v>
      </c>
      <c r="G1316" s="9">
        <f t="shared" si="108"/>
        <v>-3.7750560000000002</v>
      </c>
      <c r="H1316" s="11">
        <f t="shared" si="104"/>
        <v>780.4590576512802</v>
      </c>
      <c r="J1316" s="26"/>
    </row>
    <row r="1317" spans="1:10" outlineLevel="1">
      <c r="A1317" s="7">
        <f t="shared" si="106"/>
        <v>42</v>
      </c>
      <c r="B1317" s="39">
        <v>42658.020833333336</v>
      </c>
      <c r="C1317" s="40">
        <f t="shared" si="105"/>
        <v>0.1875</v>
      </c>
      <c r="D1317" s="43">
        <v>9.7899999999999991</v>
      </c>
      <c r="E1317" s="9">
        <f t="shared" si="107"/>
        <v>10.078804999999999</v>
      </c>
      <c r="F1317" s="44">
        <v>-2.4700000000000002</v>
      </c>
      <c r="G1317" s="9">
        <f t="shared" si="108"/>
        <v>-2.6340080000000001</v>
      </c>
      <c r="H1317" s="11">
        <f t="shared" si="104"/>
        <v>847.97026050043985</v>
      </c>
      <c r="J1317" s="26"/>
    </row>
    <row r="1318" spans="1:10" outlineLevel="1">
      <c r="A1318" s="7">
        <f t="shared" si="106"/>
        <v>42</v>
      </c>
      <c r="B1318" s="39">
        <v>42658.020833333336</v>
      </c>
      <c r="C1318" s="40">
        <f t="shared" si="105"/>
        <v>0.20833333333333334</v>
      </c>
      <c r="D1318" s="43">
        <v>9.7799999999999994</v>
      </c>
      <c r="E1318" s="9">
        <f t="shared" si="107"/>
        <v>10.06851</v>
      </c>
      <c r="F1318" s="44">
        <v>2.1800000000000002</v>
      </c>
      <c r="G1318" s="9">
        <f t="shared" si="108"/>
        <v>2.3247520000000002</v>
      </c>
      <c r="H1318" s="11">
        <f t="shared" si="104"/>
        <v>797.17677624047997</v>
      </c>
      <c r="J1318" s="26"/>
    </row>
    <row r="1319" spans="1:10" outlineLevel="1">
      <c r="A1319" s="7">
        <f t="shared" si="106"/>
        <v>42</v>
      </c>
      <c r="B1319" s="39">
        <v>42658.020833333336</v>
      </c>
      <c r="C1319" s="40">
        <f t="shared" si="105"/>
        <v>0.22916666666666669</v>
      </c>
      <c r="D1319" s="43">
        <v>9.7799999999999994</v>
      </c>
      <c r="E1319" s="9">
        <f t="shared" si="107"/>
        <v>10.06851</v>
      </c>
      <c r="F1319" s="44">
        <v>20.78</v>
      </c>
      <c r="G1319" s="9">
        <f t="shared" si="108"/>
        <v>22.159792000000003</v>
      </c>
      <c r="H1319" s="11">
        <f t="shared" si="104"/>
        <v>597.46747765008001</v>
      </c>
      <c r="J1319" s="26"/>
    </row>
    <row r="1320" spans="1:10" outlineLevel="1">
      <c r="A1320" s="7">
        <f t="shared" si="106"/>
        <v>42</v>
      </c>
      <c r="B1320" s="39">
        <v>42658.020833333336</v>
      </c>
      <c r="C1320" s="40">
        <f t="shared" si="105"/>
        <v>0.25</v>
      </c>
      <c r="D1320" s="43">
        <v>9.7799999999999994</v>
      </c>
      <c r="E1320" s="9">
        <f t="shared" si="107"/>
        <v>10.06851</v>
      </c>
      <c r="F1320" s="44">
        <v>15.79</v>
      </c>
      <c r="G1320" s="9">
        <f t="shared" si="108"/>
        <v>16.838456000000001</v>
      </c>
      <c r="H1320" s="11">
        <f t="shared" si="104"/>
        <v>651.04540237943991</v>
      </c>
      <c r="J1320" s="26"/>
    </row>
    <row r="1321" spans="1:10" outlineLevel="1">
      <c r="A1321" s="7">
        <f t="shared" si="106"/>
        <v>42</v>
      </c>
      <c r="B1321" s="39">
        <v>42658.020833333336</v>
      </c>
      <c r="C1321" s="40">
        <f t="shared" si="105"/>
        <v>0.27083333333333331</v>
      </c>
      <c r="D1321" s="43">
        <v>9.7799999999999994</v>
      </c>
      <c r="E1321" s="9">
        <f t="shared" si="107"/>
        <v>10.06851</v>
      </c>
      <c r="F1321" s="44">
        <v>-4.49</v>
      </c>
      <c r="G1321" s="9">
        <f t="shared" si="108"/>
        <v>-4.7881360000000006</v>
      </c>
      <c r="H1321" s="11">
        <f t="shared" si="104"/>
        <v>868.79296019735989</v>
      </c>
      <c r="J1321" s="26"/>
    </row>
    <row r="1322" spans="1:10" outlineLevel="1">
      <c r="A1322" s="7">
        <f t="shared" si="106"/>
        <v>42</v>
      </c>
      <c r="B1322" s="39">
        <v>42658.020833333336</v>
      </c>
      <c r="C1322" s="40">
        <f t="shared" si="105"/>
        <v>0.29166666666666663</v>
      </c>
      <c r="D1322" s="43">
        <v>9.7799999999999994</v>
      </c>
      <c r="E1322" s="9">
        <f t="shared" si="107"/>
        <v>10.06851</v>
      </c>
      <c r="F1322" s="44">
        <v>9.1</v>
      </c>
      <c r="G1322" s="9">
        <f t="shared" si="108"/>
        <v>9.7042400000000004</v>
      </c>
      <c r="H1322" s="11">
        <f t="shared" si="104"/>
        <v>722.87632751759998</v>
      </c>
      <c r="J1322" s="26"/>
    </row>
    <row r="1323" spans="1:10" outlineLevel="1">
      <c r="A1323" s="7">
        <f t="shared" si="106"/>
        <v>42</v>
      </c>
      <c r="B1323" s="39">
        <v>42658.020833333336</v>
      </c>
      <c r="C1323" s="40">
        <f t="shared" si="105"/>
        <v>0.31249999999999994</v>
      </c>
      <c r="D1323" s="43">
        <v>9.7799999999999994</v>
      </c>
      <c r="E1323" s="9">
        <f t="shared" si="107"/>
        <v>10.06851</v>
      </c>
      <c r="F1323" s="44">
        <v>10.35</v>
      </c>
      <c r="G1323" s="9">
        <f t="shared" si="108"/>
        <v>11.037240000000001</v>
      </c>
      <c r="H1323" s="11">
        <f t="shared" si="104"/>
        <v>709.45500368759997</v>
      </c>
      <c r="J1323" s="26"/>
    </row>
    <row r="1324" spans="1:10" outlineLevel="1">
      <c r="A1324" s="7">
        <f t="shared" si="106"/>
        <v>42</v>
      </c>
      <c r="B1324" s="39">
        <v>42658.020833333336</v>
      </c>
      <c r="C1324" s="40">
        <f t="shared" si="105"/>
        <v>0.33333333333333326</v>
      </c>
      <c r="D1324" s="43">
        <v>9.5500000000000007</v>
      </c>
      <c r="E1324" s="9">
        <f t="shared" si="107"/>
        <v>9.8317250000000023</v>
      </c>
      <c r="F1324" s="44">
        <v>8.69</v>
      </c>
      <c r="G1324" s="9">
        <f t="shared" si="108"/>
        <v>9.2670159999999999</v>
      </c>
      <c r="H1324" s="11">
        <f t="shared" si="104"/>
        <v>710.17483461740017</v>
      </c>
      <c r="J1324" s="26"/>
    </row>
    <row r="1325" spans="1:10" outlineLevel="1">
      <c r="A1325" s="7">
        <f t="shared" si="106"/>
        <v>42</v>
      </c>
      <c r="B1325" s="39">
        <v>42658.020833333336</v>
      </c>
      <c r="C1325" s="40">
        <f t="shared" si="105"/>
        <v>0.35416666666666657</v>
      </c>
      <c r="D1325" s="43">
        <v>8.7200000000000006</v>
      </c>
      <c r="E1325" s="9">
        <f t="shared" si="107"/>
        <v>8.9772400000000019</v>
      </c>
      <c r="F1325" s="44">
        <v>10.46</v>
      </c>
      <c r="G1325" s="9">
        <f t="shared" si="108"/>
        <v>11.154544000000001</v>
      </c>
      <c r="H1325" s="11">
        <f t="shared" si="104"/>
        <v>631.50804142144011</v>
      </c>
      <c r="J1325" s="26"/>
    </row>
    <row r="1326" spans="1:10" outlineLevel="1">
      <c r="A1326" s="7">
        <f t="shared" si="106"/>
        <v>42</v>
      </c>
      <c r="B1326" s="39">
        <v>42658.020833333336</v>
      </c>
      <c r="C1326" s="40">
        <f t="shared" si="105"/>
        <v>0.37499999999999989</v>
      </c>
      <c r="D1326" s="43">
        <v>8.07</v>
      </c>
      <c r="E1326" s="9">
        <f t="shared" si="107"/>
        <v>8.3080650000000009</v>
      </c>
      <c r="F1326" s="44">
        <v>10.119999999999999</v>
      </c>
      <c r="G1326" s="9">
        <f t="shared" si="108"/>
        <v>10.791967999999999</v>
      </c>
      <c r="H1326" s="11">
        <f t="shared" si="104"/>
        <v>587.44692587808004</v>
      </c>
      <c r="J1326" s="26"/>
    </row>
    <row r="1327" spans="1:10" outlineLevel="1">
      <c r="A1327" s="7">
        <f t="shared" si="106"/>
        <v>42</v>
      </c>
      <c r="B1327" s="39">
        <v>42658.020833333336</v>
      </c>
      <c r="C1327" s="40">
        <f t="shared" si="105"/>
        <v>0.3958333333333332</v>
      </c>
      <c r="D1327" s="43">
        <v>6.89</v>
      </c>
      <c r="E1327" s="9">
        <f t="shared" si="107"/>
        <v>7.0932550000000001</v>
      </c>
      <c r="F1327" s="44">
        <v>6.62</v>
      </c>
      <c r="G1327" s="9">
        <f t="shared" si="108"/>
        <v>7.0595680000000005</v>
      </c>
      <c r="H1327" s="11">
        <f t="shared" si="104"/>
        <v>528.02496648616</v>
      </c>
      <c r="J1327" s="26"/>
    </row>
    <row r="1328" spans="1:10" outlineLevel="1">
      <c r="A1328" s="7">
        <f t="shared" si="106"/>
        <v>42</v>
      </c>
      <c r="B1328" s="39">
        <v>42658.020833333336</v>
      </c>
      <c r="C1328" s="40">
        <f t="shared" si="105"/>
        <v>0.41666666666666652</v>
      </c>
      <c r="D1328" s="43">
        <v>6.05</v>
      </c>
      <c r="E1328" s="9">
        <f t="shared" si="107"/>
        <v>6.2284750000000004</v>
      </c>
      <c r="F1328" s="44">
        <v>3.06</v>
      </c>
      <c r="G1328" s="9">
        <f t="shared" si="108"/>
        <v>3.2631840000000003</v>
      </c>
      <c r="H1328" s="11">
        <f t="shared" si="104"/>
        <v>487.29605253560004</v>
      </c>
      <c r="J1328" s="26"/>
    </row>
    <row r="1329" spans="1:10" outlineLevel="1">
      <c r="A1329" s="7">
        <f t="shared" si="106"/>
        <v>42</v>
      </c>
      <c r="B1329" s="39">
        <v>42658.020833333336</v>
      </c>
      <c r="C1329" s="40">
        <f t="shared" si="105"/>
        <v>0.43749999999999983</v>
      </c>
      <c r="D1329" s="43">
        <v>8.66</v>
      </c>
      <c r="E1329" s="9">
        <f t="shared" si="107"/>
        <v>8.9154700000000009</v>
      </c>
      <c r="F1329" s="44">
        <v>9.23</v>
      </c>
      <c r="G1329" s="9">
        <f t="shared" si="108"/>
        <v>9.8428719999999998</v>
      </c>
      <c r="H1329" s="11">
        <f t="shared" si="104"/>
        <v>638.85697497016008</v>
      </c>
      <c r="J1329" s="26"/>
    </row>
    <row r="1330" spans="1:10" outlineLevel="1">
      <c r="A1330" s="7">
        <f t="shared" si="106"/>
        <v>42</v>
      </c>
      <c r="B1330" s="39">
        <v>42658.020833333336</v>
      </c>
      <c r="C1330" s="40">
        <f t="shared" si="105"/>
        <v>0.45833333333333315</v>
      </c>
      <c r="D1330" s="43">
        <v>9.7799999999999994</v>
      </c>
      <c r="E1330" s="9">
        <f t="shared" si="107"/>
        <v>10.06851</v>
      </c>
      <c r="F1330" s="44">
        <v>2.93</v>
      </c>
      <c r="G1330" s="9">
        <f t="shared" si="108"/>
        <v>3.124552</v>
      </c>
      <c r="H1330" s="11">
        <f t="shared" si="104"/>
        <v>789.1239819424801</v>
      </c>
      <c r="J1330" s="26"/>
    </row>
    <row r="1331" spans="1:10" outlineLevel="1">
      <c r="A1331" s="7">
        <f t="shared" si="106"/>
        <v>42</v>
      </c>
      <c r="B1331" s="39">
        <v>42658.020833333336</v>
      </c>
      <c r="C1331" s="40">
        <f t="shared" si="105"/>
        <v>0.47916666666666646</v>
      </c>
      <c r="D1331" s="43">
        <v>9.73</v>
      </c>
      <c r="E1331" s="9">
        <f t="shared" si="107"/>
        <v>10.017035000000002</v>
      </c>
      <c r="F1331" s="44">
        <v>5.25</v>
      </c>
      <c r="G1331" s="9">
        <f t="shared" si="108"/>
        <v>5.5986000000000002</v>
      </c>
      <c r="H1331" s="11">
        <f t="shared" si="104"/>
        <v>760.30698034900013</v>
      </c>
      <c r="J1331" s="26"/>
    </row>
    <row r="1332" spans="1:10" outlineLevel="1">
      <c r="A1332" s="7">
        <f t="shared" si="106"/>
        <v>42</v>
      </c>
      <c r="B1332" s="39">
        <v>42658.020833333336</v>
      </c>
      <c r="C1332" s="40">
        <f t="shared" si="105"/>
        <v>0.49999999999999978</v>
      </c>
      <c r="D1332" s="43">
        <v>9.73</v>
      </c>
      <c r="E1332" s="9">
        <f t="shared" si="107"/>
        <v>10.017035000000002</v>
      </c>
      <c r="F1332" s="44">
        <v>1.39</v>
      </c>
      <c r="G1332" s="9">
        <f t="shared" si="108"/>
        <v>1.4822959999999998</v>
      </c>
      <c r="H1332" s="11">
        <f t="shared" si="104"/>
        <v>801.54014158764005</v>
      </c>
      <c r="J1332" s="26"/>
    </row>
    <row r="1333" spans="1:10" outlineLevel="1">
      <c r="A1333" s="7">
        <f t="shared" si="106"/>
        <v>42</v>
      </c>
      <c r="B1333" s="39">
        <v>42658.020833333336</v>
      </c>
      <c r="C1333" s="40">
        <f t="shared" si="105"/>
        <v>0.52083333333333315</v>
      </c>
      <c r="D1333" s="43">
        <v>9.68</v>
      </c>
      <c r="E1333" s="9">
        <f t="shared" si="107"/>
        <v>9.96556</v>
      </c>
      <c r="F1333" s="44">
        <v>9.4</v>
      </c>
      <c r="G1333" s="9">
        <f t="shared" si="108"/>
        <v>10.02416</v>
      </c>
      <c r="H1333" s="11">
        <f t="shared" si="104"/>
        <v>712.29677207040004</v>
      </c>
      <c r="J1333" s="26"/>
    </row>
    <row r="1334" spans="1:10" outlineLevel="1">
      <c r="A1334" s="7">
        <f t="shared" si="106"/>
        <v>42</v>
      </c>
      <c r="B1334" s="39">
        <v>42658.020833333336</v>
      </c>
      <c r="C1334" s="40">
        <f t="shared" si="105"/>
        <v>0.54166666666666652</v>
      </c>
      <c r="D1334" s="43">
        <v>9.69</v>
      </c>
      <c r="E1334" s="9">
        <f t="shared" si="107"/>
        <v>9.975855000000001</v>
      </c>
      <c r="F1334" s="44">
        <v>10.07</v>
      </c>
      <c r="G1334" s="9">
        <f t="shared" si="108"/>
        <v>10.738648000000001</v>
      </c>
      <c r="H1334" s="11">
        <f t="shared" si="104"/>
        <v>705.90498715596004</v>
      </c>
      <c r="J1334" s="26"/>
    </row>
    <row r="1335" spans="1:10" outlineLevel="1">
      <c r="A1335" s="7">
        <f t="shared" si="106"/>
        <v>42</v>
      </c>
      <c r="B1335" s="39">
        <v>42658.020833333336</v>
      </c>
      <c r="C1335" s="40">
        <f t="shared" si="105"/>
        <v>0.56249999999999989</v>
      </c>
      <c r="D1335" s="43">
        <v>9.73</v>
      </c>
      <c r="E1335" s="9">
        <f t="shared" si="107"/>
        <v>10.017035000000002</v>
      </c>
      <c r="F1335" s="44">
        <v>6.9</v>
      </c>
      <c r="G1335" s="9">
        <f t="shared" si="108"/>
        <v>7.3581600000000007</v>
      </c>
      <c r="H1335" s="11">
        <f t="shared" si="104"/>
        <v>742.68140624440014</v>
      </c>
      <c r="J1335" s="26"/>
    </row>
    <row r="1336" spans="1:10" outlineLevel="1">
      <c r="A1336" s="7">
        <f t="shared" si="106"/>
        <v>42</v>
      </c>
      <c r="B1336" s="39">
        <v>42658.020833333336</v>
      </c>
      <c r="C1336" s="40">
        <f t="shared" si="105"/>
        <v>0.58333333333333326</v>
      </c>
      <c r="D1336" s="43">
        <v>9.73</v>
      </c>
      <c r="E1336" s="9">
        <f t="shared" si="107"/>
        <v>10.017035000000002</v>
      </c>
      <c r="F1336" s="44">
        <v>10.28</v>
      </c>
      <c r="G1336" s="9">
        <f t="shared" si="108"/>
        <v>10.962591999999999</v>
      </c>
      <c r="H1336" s="11">
        <f t="shared" si="104"/>
        <v>706.57568474528011</v>
      </c>
      <c r="J1336" s="26"/>
    </row>
    <row r="1337" spans="1:10" outlineLevel="1">
      <c r="A1337" s="7">
        <f t="shared" si="106"/>
        <v>42</v>
      </c>
      <c r="B1337" s="39">
        <v>42658.020833333336</v>
      </c>
      <c r="C1337" s="40">
        <f t="shared" si="105"/>
        <v>0.60416666666666663</v>
      </c>
      <c r="D1337" s="43">
        <v>9.75</v>
      </c>
      <c r="E1337" s="9">
        <f t="shared" si="107"/>
        <v>10.037625</v>
      </c>
      <c r="F1337" s="44">
        <v>6.53</v>
      </c>
      <c r="G1337" s="9">
        <f t="shared" si="108"/>
        <v>6.9635920000000002</v>
      </c>
      <c r="H1337" s="11">
        <f t="shared" si="104"/>
        <v>748.168512351</v>
      </c>
      <c r="J1337" s="26"/>
    </row>
    <row r="1338" spans="1:10" outlineLevel="1">
      <c r="A1338" s="7">
        <f t="shared" si="106"/>
        <v>42</v>
      </c>
      <c r="B1338" s="39">
        <v>42658.020833333336</v>
      </c>
      <c r="C1338" s="40">
        <f t="shared" si="105"/>
        <v>0.625</v>
      </c>
      <c r="D1338" s="43">
        <v>9</v>
      </c>
      <c r="E1338" s="9">
        <f t="shared" si="107"/>
        <v>9.2655000000000012</v>
      </c>
      <c r="F1338" s="44">
        <v>3.04</v>
      </c>
      <c r="G1338" s="9">
        <f t="shared" si="108"/>
        <v>3.2418560000000003</v>
      </c>
      <c r="H1338" s="11">
        <f t="shared" si="104"/>
        <v>725.10083323200013</v>
      </c>
      <c r="J1338" s="26"/>
    </row>
    <row r="1339" spans="1:10" outlineLevel="1">
      <c r="A1339" s="7">
        <f t="shared" si="106"/>
        <v>42</v>
      </c>
      <c r="B1339" s="39">
        <v>42658.020833333336</v>
      </c>
      <c r="C1339" s="40">
        <f t="shared" si="105"/>
        <v>0.64583333333333337</v>
      </c>
      <c r="D1339" s="43">
        <v>9.02</v>
      </c>
      <c r="E1339" s="9">
        <f t="shared" si="107"/>
        <v>9.2860899999999997</v>
      </c>
      <c r="F1339" s="44">
        <v>16.11</v>
      </c>
      <c r="G1339" s="9">
        <f t="shared" si="108"/>
        <v>17.179704000000001</v>
      </c>
      <c r="H1339" s="11">
        <f t="shared" si="104"/>
        <v>597.28405748263992</v>
      </c>
      <c r="J1339" s="26"/>
    </row>
    <row r="1340" spans="1:10" outlineLevel="1">
      <c r="A1340" s="7">
        <f t="shared" si="106"/>
        <v>42</v>
      </c>
      <c r="B1340" s="39">
        <v>42658.020833333336</v>
      </c>
      <c r="C1340" s="40">
        <f t="shared" si="105"/>
        <v>0.66666666666666674</v>
      </c>
      <c r="D1340" s="43">
        <v>9.69</v>
      </c>
      <c r="E1340" s="9">
        <f t="shared" si="107"/>
        <v>9.975855000000001</v>
      </c>
      <c r="F1340" s="44">
        <v>19.5</v>
      </c>
      <c r="G1340" s="9">
        <f t="shared" si="108"/>
        <v>20.794799999999999</v>
      </c>
      <c r="H1340" s="11">
        <f t="shared" si="104"/>
        <v>605.58627294600012</v>
      </c>
      <c r="J1340" s="26"/>
    </row>
    <row r="1341" spans="1:10" outlineLevel="1">
      <c r="A1341" s="7">
        <f t="shared" si="106"/>
        <v>42</v>
      </c>
      <c r="B1341" s="39">
        <v>42658.020833333336</v>
      </c>
      <c r="C1341" s="40">
        <f t="shared" si="105"/>
        <v>0.68750000000000011</v>
      </c>
      <c r="D1341" s="43">
        <v>9.6199999999999992</v>
      </c>
      <c r="E1341" s="9">
        <f t="shared" si="107"/>
        <v>9.9037900000000008</v>
      </c>
      <c r="F1341" s="44">
        <v>19.649999999999999</v>
      </c>
      <c r="G1341" s="9">
        <f t="shared" si="108"/>
        <v>20.95476</v>
      </c>
      <c r="H1341" s="11">
        <f t="shared" ref="H1341:H1355" si="109">E1341*($B$6-G1341)</f>
        <v>599.62734245960007</v>
      </c>
      <c r="J1341" s="26"/>
    </row>
    <row r="1342" spans="1:10" outlineLevel="1">
      <c r="A1342" s="7">
        <f t="shared" si="106"/>
        <v>42</v>
      </c>
      <c r="B1342" s="39">
        <v>42658.020833333336</v>
      </c>
      <c r="C1342" s="40">
        <f t="shared" ref="C1342:C1405" si="110">IF(C1341=$C$60,$C$13,C1341+1/48)</f>
        <v>0.70833333333333348</v>
      </c>
      <c r="D1342" s="43">
        <v>9.76</v>
      </c>
      <c r="E1342" s="9">
        <f t="shared" si="107"/>
        <v>10.047920000000001</v>
      </c>
      <c r="F1342" s="44">
        <v>21.07</v>
      </c>
      <c r="G1342" s="9">
        <f t="shared" si="108"/>
        <v>22.469048000000001</v>
      </c>
      <c r="H1342" s="11">
        <f t="shared" si="109"/>
        <v>593.1382832198401</v>
      </c>
      <c r="J1342" s="26"/>
    </row>
    <row r="1343" spans="1:10" outlineLevel="1">
      <c r="A1343" s="7">
        <f t="shared" ref="A1343:A1356" si="111">A1342</f>
        <v>42</v>
      </c>
      <c r="B1343" s="39">
        <v>42658.020833333336</v>
      </c>
      <c r="C1343" s="40">
        <f t="shared" si="110"/>
        <v>0.72916666666666685</v>
      </c>
      <c r="D1343" s="43">
        <v>9.7799999999999994</v>
      </c>
      <c r="E1343" s="9">
        <f t="shared" si="107"/>
        <v>10.06851</v>
      </c>
      <c r="F1343" s="44">
        <v>22.69</v>
      </c>
      <c r="G1343" s="9">
        <f t="shared" si="108"/>
        <v>24.196616000000002</v>
      </c>
      <c r="H1343" s="11">
        <f t="shared" si="109"/>
        <v>576.95969483783995</v>
      </c>
      <c r="J1343" s="26"/>
    </row>
    <row r="1344" spans="1:10" outlineLevel="1">
      <c r="A1344" s="7">
        <f t="shared" si="111"/>
        <v>42</v>
      </c>
      <c r="B1344" s="39">
        <v>42658.020833333336</v>
      </c>
      <c r="C1344" s="40">
        <f t="shared" si="110"/>
        <v>0.75000000000000022</v>
      </c>
      <c r="D1344" s="43">
        <v>9.7799999999999994</v>
      </c>
      <c r="E1344" s="9">
        <f t="shared" si="107"/>
        <v>10.06851</v>
      </c>
      <c r="F1344" s="44">
        <v>24.64</v>
      </c>
      <c r="G1344" s="9">
        <f t="shared" si="108"/>
        <v>26.276096000000003</v>
      </c>
      <c r="H1344" s="11">
        <f t="shared" si="109"/>
        <v>556.02242966303993</v>
      </c>
      <c r="J1344" s="26"/>
    </row>
    <row r="1345" spans="1:10" outlineLevel="1">
      <c r="A1345" s="7">
        <f t="shared" si="111"/>
        <v>42</v>
      </c>
      <c r="B1345" s="39">
        <v>42658.020833333336</v>
      </c>
      <c r="C1345" s="40">
        <f t="shared" si="110"/>
        <v>0.77083333333333359</v>
      </c>
      <c r="D1345" s="43">
        <v>9.7799999999999994</v>
      </c>
      <c r="E1345" s="9">
        <f t="shared" si="107"/>
        <v>10.06851</v>
      </c>
      <c r="F1345" s="44">
        <v>33.590000000000003</v>
      </c>
      <c r="G1345" s="9">
        <f t="shared" si="108"/>
        <v>35.820376000000003</v>
      </c>
      <c r="H1345" s="11">
        <f t="shared" si="109"/>
        <v>459.92575104023996</v>
      </c>
      <c r="J1345" s="26"/>
    </row>
    <row r="1346" spans="1:10" outlineLevel="1">
      <c r="A1346" s="7">
        <f t="shared" si="111"/>
        <v>42</v>
      </c>
      <c r="B1346" s="39">
        <v>42658.020833333336</v>
      </c>
      <c r="C1346" s="40">
        <f t="shared" si="110"/>
        <v>0.79166666666666696</v>
      </c>
      <c r="D1346" s="43">
        <v>9.77</v>
      </c>
      <c r="E1346" s="9">
        <f t="shared" si="107"/>
        <v>10.058215000000001</v>
      </c>
      <c r="F1346" s="44">
        <v>35.6</v>
      </c>
      <c r="G1346" s="9">
        <f t="shared" si="108"/>
        <v>37.963840000000005</v>
      </c>
      <c r="H1346" s="11">
        <f t="shared" si="109"/>
        <v>437.89605755439999</v>
      </c>
      <c r="J1346" s="26"/>
    </row>
    <row r="1347" spans="1:10" outlineLevel="1">
      <c r="A1347" s="7">
        <f t="shared" si="111"/>
        <v>42</v>
      </c>
      <c r="B1347" s="39">
        <v>42658.020833333336</v>
      </c>
      <c r="C1347" s="40">
        <f t="shared" si="110"/>
        <v>0.81250000000000033</v>
      </c>
      <c r="D1347" s="43">
        <v>9.7799999999999994</v>
      </c>
      <c r="E1347" s="9">
        <f t="shared" si="107"/>
        <v>10.06851</v>
      </c>
      <c r="F1347" s="44">
        <v>27.33</v>
      </c>
      <c r="G1347" s="9">
        <f t="shared" si="108"/>
        <v>29.144711999999998</v>
      </c>
      <c r="H1347" s="11">
        <f t="shared" si="109"/>
        <v>527.13974078088006</v>
      </c>
      <c r="J1347" s="26"/>
    </row>
    <row r="1348" spans="1:10" outlineLevel="1">
      <c r="A1348" s="7">
        <f t="shared" si="111"/>
        <v>42</v>
      </c>
      <c r="B1348" s="39">
        <v>42658.020833333336</v>
      </c>
      <c r="C1348" s="40">
        <f t="shared" si="110"/>
        <v>0.8333333333333337</v>
      </c>
      <c r="D1348" s="43">
        <v>9.7799999999999994</v>
      </c>
      <c r="E1348" s="9">
        <f t="shared" si="107"/>
        <v>10.06851</v>
      </c>
      <c r="F1348" s="44">
        <v>21.63</v>
      </c>
      <c r="G1348" s="9">
        <f t="shared" si="108"/>
        <v>23.066231999999999</v>
      </c>
      <c r="H1348" s="11">
        <f t="shared" si="109"/>
        <v>588.34097744567998</v>
      </c>
      <c r="J1348" s="26"/>
    </row>
    <row r="1349" spans="1:10" outlineLevel="1">
      <c r="A1349" s="7">
        <f t="shared" si="111"/>
        <v>42</v>
      </c>
      <c r="B1349" s="39">
        <v>42658.020833333336</v>
      </c>
      <c r="C1349" s="40">
        <f t="shared" si="110"/>
        <v>0.85416666666666707</v>
      </c>
      <c r="D1349" s="43">
        <v>9.7799999999999994</v>
      </c>
      <c r="E1349" s="9">
        <f t="shared" si="107"/>
        <v>10.06851</v>
      </c>
      <c r="F1349" s="44">
        <v>19.37</v>
      </c>
      <c r="G1349" s="9">
        <f t="shared" si="108"/>
        <v>20.656168000000001</v>
      </c>
      <c r="H1349" s="11">
        <f t="shared" si="109"/>
        <v>612.60673093031994</v>
      </c>
      <c r="J1349" s="26"/>
    </row>
    <row r="1350" spans="1:10" outlineLevel="1">
      <c r="A1350" s="7">
        <f t="shared" si="111"/>
        <v>42</v>
      </c>
      <c r="B1350" s="39">
        <v>42658.020833333336</v>
      </c>
      <c r="C1350" s="40">
        <f t="shared" si="110"/>
        <v>0.87500000000000044</v>
      </c>
      <c r="D1350" s="43">
        <v>9.7799999999999994</v>
      </c>
      <c r="E1350" s="9">
        <f t="shared" si="107"/>
        <v>10.06851</v>
      </c>
      <c r="F1350" s="44">
        <v>18.07</v>
      </c>
      <c r="G1350" s="9">
        <f t="shared" si="108"/>
        <v>19.269848</v>
      </c>
      <c r="H1350" s="11">
        <f t="shared" si="109"/>
        <v>626.56490771352003</v>
      </c>
      <c r="J1350" s="26"/>
    </row>
    <row r="1351" spans="1:10" outlineLevel="1">
      <c r="A1351" s="7">
        <f t="shared" si="111"/>
        <v>42</v>
      </c>
      <c r="B1351" s="39">
        <v>42658.020833333336</v>
      </c>
      <c r="C1351" s="40">
        <f t="shared" si="110"/>
        <v>0.89583333333333381</v>
      </c>
      <c r="D1351" s="43">
        <v>9.7899999999999991</v>
      </c>
      <c r="E1351" s="9">
        <f t="shared" si="107"/>
        <v>10.078804999999999</v>
      </c>
      <c r="F1351" s="44">
        <v>17.68</v>
      </c>
      <c r="G1351" s="9">
        <f t="shared" si="108"/>
        <v>18.853952</v>
      </c>
      <c r="H1351" s="11">
        <f t="shared" si="109"/>
        <v>631.39730181263997</v>
      </c>
      <c r="J1351" s="26"/>
    </row>
    <row r="1352" spans="1:10" outlineLevel="1">
      <c r="A1352" s="7">
        <f t="shared" si="111"/>
        <v>42</v>
      </c>
      <c r="B1352" s="39">
        <v>42658.020833333336</v>
      </c>
      <c r="C1352" s="40">
        <f t="shared" si="110"/>
        <v>0.91666666666666718</v>
      </c>
      <c r="D1352" s="43">
        <v>9.7899999999999991</v>
      </c>
      <c r="E1352" s="9">
        <f t="shared" si="107"/>
        <v>10.078804999999999</v>
      </c>
      <c r="F1352" s="44">
        <v>17.22</v>
      </c>
      <c r="G1352" s="9">
        <f t="shared" si="108"/>
        <v>18.363408</v>
      </c>
      <c r="H1352" s="11">
        <f t="shared" si="109"/>
        <v>636.3413991325599</v>
      </c>
      <c r="J1352" s="26"/>
    </row>
    <row r="1353" spans="1:10" outlineLevel="1">
      <c r="A1353" s="7">
        <f t="shared" si="111"/>
        <v>42</v>
      </c>
      <c r="B1353" s="39">
        <v>42658.020833333336</v>
      </c>
      <c r="C1353" s="40">
        <f t="shared" si="110"/>
        <v>0.93750000000000056</v>
      </c>
      <c r="D1353" s="43">
        <v>9.7799999999999994</v>
      </c>
      <c r="E1353" s="9">
        <f t="shared" si="107"/>
        <v>10.06851</v>
      </c>
      <c r="F1353" s="44">
        <v>19.36</v>
      </c>
      <c r="G1353" s="9">
        <f t="shared" si="108"/>
        <v>20.645503999999999</v>
      </c>
      <c r="H1353" s="11">
        <f t="shared" si="109"/>
        <v>612.71410152095996</v>
      </c>
      <c r="J1353" s="26"/>
    </row>
    <row r="1354" spans="1:10" outlineLevel="1">
      <c r="A1354" s="7">
        <f t="shared" si="111"/>
        <v>42</v>
      </c>
      <c r="B1354" s="39">
        <v>42658.020833333336</v>
      </c>
      <c r="C1354" s="40">
        <f t="shared" si="110"/>
        <v>0.95833333333333393</v>
      </c>
      <c r="D1354" s="43">
        <v>9.7799999999999994</v>
      </c>
      <c r="E1354" s="9">
        <f t="shared" si="107"/>
        <v>10.06851</v>
      </c>
      <c r="F1354" s="44">
        <v>20.11</v>
      </c>
      <c r="G1354" s="9">
        <f t="shared" si="108"/>
        <v>21.445304</v>
      </c>
      <c r="H1354" s="11">
        <f t="shared" si="109"/>
        <v>604.66130722295998</v>
      </c>
      <c r="J1354" s="26"/>
    </row>
    <row r="1355" spans="1:10" outlineLevel="1">
      <c r="A1355" s="7">
        <f t="shared" si="111"/>
        <v>42</v>
      </c>
      <c r="B1355" s="39">
        <v>42658.020833333336</v>
      </c>
      <c r="C1355" s="40">
        <f t="shared" si="110"/>
        <v>0.9791666666666673</v>
      </c>
      <c r="D1355" s="43">
        <v>9.7799999999999994</v>
      </c>
      <c r="E1355" s="9">
        <f t="shared" si="107"/>
        <v>10.06851</v>
      </c>
      <c r="F1355" s="44">
        <v>19.86</v>
      </c>
      <c r="G1355" s="9">
        <f t="shared" si="108"/>
        <v>21.178704</v>
      </c>
      <c r="H1355" s="11">
        <f t="shared" si="109"/>
        <v>607.34557198896005</v>
      </c>
      <c r="J1355" s="26"/>
    </row>
    <row r="1356" spans="1:10" outlineLevel="1">
      <c r="A1356" s="7">
        <f t="shared" si="111"/>
        <v>42</v>
      </c>
      <c r="B1356" s="39">
        <v>42658.020833333336</v>
      </c>
      <c r="C1356" s="40">
        <f t="shared" si="110"/>
        <v>1.0000000000000007</v>
      </c>
      <c r="D1356" s="43">
        <v>9.7799999999999994</v>
      </c>
      <c r="E1356" s="9">
        <f t="shared" si="107"/>
        <v>10.06851</v>
      </c>
      <c r="F1356" s="44">
        <v>17.95</v>
      </c>
      <c r="G1356" s="9">
        <f t="shared" si="108"/>
        <v>19.14188</v>
      </c>
      <c r="H1356" s="11">
        <f>E1356*($B$6-G1356)</f>
        <v>627.8533548012</v>
      </c>
      <c r="J1356" s="26"/>
    </row>
    <row r="1357" spans="1:10" outlineLevel="1">
      <c r="A1357" s="7">
        <f>A1356+1</f>
        <v>43</v>
      </c>
      <c r="B1357" s="39">
        <v>42659.020833333336</v>
      </c>
      <c r="C1357" s="40">
        <f t="shared" si="110"/>
        <v>2.0833333333333332E-2</v>
      </c>
      <c r="D1357" s="43">
        <v>9.7899999999999991</v>
      </c>
      <c r="E1357" s="9">
        <f>IF($B$10="Electricity",$D1357*$B$7,$D1357*$B$8)</f>
        <v>10.078804999999999</v>
      </c>
      <c r="F1357" s="44">
        <v>17.22</v>
      </c>
      <c r="G1357" s="9">
        <f>$F1357*$B$8</f>
        <v>18.363408</v>
      </c>
      <c r="H1357" s="11">
        <f>E1357*($B$6-G1357)</f>
        <v>636.3413991325599</v>
      </c>
      <c r="J1357" s="26"/>
    </row>
    <row r="1358" spans="1:10" outlineLevel="1">
      <c r="A1358" s="7">
        <f>A1357</f>
        <v>43</v>
      </c>
      <c r="B1358" s="39">
        <v>42659.020833333336</v>
      </c>
      <c r="C1358" s="40">
        <f t="shared" si="110"/>
        <v>4.1666666666666664E-2</v>
      </c>
      <c r="D1358" s="43">
        <v>9.7799999999999994</v>
      </c>
      <c r="E1358" s="9">
        <f t="shared" ref="E1358:E1421" si="112">IF($B$10="Electricity",$D1358*$B$7,$D1358*$B$8)</f>
        <v>10.06851</v>
      </c>
      <c r="F1358" s="44">
        <v>16.940000000000001</v>
      </c>
      <c r="G1358" s="9">
        <f t="shared" ref="G1358:G1421" si="113">$F1358*$B$8</f>
        <v>18.064816</v>
      </c>
      <c r="H1358" s="11">
        <f t="shared" ref="H1358:H1421" si="114">E1358*($B$6-G1358)</f>
        <v>638.69778445583995</v>
      </c>
      <c r="J1358" s="26"/>
    </row>
    <row r="1359" spans="1:10" outlineLevel="1">
      <c r="A1359" s="7">
        <f t="shared" ref="A1359:A1422" si="115">A1358</f>
        <v>43</v>
      </c>
      <c r="B1359" s="39">
        <v>42659.020833333336</v>
      </c>
      <c r="C1359" s="40">
        <f t="shared" si="110"/>
        <v>6.25E-2</v>
      </c>
      <c r="D1359" s="43">
        <v>9.7899999999999991</v>
      </c>
      <c r="E1359" s="9">
        <f t="shared" si="112"/>
        <v>10.078804999999999</v>
      </c>
      <c r="F1359" s="44">
        <v>15.24</v>
      </c>
      <c r="G1359" s="9">
        <f t="shared" si="113"/>
        <v>16.251936000000001</v>
      </c>
      <c r="H1359" s="11">
        <f t="shared" si="114"/>
        <v>657.62251368351997</v>
      </c>
      <c r="J1359" s="26"/>
    </row>
    <row r="1360" spans="1:10" outlineLevel="1">
      <c r="A1360" s="7">
        <f t="shared" si="115"/>
        <v>43</v>
      </c>
      <c r="B1360" s="39">
        <v>42659.020833333336</v>
      </c>
      <c r="C1360" s="40">
        <f t="shared" si="110"/>
        <v>8.3333333333333329E-2</v>
      </c>
      <c r="D1360" s="43">
        <v>9.7899999999999991</v>
      </c>
      <c r="E1360" s="9">
        <f t="shared" si="112"/>
        <v>10.078804999999999</v>
      </c>
      <c r="F1360" s="44">
        <v>16.079999999999998</v>
      </c>
      <c r="G1360" s="9">
        <f t="shared" si="113"/>
        <v>17.147711999999999</v>
      </c>
      <c r="H1360" s="11">
        <f t="shared" si="114"/>
        <v>648.59416205584</v>
      </c>
      <c r="J1360" s="26"/>
    </row>
    <row r="1361" spans="1:10" outlineLevel="1">
      <c r="A1361" s="7">
        <f t="shared" si="115"/>
        <v>43</v>
      </c>
      <c r="B1361" s="39">
        <v>42659.020833333336</v>
      </c>
      <c r="C1361" s="40">
        <f t="shared" si="110"/>
        <v>0.10416666666666666</v>
      </c>
      <c r="D1361" s="43">
        <v>9.7899999999999991</v>
      </c>
      <c r="E1361" s="9">
        <f t="shared" si="112"/>
        <v>10.078804999999999</v>
      </c>
      <c r="F1361" s="44">
        <v>6.45</v>
      </c>
      <c r="G1361" s="9">
        <f t="shared" si="113"/>
        <v>6.8782800000000002</v>
      </c>
      <c r="H1361" s="11">
        <f t="shared" si="114"/>
        <v>752.09776464459992</v>
      </c>
      <c r="J1361" s="26"/>
    </row>
    <row r="1362" spans="1:10" outlineLevel="1">
      <c r="A1362" s="7">
        <f t="shared" si="115"/>
        <v>43</v>
      </c>
      <c r="B1362" s="39">
        <v>42659.020833333336</v>
      </c>
      <c r="C1362" s="40">
        <f t="shared" si="110"/>
        <v>0.12499999999999999</v>
      </c>
      <c r="D1362" s="43">
        <v>9.7799999999999994</v>
      </c>
      <c r="E1362" s="9">
        <f t="shared" si="112"/>
        <v>10.06851</v>
      </c>
      <c r="F1362" s="44">
        <v>-3.6</v>
      </c>
      <c r="G1362" s="9">
        <f t="shared" si="113"/>
        <v>-3.8390400000000002</v>
      </c>
      <c r="H1362" s="11">
        <f t="shared" si="114"/>
        <v>859.23697763039991</v>
      </c>
      <c r="J1362" s="26"/>
    </row>
    <row r="1363" spans="1:10" outlineLevel="1">
      <c r="A1363" s="7">
        <f t="shared" si="115"/>
        <v>43</v>
      </c>
      <c r="B1363" s="39">
        <v>42659.020833333336</v>
      </c>
      <c r="C1363" s="40">
        <f t="shared" si="110"/>
        <v>0.14583333333333331</v>
      </c>
      <c r="D1363" s="43">
        <v>9.7799999999999994</v>
      </c>
      <c r="E1363" s="9">
        <f t="shared" si="112"/>
        <v>10.06851</v>
      </c>
      <c r="F1363" s="44">
        <v>11.71</v>
      </c>
      <c r="G1363" s="9">
        <f t="shared" si="113"/>
        <v>12.487544000000002</v>
      </c>
      <c r="H1363" s="11">
        <f t="shared" si="114"/>
        <v>694.85260336056001</v>
      </c>
      <c r="J1363" s="26"/>
    </row>
    <row r="1364" spans="1:10" outlineLevel="1">
      <c r="A1364" s="7">
        <f t="shared" si="115"/>
        <v>43</v>
      </c>
      <c r="B1364" s="39">
        <v>42659.020833333336</v>
      </c>
      <c r="C1364" s="40">
        <f t="shared" si="110"/>
        <v>0.16666666666666666</v>
      </c>
      <c r="D1364" s="43">
        <v>9.7799999999999994</v>
      </c>
      <c r="E1364" s="9">
        <f t="shared" si="112"/>
        <v>10.06851</v>
      </c>
      <c r="F1364" s="44">
        <v>11.8</v>
      </c>
      <c r="G1364" s="9">
        <f t="shared" si="113"/>
        <v>12.583520000000002</v>
      </c>
      <c r="H1364" s="11">
        <f t="shared" si="114"/>
        <v>693.88626804479986</v>
      </c>
      <c r="J1364" s="26"/>
    </row>
    <row r="1365" spans="1:10" outlineLevel="1">
      <c r="A1365" s="7">
        <f t="shared" si="115"/>
        <v>43</v>
      </c>
      <c r="B1365" s="39">
        <v>42659.020833333336</v>
      </c>
      <c r="C1365" s="40">
        <f t="shared" si="110"/>
        <v>0.1875</v>
      </c>
      <c r="D1365" s="43">
        <v>9.7799999999999994</v>
      </c>
      <c r="E1365" s="9">
        <f t="shared" si="112"/>
        <v>10.06851</v>
      </c>
      <c r="F1365" s="44">
        <v>11.28</v>
      </c>
      <c r="G1365" s="9">
        <f t="shared" si="113"/>
        <v>12.028991999999999</v>
      </c>
      <c r="H1365" s="11">
        <f t="shared" si="114"/>
        <v>699.46953875807992</v>
      </c>
      <c r="J1365" s="26"/>
    </row>
    <row r="1366" spans="1:10" outlineLevel="1">
      <c r="A1366" s="7">
        <f t="shared" si="115"/>
        <v>43</v>
      </c>
      <c r="B1366" s="39">
        <v>42659.020833333336</v>
      </c>
      <c r="C1366" s="40">
        <f t="shared" si="110"/>
        <v>0.20833333333333334</v>
      </c>
      <c r="D1366" s="43">
        <v>9.7899999999999991</v>
      </c>
      <c r="E1366" s="9">
        <f t="shared" si="112"/>
        <v>10.078804999999999</v>
      </c>
      <c r="F1366" s="44">
        <v>6.97</v>
      </c>
      <c r="G1366" s="9">
        <f t="shared" si="113"/>
        <v>7.4328079999999996</v>
      </c>
      <c r="H1366" s="11">
        <f t="shared" si="114"/>
        <v>746.50878506556001</v>
      </c>
      <c r="J1366" s="26"/>
    </row>
    <row r="1367" spans="1:10" outlineLevel="1">
      <c r="A1367" s="7">
        <f t="shared" si="115"/>
        <v>43</v>
      </c>
      <c r="B1367" s="39">
        <v>42659.020833333336</v>
      </c>
      <c r="C1367" s="40">
        <f t="shared" si="110"/>
        <v>0.22916666666666669</v>
      </c>
      <c r="D1367" s="43">
        <v>9.7899999999999991</v>
      </c>
      <c r="E1367" s="9">
        <f t="shared" si="112"/>
        <v>10.078804999999999</v>
      </c>
      <c r="F1367" s="44">
        <v>10.1</v>
      </c>
      <c r="G1367" s="9">
        <f t="shared" si="113"/>
        <v>10.77064</v>
      </c>
      <c r="H1367" s="11">
        <f t="shared" si="114"/>
        <v>712.86742721479993</v>
      </c>
      <c r="J1367" s="26"/>
    </row>
    <row r="1368" spans="1:10" outlineLevel="1">
      <c r="A1368" s="7">
        <f t="shared" si="115"/>
        <v>43</v>
      </c>
      <c r="B1368" s="39">
        <v>42659.020833333336</v>
      </c>
      <c r="C1368" s="40">
        <f t="shared" si="110"/>
        <v>0.25</v>
      </c>
      <c r="D1368" s="43">
        <v>9.7799999999999994</v>
      </c>
      <c r="E1368" s="9">
        <f t="shared" si="112"/>
        <v>10.06851</v>
      </c>
      <c r="F1368" s="44">
        <v>11.79</v>
      </c>
      <c r="G1368" s="9">
        <f t="shared" si="113"/>
        <v>12.572856</v>
      </c>
      <c r="H1368" s="11">
        <f t="shared" si="114"/>
        <v>693.99363863543999</v>
      </c>
      <c r="J1368" s="26"/>
    </row>
    <row r="1369" spans="1:10" outlineLevel="1">
      <c r="A1369" s="7">
        <f t="shared" si="115"/>
        <v>43</v>
      </c>
      <c r="B1369" s="39">
        <v>42659.020833333336</v>
      </c>
      <c r="C1369" s="40">
        <f t="shared" si="110"/>
        <v>0.27083333333333331</v>
      </c>
      <c r="D1369" s="43">
        <v>9.7799999999999994</v>
      </c>
      <c r="E1369" s="9">
        <f t="shared" si="112"/>
        <v>10.06851</v>
      </c>
      <c r="F1369" s="44">
        <v>12.49</v>
      </c>
      <c r="G1369" s="9">
        <f t="shared" si="113"/>
        <v>13.319336</v>
      </c>
      <c r="H1369" s="11">
        <f t="shared" si="114"/>
        <v>686.47769729064009</v>
      </c>
      <c r="J1369" s="26"/>
    </row>
    <row r="1370" spans="1:10" outlineLevel="1">
      <c r="A1370" s="7">
        <f t="shared" si="115"/>
        <v>43</v>
      </c>
      <c r="B1370" s="39">
        <v>42659.020833333336</v>
      </c>
      <c r="C1370" s="40">
        <f t="shared" si="110"/>
        <v>0.29166666666666663</v>
      </c>
      <c r="D1370" s="43">
        <v>9.7799999999999994</v>
      </c>
      <c r="E1370" s="9">
        <f t="shared" si="112"/>
        <v>10.06851</v>
      </c>
      <c r="F1370" s="44">
        <v>17.47</v>
      </c>
      <c r="G1370" s="9">
        <f t="shared" si="113"/>
        <v>18.630008</v>
      </c>
      <c r="H1370" s="11">
        <f t="shared" si="114"/>
        <v>633.00714315191999</v>
      </c>
      <c r="J1370" s="26"/>
    </row>
    <row r="1371" spans="1:10" outlineLevel="1">
      <c r="A1371" s="7">
        <f t="shared" si="115"/>
        <v>43</v>
      </c>
      <c r="B1371" s="39">
        <v>42659.020833333336</v>
      </c>
      <c r="C1371" s="40">
        <f t="shared" si="110"/>
        <v>0.31249999999999994</v>
      </c>
      <c r="D1371" s="43">
        <v>9.7799999999999994</v>
      </c>
      <c r="E1371" s="9">
        <f t="shared" si="112"/>
        <v>10.06851</v>
      </c>
      <c r="F1371" s="44">
        <v>16.22</v>
      </c>
      <c r="G1371" s="9">
        <f t="shared" si="113"/>
        <v>17.297007999999998</v>
      </c>
      <c r="H1371" s="11">
        <f t="shared" si="114"/>
        <v>646.42846698191988</v>
      </c>
      <c r="J1371" s="26"/>
    </row>
    <row r="1372" spans="1:10" outlineLevel="1">
      <c r="A1372" s="7">
        <f t="shared" si="115"/>
        <v>43</v>
      </c>
      <c r="B1372" s="39">
        <v>42659.020833333336</v>
      </c>
      <c r="C1372" s="40">
        <f t="shared" si="110"/>
        <v>0.33333333333333326</v>
      </c>
      <c r="D1372" s="43">
        <v>9.6999999999999993</v>
      </c>
      <c r="E1372" s="9">
        <f t="shared" si="112"/>
        <v>9.9861500000000003</v>
      </c>
      <c r="F1372" s="44">
        <v>17.54</v>
      </c>
      <c r="G1372" s="9">
        <f t="shared" si="113"/>
        <v>18.704656</v>
      </c>
      <c r="H1372" s="11">
        <f t="shared" si="114"/>
        <v>627.08372448559999</v>
      </c>
      <c r="J1372" s="26"/>
    </row>
    <row r="1373" spans="1:10" outlineLevel="1">
      <c r="A1373" s="7">
        <f t="shared" si="115"/>
        <v>43</v>
      </c>
      <c r="B1373" s="39">
        <v>42659.020833333336</v>
      </c>
      <c r="C1373" s="40">
        <f t="shared" si="110"/>
        <v>0.35416666666666657</v>
      </c>
      <c r="D1373" s="43">
        <v>8.7200000000000006</v>
      </c>
      <c r="E1373" s="9">
        <f t="shared" si="112"/>
        <v>8.9772400000000019</v>
      </c>
      <c r="F1373" s="44">
        <v>18.010000000000002</v>
      </c>
      <c r="G1373" s="9">
        <f t="shared" si="113"/>
        <v>19.205864000000002</v>
      </c>
      <c r="H1373" s="11">
        <f t="shared" si="114"/>
        <v>559.22940946464007</v>
      </c>
      <c r="J1373" s="26"/>
    </row>
    <row r="1374" spans="1:10" outlineLevel="1">
      <c r="A1374" s="7">
        <f t="shared" si="115"/>
        <v>43</v>
      </c>
      <c r="B1374" s="39">
        <v>42659.020833333336</v>
      </c>
      <c r="C1374" s="40">
        <f t="shared" si="110"/>
        <v>0.37499999999999989</v>
      </c>
      <c r="D1374" s="43">
        <v>8.7899999999999991</v>
      </c>
      <c r="E1374" s="9">
        <f t="shared" si="112"/>
        <v>9.0493050000000004</v>
      </c>
      <c r="F1374" s="44">
        <v>21.72</v>
      </c>
      <c r="G1374" s="9">
        <f t="shared" si="113"/>
        <v>23.162208</v>
      </c>
      <c r="H1374" s="11">
        <f t="shared" si="114"/>
        <v>527.91647283456007</v>
      </c>
      <c r="J1374" s="26"/>
    </row>
    <row r="1375" spans="1:10" outlineLevel="1">
      <c r="A1375" s="7">
        <f t="shared" si="115"/>
        <v>43</v>
      </c>
      <c r="B1375" s="39">
        <v>42659.020833333336</v>
      </c>
      <c r="C1375" s="40">
        <f t="shared" si="110"/>
        <v>0.3958333333333332</v>
      </c>
      <c r="D1375" s="43">
        <v>6.39</v>
      </c>
      <c r="E1375" s="9">
        <f t="shared" si="112"/>
        <v>6.5785049999999998</v>
      </c>
      <c r="F1375" s="44">
        <v>24.84</v>
      </c>
      <c r="G1375" s="9">
        <f t="shared" si="113"/>
        <v>26.489376</v>
      </c>
      <c r="H1375" s="11">
        <f t="shared" si="114"/>
        <v>361.88766503711997</v>
      </c>
      <c r="J1375" s="26"/>
    </row>
    <row r="1376" spans="1:10" outlineLevel="1">
      <c r="A1376" s="7">
        <f t="shared" si="115"/>
        <v>43</v>
      </c>
      <c r="B1376" s="39">
        <v>42659.020833333336</v>
      </c>
      <c r="C1376" s="40">
        <f t="shared" si="110"/>
        <v>0.41666666666666652</v>
      </c>
      <c r="D1376" s="43">
        <v>4.3</v>
      </c>
      <c r="E1376" s="9">
        <f t="shared" si="112"/>
        <v>4.42685</v>
      </c>
      <c r="F1376" s="44">
        <v>13.83</v>
      </c>
      <c r="G1376" s="9">
        <f t="shared" si="113"/>
        <v>14.748312</v>
      </c>
      <c r="H1376" s="11">
        <f t="shared" si="114"/>
        <v>295.4997100228</v>
      </c>
      <c r="J1376" s="26"/>
    </row>
    <row r="1377" spans="1:10" outlineLevel="1">
      <c r="A1377" s="7">
        <f t="shared" si="115"/>
        <v>43</v>
      </c>
      <c r="B1377" s="39">
        <v>42659.020833333336</v>
      </c>
      <c r="C1377" s="40">
        <f t="shared" si="110"/>
        <v>0.43749999999999983</v>
      </c>
      <c r="D1377" s="43">
        <v>2.93</v>
      </c>
      <c r="E1377" s="9">
        <f t="shared" si="112"/>
        <v>3.0164350000000004</v>
      </c>
      <c r="F1377" s="44">
        <v>13.38</v>
      </c>
      <c r="G1377" s="9">
        <f t="shared" si="113"/>
        <v>14.268432000000001</v>
      </c>
      <c r="H1377" s="11">
        <f t="shared" si="114"/>
        <v>202.79965482008001</v>
      </c>
      <c r="J1377" s="26"/>
    </row>
    <row r="1378" spans="1:10" outlineLevel="1">
      <c r="A1378" s="7">
        <f t="shared" si="115"/>
        <v>43</v>
      </c>
      <c r="B1378" s="39">
        <v>42659.020833333336</v>
      </c>
      <c r="C1378" s="40">
        <f t="shared" si="110"/>
        <v>0.45833333333333315</v>
      </c>
      <c r="D1378" s="43">
        <v>4.4000000000000004</v>
      </c>
      <c r="E1378" s="9">
        <f t="shared" si="112"/>
        <v>4.5298000000000007</v>
      </c>
      <c r="F1378" s="44">
        <v>11.46</v>
      </c>
      <c r="G1378" s="9">
        <f t="shared" si="113"/>
        <v>12.220944000000001</v>
      </c>
      <c r="H1378" s="11">
        <f t="shared" si="114"/>
        <v>313.82026786880004</v>
      </c>
      <c r="J1378" s="26"/>
    </row>
    <row r="1379" spans="1:10" outlineLevel="1">
      <c r="A1379" s="7">
        <f t="shared" si="115"/>
        <v>43</v>
      </c>
      <c r="B1379" s="39">
        <v>42659.020833333336</v>
      </c>
      <c r="C1379" s="40">
        <f t="shared" si="110"/>
        <v>0.47916666666666646</v>
      </c>
      <c r="D1379" s="43">
        <v>7.02</v>
      </c>
      <c r="E1379" s="9">
        <f t="shared" si="112"/>
        <v>7.2270900000000005</v>
      </c>
      <c r="F1379" s="44">
        <v>14.51</v>
      </c>
      <c r="G1379" s="9">
        <f t="shared" si="113"/>
        <v>15.473464</v>
      </c>
      <c r="H1379" s="11">
        <f t="shared" si="114"/>
        <v>477.17971806023996</v>
      </c>
      <c r="J1379" s="26"/>
    </row>
    <row r="1380" spans="1:10" outlineLevel="1">
      <c r="A1380" s="7">
        <f t="shared" si="115"/>
        <v>43</v>
      </c>
      <c r="B1380" s="39">
        <v>42659.020833333336</v>
      </c>
      <c r="C1380" s="40">
        <f t="shared" si="110"/>
        <v>0.49999999999999978</v>
      </c>
      <c r="D1380" s="43">
        <v>5.85</v>
      </c>
      <c r="E1380" s="9">
        <f t="shared" si="112"/>
        <v>6.0225749999999998</v>
      </c>
      <c r="F1380" s="44">
        <v>19.05</v>
      </c>
      <c r="G1380" s="9">
        <f t="shared" si="113"/>
        <v>20.314920000000001</v>
      </c>
      <c r="H1380" s="11">
        <f t="shared" si="114"/>
        <v>368.49173318099997</v>
      </c>
      <c r="J1380" s="26"/>
    </row>
    <row r="1381" spans="1:10" outlineLevel="1">
      <c r="A1381" s="7">
        <f t="shared" si="115"/>
        <v>43</v>
      </c>
      <c r="B1381" s="39">
        <v>42659.020833333336</v>
      </c>
      <c r="C1381" s="40">
        <f t="shared" si="110"/>
        <v>0.52083333333333315</v>
      </c>
      <c r="D1381" s="43">
        <v>6.28</v>
      </c>
      <c r="E1381" s="9">
        <f t="shared" si="112"/>
        <v>6.4652600000000007</v>
      </c>
      <c r="F1381" s="44">
        <v>18.87</v>
      </c>
      <c r="G1381" s="9">
        <f t="shared" si="113"/>
        <v>20.122968</v>
      </c>
      <c r="H1381" s="11">
        <f t="shared" si="114"/>
        <v>396.81846990832003</v>
      </c>
      <c r="J1381" s="26"/>
    </row>
    <row r="1382" spans="1:10" outlineLevel="1">
      <c r="A1382" s="7">
        <f t="shared" si="115"/>
        <v>43</v>
      </c>
      <c r="B1382" s="39">
        <v>42659.020833333336</v>
      </c>
      <c r="C1382" s="40">
        <f t="shared" si="110"/>
        <v>0.54166666666666652</v>
      </c>
      <c r="D1382" s="43">
        <v>5.38</v>
      </c>
      <c r="E1382" s="9">
        <f t="shared" si="112"/>
        <v>5.53871</v>
      </c>
      <c r="F1382" s="44">
        <v>21.62</v>
      </c>
      <c r="G1382" s="9">
        <f t="shared" si="113"/>
        <v>23.055568000000001</v>
      </c>
      <c r="H1382" s="11">
        <f t="shared" si="114"/>
        <v>323.70675996272001</v>
      </c>
      <c r="J1382" s="26"/>
    </row>
    <row r="1383" spans="1:10" outlineLevel="1">
      <c r="A1383" s="7">
        <f t="shared" si="115"/>
        <v>43</v>
      </c>
      <c r="B1383" s="39">
        <v>42659.020833333336</v>
      </c>
      <c r="C1383" s="40">
        <f t="shared" si="110"/>
        <v>0.56249999999999989</v>
      </c>
      <c r="D1383" s="43">
        <v>6.55</v>
      </c>
      <c r="E1383" s="9">
        <f t="shared" si="112"/>
        <v>6.7432250000000007</v>
      </c>
      <c r="F1383" s="44">
        <v>12</v>
      </c>
      <c r="G1383" s="9">
        <f t="shared" si="113"/>
        <v>12.796800000000001</v>
      </c>
      <c r="H1383" s="11">
        <f t="shared" si="114"/>
        <v>463.28113582000003</v>
      </c>
      <c r="J1383" s="26"/>
    </row>
    <row r="1384" spans="1:10" outlineLevel="1">
      <c r="A1384" s="7">
        <f t="shared" si="115"/>
        <v>43</v>
      </c>
      <c r="B1384" s="39">
        <v>42659.020833333336</v>
      </c>
      <c r="C1384" s="40">
        <f t="shared" si="110"/>
        <v>0.58333333333333326</v>
      </c>
      <c r="D1384" s="43">
        <v>5.51</v>
      </c>
      <c r="E1384" s="9">
        <f t="shared" si="112"/>
        <v>5.6725450000000004</v>
      </c>
      <c r="F1384" s="44">
        <v>10.5</v>
      </c>
      <c r="G1384" s="9">
        <f t="shared" si="113"/>
        <v>11.1972</v>
      </c>
      <c r="H1384" s="11">
        <f t="shared" si="114"/>
        <v>398.79579662600008</v>
      </c>
      <c r="J1384" s="26"/>
    </row>
    <row r="1385" spans="1:10" outlineLevel="1">
      <c r="A1385" s="7">
        <f t="shared" si="115"/>
        <v>43</v>
      </c>
      <c r="B1385" s="39">
        <v>42659.020833333336</v>
      </c>
      <c r="C1385" s="40">
        <f t="shared" si="110"/>
        <v>0.60416666666666663</v>
      </c>
      <c r="D1385" s="43">
        <v>5.53</v>
      </c>
      <c r="E1385" s="9">
        <f t="shared" si="112"/>
        <v>5.6931350000000007</v>
      </c>
      <c r="F1385" s="44">
        <v>10.58</v>
      </c>
      <c r="G1385" s="9">
        <f t="shared" si="113"/>
        <v>11.282512000000001</v>
      </c>
      <c r="H1385" s="11">
        <f t="shared" si="114"/>
        <v>399.75763854488008</v>
      </c>
      <c r="J1385" s="26"/>
    </row>
    <row r="1386" spans="1:10" outlineLevel="1">
      <c r="A1386" s="7">
        <f t="shared" si="115"/>
        <v>43</v>
      </c>
      <c r="B1386" s="39">
        <v>42659.020833333336</v>
      </c>
      <c r="C1386" s="40">
        <f t="shared" si="110"/>
        <v>0.625</v>
      </c>
      <c r="D1386" s="43">
        <v>4.0999999999999996</v>
      </c>
      <c r="E1386" s="9">
        <f t="shared" si="112"/>
        <v>4.2209500000000002</v>
      </c>
      <c r="F1386" s="44">
        <v>10.66</v>
      </c>
      <c r="G1386" s="9">
        <f t="shared" si="113"/>
        <v>11.367824000000001</v>
      </c>
      <c r="H1386" s="11">
        <f t="shared" si="114"/>
        <v>296.0244082872</v>
      </c>
      <c r="J1386" s="26"/>
    </row>
    <row r="1387" spans="1:10" outlineLevel="1">
      <c r="A1387" s="7">
        <f t="shared" si="115"/>
        <v>43</v>
      </c>
      <c r="B1387" s="39">
        <v>42659.020833333336</v>
      </c>
      <c r="C1387" s="40">
        <f t="shared" si="110"/>
        <v>0.64583333333333337</v>
      </c>
      <c r="D1387" s="43">
        <v>3.66</v>
      </c>
      <c r="E1387" s="9">
        <f t="shared" si="112"/>
        <v>3.7679700000000005</v>
      </c>
      <c r="F1387" s="44">
        <v>18.510000000000002</v>
      </c>
      <c r="G1387" s="9">
        <f t="shared" si="113"/>
        <v>19.739064000000003</v>
      </c>
      <c r="H1387" s="11">
        <f t="shared" si="114"/>
        <v>232.71335401992005</v>
      </c>
      <c r="J1387" s="26"/>
    </row>
    <row r="1388" spans="1:10" outlineLevel="1">
      <c r="A1388" s="7">
        <f t="shared" si="115"/>
        <v>43</v>
      </c>
      <c r="B1388" s="39">
        <v>42659.020833333336</v>
      </c>
      <c r="C1388" s="40">
        <f t="shared" si="110"/>
        <v>0.66666666666666674</v>
      </c>
      <c r="D1388" s="43">
        <v>3.93</v>
      </c>
      <c r="E1388" s="9">
        <f t="shared" si="112"/>
        <v>4.0459350000000001</v>
      </c>
      <c r="F1388" s="44">
        <v>27.74</v>
      </c>
      <c r="G1388" s="9">
        <f t="shared" si="113"/>
        <v>29.581935999999999</v>
      </c>
      <c r="H1388" s="11">
        <f t="shared" si="114"/>
        <v>210.05711226984002</v>
      </c>
      <c r="J1388" s="26"/>
    </row>
    <row r="1389" spans="1:10" outlineLevel="1">
      <c r="A1389" s="7">
        <f t="shared" si="115"/>
        <v>43</v>
      </c>
      <c r="B1389" s="39">
        <v>42659.020833333336</v>
      </c>
      <c r="C1389" s="40">
        <f t="shared" si="110"/>
        <v>0.68750000000000011</v>
      </c>
      <c r="D1389" s="43">
        <v>7.65</v>
      </c>
      <c r="E1389" s="9">
        <f t="shared" si="112"/>
        <v>7.8756750000000011</v>
      </c>
      <c r="F1389" s="44">
        <v>29.02</v>
      </c>
      <c r="G1389" s="9">
        <f t="shared" si="113"/>
        <v>30.946928</v>
      </c>
      <c r="H1389" s="11">
        <f t="shared" si="114"/>
        <v>398.13956532360004</v>
      </c>
      <c r="J1389" s="26"/>
    </row>
    <row r="1390" spans="1:10" outlineLevel="1">
      <c r="A1390" s="7">
        <f t="shared" si="115"/>
        <v>43</v>
      </c>
      <c r="B1390" s="39">
        <v>42659.020833333336</v>
      </c>
      <c r="C1390" s="40">
        <f t="shared" si="110"/>
        <v>0.70833333333333348</v>
      </c>
      <c r="D1390" s="43">
        <v>5.6</v>
      </c>
      <c r="E1390" s="9">
        <f t="shared" si="112"/>
        <v>5.7652000000000001</v>
      </c>
      <c r="F1390" s="44">
        <v>38.869999999999997</v>
      </c>
      <c r="G1390" s="9">
        <f t="shared" si="113"/>
        <v>41.450967999999996</v>
      </c>
      <c r="H1390" s="11">
        <f t="shared" si="114"/>
        <v>230.89067928640003</v>
      </c>
      <c r="J1390" s="26"/>
    </row>
    <row r="1391" spans="1:10" outlineLevel="1">
      <c r="A1391" s="7">
        <f t="shared" si="115"/>
        <v>43</v>
      </c>
      <c r="B1391" s="39">
        <v>42659.020833333336</v>
      </c>
      <c r="C1391" s="40">
        <f t="shared" si="110"/>
        <v>0.72916666666666685</v>
      </c>
      <c r="D1391" s="43">
        <v>5.89</v>
      </c>
      <c r="E1391" s="9">
        <f t="shared" si="112"/>
        <v>6.0637550000000005</v>
      </c>
      <c r="F1391" s="44">
        <v>35.729999999999997</v>
      </c>
      <c r="G1391" s="9">
        <f t="shared" si="113"/>
        <v>38.102471999999999</v>
      </c>
      <c r="H1391" s="11">
        <f t="shared" si="114"/>
        <v>263.15197739764005</v>
      </c>
      <c r="J1391" s="26"/>
    </row>
    <row r="1392" spans="1:10" outlineLevel="1">
      <c r="A1392" s="7">
        <f t="shared" si="115"/>
        <v>43</v>
      </c>
      <c r="B1392" s="39">
        <v>42659.020833333336</v>
      </c>
      <c r="C1392" s="40">
        <f t="shared" si="110"/>
        <v>0.75000000000000022</v>
      </c>
      <c r="D1392" s="43">
        <v>6.75</v>
      </c>
      <c r="E1392" s="9">
        <f t="shared" si="112"/>
        <v>6.9491250000000004</v>
      </c>
      <c r="F1392" s="44">
        <v>43.95</v>
      </c>
      <c r="G1392" s="9">
        <f t="shared" si="113"/>
        <v>46.868280000000006</v>
      </c>
      <c r="H1392" s="11">
        <f t="shared" si="114"/>
        <v>240.66015124499998</v>
      </c>
      <c r="J1392" s="26"/>
    </row>
    <row r="1393" spans="1:10" outlineLevel="1">
      <c r="A1393" s="7">
        <f t="shared" si="115"/>
        <v>43</v>
      </c>
      <c r="B1393" s="39">
        <v>42659.020833333336</v>
      </c>
      <c r="C1393" s="40">
        <f t="shared" si="110"/>
        <v>0.77083333333333359</v>
      </c>
      <c r="D1393" s="43">
        <v>8.48</v>
      </c>
      <c r="E1393" s="9">
        <f t="shared" si="112"/>
        <v>8.7301600000000015</v>
      </c>
      <c r="F1393" s="44">
        <v>53.84</v>
      </c>
      <c r="G1393" s="9">
        <f t="shared" si="113"/>
        <v>57.414976000000003</v>
      </c>
      <c r="H1393" s="11">
        <f t="shared" si="114"/>
        <v>210.26611312384</v>
      </c>
      <c r="J1393" s="26"/>
    </row>
    <row r="1394" spans="1:10" outlineLevel="1">
      <c r="A1394" s="7">
        <f t="shared" si="115"/>
        <v>43</v>
      </c>
      <c r="B1394" s="39">
        <v>42659.020833333336</v>
      </c>
      <c r="C1394" s="40">
        <f t="shared" si="110"/>
        <v>0.79166666666666696</v>
      </c>
      <c r="D1394" s="43">
        <v>3.75</v>
      </c>
      <c r="E1394" s="9">
        <f t="shared" si="112"/>
        <v>3.8606250000000002</v>
      </c>
      <c r="F1394" s="44">
        <v>51.12</v>
      </c>
      <c r="G1394" s="9">
        <f t="shared" si="113"/>
        <v>54.514367999999997</v>
      </c>
      <c r="H1394" s="11">
        <f t="shared" si="114"/>
        <v>104.18140554000001</v>
      </c>
      <c r="J1394" s="26"/>
    </row>
    <row r="1395" spans="1:10" outlineLevel="1">
      <c r="A1395" s="7">
        <f t="shared" si="115"/>
        <v>43</v>
      </c>
      <c r="B1395" s="39">
        <v>42659.020833333336</v>
      </c>
      <c r="C1395" s="40">
        <f t="shared" si="110"/>
        <v>0.81250000000000033</v>
      </c>
      <c r="D1395" s="43">
        <v>1.75</v>
      </c>
      <c r="E1395" s="9">
        <f t="shared" si="112"/>
        <v>1.801625</v>
      </c>
      <c r="F1395" s="44">
        <v>37</v>
      </c>
      <c r="G1395" s="9">
        <f t="shared" si="113"/>
        <v>39.456800000000001</v>
      </c>
      <c r="H1395" s="11">
        <f t="shared" si="114"/>
        <v>75.746080199999994</v>
      </c>
      <c r="J1395" s="26"/>
    </row>
    <row r="1396" spans="1:10" outlineLevel="1">
      <c r="A1396" s="7">
        <f t="shared" si="115"/>
        <v>43</v>
      </c>
      <c r="B1396" s="39">
        <v>42659.020833333336</v>
      </c>
      <c r="C1396" s="40">
        <f t="shared" si="110"/>
        <v>0.8333333333333337</v>
      </c>
      <c r="D1396" s="43">
        <v>1.39</v>
      </c>
      <c r="E1396" s="9">
        <f t="shared" si="112"/>
        <v>1.4310050000000001</v>
      </c>
      <c r="F1396" s="44">
        <v>43.9</v>
      </c>
      <c r="G1396" s="9">
        <f t="shared" si="113"/>
        <v>46.814959999999999</v>
      </c>
      <c r="H1396" s="11">
        <f t="shared" si="114"/>
        <v>49.634465665200004</v>
      </c>
      <c r="J1396" s="26"/>
    </row>
    <row r="1397" spans="1:10" outlineLevel="1">
      <c r="A1397" s="7">
        <f t="shared" si="115"/>
        <v>43</v>
      </c>
      <c r="B1397" s="39">
        <v>42659.020833333336</v>
      </c>
      <c r="C1397" s="40">
        <f t="shared" si="110"/>
        <v>0.85416666666666707</v>
      </c>
      <c r="D1397" s="43">
        <v>1.21</v>
      </c>
      <c r="E1397" s="9">
        <f t="shared" si="112"/>
        <v>1.245695</v>
      </c>
      <c r="F1397" s="44">
        <v>32.630000000000003</v>
      </c>
      <c r="G1397" s="9">
        <f t="shared" si="113"/>
        <v>34.796632000000002</v>
      </c>
      <c r="H1397" s="11">
        <f t="shared" si="114"/>
        <v>58.178152000759994</v>
      </c>
      <c r="J1397" s="26"/>
    </row>
    <row r="1398" spans="1:10" outlineLevel="1">
      <c r="A1398" s="7">
        <f t="shared" si="115"/>
        <v>43</v>
      </c>
      <c r="B1398" s="39">
        <v>42659.020833333336</v>
      </c>
      <c r="C1398" s="40">
        <f t="shared" si="110"/>
        <v>0.87500000000000044</v>
      </c>
      <c r="D1398" s="43">
        <v>1.66</v>
      </c>
      <c r="E1398" s="9">
        <f t="shared" si="112"/>
        <v>1.7089700000000001</v>
      </c>
      <c r="F1398" s="44">
        <v>26.56</v>
      </c>
      <c r="G1398" s="9">
        <f t="shared" si="113"/>
        <v>28.323584</v>
      </c>
      <c r="H1398" s="11">
        <f t="shared" si="114"/>
        <v>90.876899651520006</v>
      </c>
      <c r="J1398" s="26"/>
    </row>
    <row r="1399" spans="1:10" outlineLevel="1">
      <c r="A1399" s="7">
        <f t="shared" si="115"/>
        <v>43</v>
      </c>
      <c r="B1399" s="39">
        <v>42659.020833333336</v>
      </c>
      <c r="C1399" s="40">
        <f t="shared" si="110"/>
        <v>0.89583333333333381</v>
      </c>
      <c r="D1399" s="43">
        <v>2.35</v>
      </c>
      <c r="E1399" s="9">
        <f t="shared" si="112"/>
        <v>2.4193250000000002</v>
      </c>
      <c r="F1399" s="44">
        <v>24.84</v>
      </c>
      <c r="G1399" s="9">
        <f t="shared" si="113"/>
        <v>26.489376</v>
      </c>
      <c r="H1399" s="11">
        <f t="shared" si="114"/>
        <v>133.0885779088</v>
      </c>
      <c r="J1399" s="26"/>
    </row>
    <row r="1400" spans="1:10" outlineLevel="1">
      <c r="A1400" s="7">
        <f t="shared" si="115"/>
        <v>43</v>
      </c>
      <c r="B1400" s="39">
        <v>42659.020833333336</v>
      </c>
      <c r="C1400" s="40">
        <f t="shared" si="110"/>
        <v>0.91666666666666718</v>
      </c>
      <c r="D1400" s="43">
        <v>2.92</v>
      </c>
      <c r="E1400" s="9">
        <f t="shared" si="112"/>
        <v>3.0061400000000003</v>
      </c>
      <c r="F1400" s="44">
        <v>25.07</v>
      </c>
      <c r="G1400" s="9">
        <f t="shared" si="113"/>
        <v>26.734648</v>
      </c>
      <c r="H1400" s="11">
        <f t="shared" si="114"/>
        <v>164.63231526128001</v>
      </c>
      <c r="J1400" s="26"/>
    </row>
    <row r="1401" spans="1:10" outlineLevel="1">
      <c r="A1401" s="7">
        <f t="shared" si="115"/>
        <v>43</v>
      </c>
      <c r="B1401" s="39">
        <v>42659.020833333336</v>
      </c>
      <c r="C1401" s="40">
        <f t="shared" si="110"/>
        <v>0.93750000000000056</v>
      </c>
      <c r="D1401" s="43">
        <v>2.73</v>
      </c>
      <c r="E1401" s="9">
        <f t="shared" si="112"/>
        <v>2.8105350000000002</v>
      </c>
      <c r="F1401" s="44">
        <v>24.02</v>
      </c>
      <c r="G1401" s="9">
        <f t="shared" si="113"/>
        <v>25.614927999999999</v>
      </c>
      <c r="H1401" s="11">
        <f t="shared" si="114"/>
        <v>157.06695083352002</v>
      </c>
      <c r="J1401" s="26"/>
    </row>
    <row r="1402" spans="1:10" outlineLevel="1">
      <c r="A1402" s="7">
        <f t="shared" si="115"/>
        <v>43</v>
      </c>
      <c r="B1402" s="39">
        <v>42659.020833333336</v>
      </c>
      <c r="C1402" s="40">
        <f t="shared" si="110"/>
        <v>0.95833333333333393</v>
      </c>
      <c r="D1402" s="43">
        <v>3</v>
      </c>
      <c r="E1402" s="9">
        <f t="shared" si="112"/>
        <v>3.0885000000000002</v>
      </c>
      <c r="F1402" s="44">
        <v>22.82</v>
      </c>
      <c r="G1402" s="9">
        <f t="shared" si="113"/>
        <v>24.335248</v>
      </c>
      <c r="H1402" s="11">
        <f t="shared" si="114"/>
        <v>176.55333655200002</v>
      </c>
      <c r="J1402" s="26"/>
    </row>
    <row r="1403" spans="1:10" outlineLevel="1">
      <c r="A1403" s="7">
        <f t="shared" si="115"/>
        <v>43</v>
      </c>
      <c r="B1403" s="39">
        <v>42659.020833333336</v>
      </c>
      <c r="C1403" s="40">
        <f t="shared" si="110"/>
        <v>0.9791666666666673</v>
      </c>
      <c r="D1403" s="43">
        <v>3.47</v>
      </c>
      <c r="E1403" s="9">
        <f t="shared" si="112"/>
        <v>3.5723650000000005</v>
      </c>
      <c r="F1403" s="44">
        <v>27.53</v>
      </c>
      <c r="G1403" s="9">
        <f t="shared" si="113"/>
        <v>29.357992000000003</v>
      </c>
      <c r="H1403" s="11">
        <f t="shared" si="114"/>
        <v>186.27028440892002</v>
      </c>
      <c r="J1403" s="26"/>
    </row>
    <row r="1404" spans="1:10" outlineLevel="1">
      <c r="A1404" s="7">
        <f t="shared" si="115"/>
        <v>43</v>
      </c>
      <c r="B1404" s="39">
        <v>42659.020833333336</v>
      </c>
      <c r="C1404" s="40">
        <f t="shared" si="110"/>
        <v>1.0000000000000007</v>
      </c>
      <c r="D1404" s="43">
        <v>2.89</v>
      </c>
      <c r="E1404" s="9">
        <f t="shared" si="112"/>
        <v>2.9752550000000002</v>
      </c>
      <c r="F1404" s="44">
        <v>25.29</v>
      </c>
      <c r="G1404" s="9">
        <f t="shared" si="113"/>
        <v>26.969255999999998</v>
      </c>
      <c r="H1404" s="11">
        <f t="shared" si="114"/>
        <v>162.24286873972</v>
      </c>
      <c r="J1404" s="26"/>
    </row>
    <row r="1405" spans="1:10" outlineLevel="1">
      <c r="A1405" s="7">
        <f t="shared" si="115"/>
        <v>43</v>
      </c>
      <c r="B1405" s="39">
        <v>42660.020833333336</v>
      </c>
      <c r="C1405" s="40">
        <f t="shared" si="110"/>
        <v>2.0833333333333332E-2</v>
      </c>
      <c r="D1405" s="43">
        <v>3.82</v>
      </c>
      <c r="E1405" s="9">
        <f t="shared" si="112"/>
        <v>3.93269</v>
      </c>
      <c r="F1405" s="44">
        <v>25.14</v>
      </c>
      <c r="G1405" s="9">
        <f t="shared" si="113"/>
        <v>26.809296</v>
      </c>
      <c r="H1405" s="11">
        <f t="shared" si="114"/>
        <v>215.08158471375998</v>
      </c>
      <c r="J1405" s="26"/>
    </row>
    <row r="1406" spans="1:10" outlineLevel="1">
      <c r="A1406" s="7">
        <f t="shared" si="115"/>
        <v>43</v>
      </c>
      <c r="B1406" s="39">
        <v>42660.020833333336</v>
      </c>
      <c r="C1406" s="40">
        <f t="shared" ref="C1406:C1469" si="116">IF(C1405=$C$60,$C$13,C1405+1/48)</f>
        <v>4.1666666666666664E-2</v>
      </c>
      <c r="D1406" s="43">
        <v>2.9</v>
      </c>
      <c r="E1406" s="9">
        <f t="shared" si="112"/>
        <v>2.9855499999999999</v>
      </c>
      <c r="F1406" s="44">
        <v>25.14</v>
      </c>
      <c r="G1406" s="9">
        <f t="shared" si="113"/>
        <v>26.809296</v>
      </c>
      <c r="H1406" s="11">
        <f t="shared" si="114"/>
        <v>163.2818313272</v>
      </c>
      <c r="J1406" s="26"/>
    </row>
    <row r="1407" spans="1:10" outlineLevel="1">
      <c r="A1407" s="7">
        <f t="shared" si="115"/>
        <v>43</v>
      </c>
      <c r="B1407" s="39">
        <v>42660.020833333336</v>
      </c>
      <c r="C1407" s="40">
        <f t="shared" si="116"/>
        <v>6.25E-2</v>
      </c>
      <c r="D1407" s="43">
        <v>2.13</v>
      </c>
      <c r="E1407" s="9">
        <f t="shared" si="112"/>
        <v>2.1928350000000001</v>
      </c>
      <c r="F1407" s="44">
        <v>22.32</v>
      </c>
      <c r="G1407" s="9">
        <f t="shared" si="113"/>
        <v>23.802047999999999</v>
      </c>
      <c r="H1407" s="11">
        <f t="shared" si="114"/>
        <v>126.52208857392</v>
      </c>
      <c r="J1407" s="26"/>
    </row>
    <row r="1408" spans="1:10" outlineLevel="1">
      <c r="A1408" s="7">
        <f t="shared" si="115"/>
        <v>43</v>
      </c>
      <c r="B1408" s="39">
        <v>42660.020833333336</v>
      </c>
      <c r="C1408" s="40">
        <f t="shared" si="116"/>
        <v>8.3333333333333329E-2</v>
      </c>
      <c r="D1408" s="43">
        <v>1.05</v>
      </c>
      <c r="E1408" s="9">
        <f t="shared" si="112"/>
        <v>1.0809750000000002</v>
      </c>
      <c r="F1408" s="44">
        <v>15.95</v>
      </c>
      <c r="G1408" s="9">
        <f t="shared" si="113"/>
        <v>17.009080000000001</v>
      </c>
      <c r="H1408" s="11">
        <f t="shared" si="114"/>
        <v>69.713072247000014</v>
      </c>
      <c r="J1408" s="26"/>
    </row>
    <row r="1409" spans="1:10" outlineLevel="1">
      <c r="A1409" s="7">
        <f t="shared" si="115"/>
        <v>43</v>
      </c>
      <c r="B1409" s="39">
        <v>42660.020833333336</v>
      </c>
      <c r="C1409" s="40">
        <f t="shared" si="116"/>
        <v>0.10416666666666666</v>
      </c>
      <c r="D1409" s="43">
        <v>1.1399999999999999</v>
      </c>
      <c r="E1409" s="9">
        <f t="shared" si="112"/>
        <v>1.17363</v>
      </c>
      <c r="F1409" s="44">
        <v>15.57</v>
      </c>
      <c r="G1409" s="9">
        <f t="shared" si="113"/>
        <v>16.603847999999999</v>
      </c>
      <c r="H1409" s="11">
        <f t="shared" si="114"/>
        <v>76.164070871760003</v>
      </c>
      <c r="J1409" s="26"/>
    </row>
    <row r="1410" spans="1:10" outlineLevel="1">
      <c r="A1410" s="7">
        <f t="shared" si="115"/>
        <v>43</v>
      </c>
      <c r="B1410" s="39">
        <v>42660.020833333336</v>
      </c>
      <c r="C1410" s="40">
        <f t="shared" si="116"/>
        <v>0.12499999999999999</v>
      </c>
      <c r="D1410" s="43">
        <v>1.27</v>
      </c>
      <c r="E1410" s="9">
        <f t="shared" si="112"/>
        <v>1.3074650000000001</v>
      </c>
      <c r="F1410" s="44">
        <v>11.23</v>
      </c>
      <c r="G1410" s="9">
        <f t="shared" si="113"/>
        <v>11.975672000000001</v>
      </c>
      <c r="H1410" s="11">
        <f t="shared" si="114"/>
        <v>90.900625508520008</v>
      </c>
      <c r="J1410" s="26"/>
    </row>
    <row r="1411" spans="1:10" outlineLevel="1">
      <c r="A1411" s="7">
        <f t="shared" si="115"/>
        <v>43</v>
      </c>
      <c r="B1411" s="39">
        <v>42660.020833333336</v>
      </c>
      <c r="C1411" s="40">
        <f t="shared" si="116"/>
        <v>0.14583333333333331</v>
      </c>
      <c r="D1411" s="43">
        <v>2.2000000000000002</v>
      </c>
      <c r="E1411" s="9">
        <f t="shared" si="112"/>
        <v>2.2649000000000004</v>
      </c>
      <c r="F1411" s="44">
        <v>14.74</v>
      </c>
      <c r="G1411" s="9">
        <f t="shared" si="113"/>
        <v>15.718736</v>
      </c>
      <c r="H1411" s="11">
        <f t="shared" si="114"/>
        <v>148.9879848336</v>
      </c>
      <c r="J1411" s="26"/>
    </row>
    <row r="1412" spans="1:10" outlineLevel="1">
      <c r="A1412" s="7">
        <f t="shared" si="115"/>
        <v>43</v>
      </c>
      <c r="B1412" s="39">
        <v>42660.020833333336</v>
      </c>
      <c r="C1412" s="40">
        <f t="shared" si="116"/>
        <v>0.16666666666666666</v>
      </c>
      <c r="D1412" s="43">
        <v>1.29</v>
      </c>
      <c r="E1412" s="9">
        <f t="shared" si="112"/>
        <v>1.3280550000000002</v>
      </c>
      <c r="F1412" s="44">
        <v>12.55</v>
      </c>
      <c r="G1412" s="9">
        <f t="shared" si="113"/>
        <v>13.383320000000001</v>
      </c>
      <c r="H1412" s="11">
        <f t="shared" si="114"/>
        <v>90.462697457400012</v>
      </c>
      <c r="J1412" s="26"/>
    </row>
    <row r="1413" spans="1:10" outlineLevel="1">
      <c r="A1413" s="7">
        <f t="shared" si="115"/>
        <v>43</v>
      </c>
      <c r="B1413" s="39">
        <v>42660.020833333336</v>
      </c>
      <c r="C1413" s="40">
        <f t="shared" si="116"/>
        <v>0.1875</v>
      </c>
      <c r="D1413" s="43">
        <v>1.85</v>
      </c>
      <c r="E1413" s="9">
        <f t="shared" si="112"/>
        <v>1.9045750000000004</v>
      </c>
      <c r="F1413" s="44">
        <v>19.68</v>
      </c>
      <c r="G1413" s="9">
        <f t="shared" si="113"/>
        <v>20.986751999999999</v>
      </c>
      <c r="H1413" s="11">
        <f t="shared" si="114"/>
        <v>115.25201930960003</v>
      </c>
      <c r="J1413" s="26"/>
    </row>
    <row r="1414" spans="1:10" outlineLevel="1">
      <c r="A1414" s="7">
        <f t="shared" si="115"/>
        <v>43</v>
      </c>
      <c r="B1414" s="39">
        <v>42660.020833333336</v>
      </c>
      <c r="C1414" s="40">
        <f t="shared" si="116"/>
        <v>0.20833333333333334</v>
      </c>
      <c r="D1414" s="43">
        <v>3.03</v>
      </c>
      <c r="E1414" s="9">
        <f t="shared" si="112"/>
        <v>3.1193849999999999</v>
      </c>
      <c r="F1414" s="44">
        <v>33.15</v>
      </c>
      <c r="G1414" s="9">
        <f t="shared" si="113"/>
        <v>35.35116</v>
      </c>
      <c r="H1414" s="11">
        <f t="shared" si="114"/>
        <v>143.9559992634</v>
      </c>
      <c r="J1414" s="26"/>
    </row>
    <row r="1415" spans="1:10" outlineLevel="1">
      <c r="A1415" s="7">
        <f t="shared" si="115"/>
        <v>43</v>
      </c>
      <c r="B1415" s="39">
        <v>42660.020833333336</v>
      </c>
      <c r="C1415" s="40">
        <f t="shared" si="116"/>
        <v>0.22916666666666669</v>
      </c>
      <c r="D1415" s="43">
        <v>3.83</v>
      </c>
      <c r="E1415" s="9">
        <f t="shared" si="112"/>
        <v>3.9429850000000002</v>
      </c>
      <c r="F1415" s="44">
        <v>45.37</v>
      </c>
      <c r="G1415" s="9">
        <f t="shared" si="113"/>
        <v>48.382567999999999</v>
      </c>
      <c r="H1415" s="11">
        <f t="shared" si="114"/>
        <v>130.58153761452002</v>
      </c>
      <c r="J1415" s="26"/>
    </row>
    <row r="1416" spans="1:10" outlineLevel="1">
      <c r="A1416" s="7">
        <f t="shared" si="115"/>
        <v>43</v>
      </c>
      <c r="B1416" s="39">
        <v>42660.020833333336</v>
      </c>
      <c r="C1416" s="40">
        <f t="shared" si="116"/>
        <v>0.25</v>
      </c>
      <c r="D1416" s="43">
        <v>4.54</v>
      </c>
      <c r="E1416" s="9">
        <f t="shared" si="112"/>
        <v>4.6739300000000004</v>
      </c>
      <c r="F1416" s="44">
        <v>50.45</v>
      </c>
      <c r="G1416" s="9">
        <f t="shared" si="113"/>
        <v>53.799880000000002</v>
      </c>
      <c r="H1416" s="11">
        <f t="shared" si="114"/>
        <v>129.46842187160001</v>
      </c>
      <c r="J1416" s="26"/>
    </row>
    <row r="1417" spans="1:10" outlineLevel="1">
      <c r="A1417" s="7">
        <f t="shared" si="115"/>
        <v>43</v>
      </c>
      <c r="B1417" s="39">
        <v>42660.020833333336</v>
      </c>
      <c r="C1417" s="40">
        <f t="shared" si="116"/>
        <v>0.27083333333333331</v>
      </c>
      <c r="D1417" s="43">
        <v>6.48</v>
      </c>
      <c r="E1417" s="9">
        <f t="shared" si="112"/>
        <v>6.6711600000000013</v>
      </c>
      <c r="F1417" s="44">
        <v>66.42</v>
      </c>
      <c r="G1417" s="9">
        <f t="shared" si="113"/>
        <v>70.830287999999996</v>
      </c>
      <c r="H1417" s="11">
        <f t="shared" si="114"/>
        <v>71.179355905920048</v>
      </c>
      <c r="J1417" s="26"/>
    </row>
    <row r="1418" spans="1:10" outlineLevel="1">
      <c r="A1418" s="7">
        <f t="shared" si="115"/>
        <v>43</v>
      </c>
      <c r="B1418" s="39">
        <v>42660.020833333336</v>
      </c>
      <c r="C1418" s="40">
        <f t="shared" si="116"/>
        <v>0.29166666666666663</v>
      </c>
      <c r="D1418" s="43">
        <v>6</v>
      </c>
      <c r="E1418" s="9">
        <f t="shared" si="112"/>
        <v>6.1770000000000005</v>
      </c>
      <c r="F1418" s="44">
        <v>74.64</v>
      </c>
      <c r="G1418" s="9">
        <f t="shared" si="113"/>
        <v>79.596096000000003</v>
      </c>
      <c r="H1418" s="11">
        <f t="shared" si="114"/>
        <v>11.760415007999983</v>
      </c>
      <c r="J1418" s="26"/>
    </row>
    <row r="1419" spans="1:10" outlineLevel="1">
      <c r="A1419" s="7">
        <f t="shared" si="115"/>
        <v>43</v>
      </c>
      <c r="B1419" s="39">
        <v>42660.020833333336</v>
      </c>
      <c r="C1419" s="40">
        <f t="shared" si="116"/>
        <v>0.31249999999999994</v>
      </c>
      <c r="D1419" s="43">
        <v>4.33</v>
      </c>
      <c r="E1419" s="9">
        <f t="shared" si="112"/>
        <v>4.4577350000000004</v>
      </c>
      <c r="F1419" s="44">
        <v>31.26</v>
      </c>
      <c r="G1419" s="9">
        <f t="shared" si="113"/>
        <v>33.335664000000001</v>
      </c>
      <c r="H1419" s="11">
        <f t="shared" si="114"/>
        <v>214.70384633896001</v>
      </c>
      <c r="J1419" s="26"/>
    </row>
    <row r="1420" spans="1:10" outlineLevel="1">
      <c r="A1420" s="7">
        <f t="shared" si="115"/>
        <v>43</v>
      </c>
      <c r="B1420" s="39">
        <v>42660.020833333336</v>
      </c>
      <c r="C1420" s="40">
        <f t="shared" si="116"/>
        <v>0.33333333333333326</v>
      </c>
      <c r="D1420" s="43">
        <v>2.09</v>
      </c>
      <c r="E1420" s="9">
        <f t="shared" si="112"/>
        <v>2.1516549999999999</v>
      </c>
      <c r="F1420" s="44">
        <v>32.14</v>
      </c>
      <c r="G1420" s="9">
        <f t="shared" si="113"/>
        <v>34.274096</v>
      </c>
      <c r="H1420" s="11">
        <f t="shared" si="114"/>
        <v>101.61385247112</v>
      </c>
      <c r="J1420" s="26"/>
    </row>
    <row r="1421" spans="1:10" outlineLevel="1">
      <c r="A1421" s="7">
        <f t="shared" si="115"/>
        <v>43</v>
      </c>
      <c r="B1421" s="39">
        <v>42660.020833333336</v>
      </c>
      <c r="C1421" s="40">
        <f t="shared" si="116"/>
        <v>0.35416666666666657</v>
      </c>
      <c r="D1421" s="43">
        <v>1.9</v>
      </c>
      <c r="E1421" s="9">
        <f t="shared" si="112"/>
        <v>1.9560500000000001</v>
      </c>
      <c r="F1421" s="44">
        <v>31.73</v>
      </c>
      <c r="G1421" s="9">
        <f t="shared" si="113"/>
        <v>33.836872</v>
      </c>
      <c r="H1421" s="11">
        <f t="shared" si="114"/>
        <v>93.231461524400004</v>
      </c>
      <c r="J1421" s="26"/>
    </row>
    <row r="1422" spans="1:10" outlineLevel="1">
      <c r="A1422" s="7">
        <f t="shared" si="115"/>
        <v>43</v>
      </c>
      <c r="B1422" s="39">
        <v>42660.020833333336</v>
      </c>
      <c r="C1422" s="40">
        <f t="shared" si="116"/>
        <v>0.37499999999999989</v>
      </c>
      <c r="D1422" s="43">
        <v>3.36</v>
      </c>
      <c r="E1422" s="9">
        <f t="shared" ref="E1422:E1485" si="117">IF($B$10="Electricity",$D1422*$B$7,$D1422*$B$8)</f>
        <v>3.45912</v>
      </c>
      <c r="F1422" s="44">
        <v>31.05</v>
      </c>
      <c r="G1422" s="9">
        <f t="shared" ref="G1422:G1485" si="118">$F1422*$B$8</f>
        <v>33.111719999999998</v>
      </c>
      <c r="H1422" s="11">
        <f t="shared" ref="H1422:H1485" si="119">E1422*($B$6-G1422)</f>
        <v>167.3808671136</v>
      </c>
      <c r="J1422" s="26"/>
    </row>
    <row r="1423" spans="1:10" outlineLevel="1">
      <c r="A1423" s="7">
        <f t="shared" ref="A1423:A1486" si="120">A1422</f>
        <v>43</v>
      </c>
      <c r="B1423" s="39">
        <v>42660.020833333336</v>
      </c>
      <c r="C1423" s="40">
        <f t="shared" si="116"/>
        <v>0.3958333333333332</v>
      </c>
      <c r="D1423" s="43">
        <v>4.12</v>
      </c>
      <c r="E1423" s="9">
        <f t="shared" si="117"/>
        <v>4.2415400000000005</v>
      </c>
      <c r="F1423" s="44">
        <v>31.06</v>
      </c>
      <c r="G1423" s="9">
        <f t="shared" si="118"/>
        <v>33.122383999999997</v>
      </c>
      <c r="H1423" s="11">
        <f t="shared" si="119"/>
        <v>205.19559336864003</v>
      </c>
      <c r="J1423" s="26"/>
    </row>
    <row r="1424" spans="1:10" outlineLevel="1">
      <c r="A1424" s="7">
        <f t="shared" si="120"/>
        <v>43</v>
      </c>
      <c r="B1424" s="39">
        <v>42660.020833333336</v>
      </c>
      <c r="C1424" s="40">
        <f t="shared" si="116"/>
        <v>0.41666666666666652</v>
      </c>
      <c r="D1424" s="43">
        <v>3.96</v>
      </c>
      <c r="E1424" s="9">
        <f t="shared" si="117"/>
        <v>4.0768200000000006</v>
      </c>
      <c r="F1424" s="44">
        <v>14.66</v>
      </c>
      <c r="G1424" s="9">
        <f t="shared" si="118"/>
        <v>15.633424</v>
      </c>
      <c r="H1424" s="11">
        <f t="shared" si="119"/>
        <v>268.52617436832003</v>
      </c>
      <c r="J1424" s="26"/>
    </row>
    <row r="1425" spans="1:10" outlineLevel="1">
      <c r="A1425" s="7">
        <f t="shared" si="120"/>
        <v>43</v>
      </c>
      <c r="B1425" s="39">
        <v>42660.020833333336</v>
      </c>
      <c r="C1425" s="40">
        <f t="shared" si="116"/>
        <v>0.43749999999999983</v>
      </c>
      <c r="D1425" s="43">
        <v>3.36</v>
      </c>
      <c r="E1425" s="9">
        <f t="shared" si="117"/>
        <v>3.45912</v>
      </c>
      <c r="F1425" s="44">
        <v>16.2</v>
      </c>
      <c r="G1425" s="9">
        <f t="shared" si="118"/>
        <v>17.275679999999998</v>
      </c>
      <c r="H1425" s="11">
        <f t="shared" si="119"/>
        <v>222.1596297984</v>
      </c>
      <c r="J1425" s="26"/>
    </row>
    <row r="1426" spans="1:10" outlineLevel="1">
      <c r="A1426" s="7">
        <f t="shared" si="120"/>
        <v>43</v>
      </c>
      <c r="B1426" s="39">
        <v>42660.020833333336</v>
      </c>
      <c r="C1426" s="40">
        <f t="shared" si="116"/>
        <v>0.45833333333333315</v>
      </c>
      <c r="D1426" s="43">
        <v>5.16</v>
      </c>
      <c r="E1426" s="9">
        <f t="shared" si="117"/>
        <v>5.3122200000000008</v>
      </c>
      <c r="F1426" s="44">
        <v>19.36</v>
      </c>
      <c r="G1426" s="9">
        <f t="shared" si="118"/>
        <v>20.645503999999999</v>
      </c>
      <c r="H1426" s="11">
        <f t="shared" si="119"/>
        <v>323.27247074112006</v>
      </c>
      <c r="J1426" s="26"/>
    </row>
    <row r="1427" spans="1:10" outlineLevel="1">
      <c r="A1427" s="7">
        <f t="shared" si="120"/>
        <v>43</v>
      </c>
      <c r="B1427" s="39">
        <v>42660.020833333336</v>
      </c>
      <c r="C1427" s="40">
        <f t="shared" si="116"/>
        <v>0.47916666666666646</v>
      </c>
      <c r="D1427" s="43">
        <v>6.33</v>
      </c>
      <c r="E1427" s="9">
        <f t="shared" si="117"/>
        <v>6.5167350000000006</v>
      </c>
      <c r="F1427" s="44">
        <v>15.65</v>
      </c>
      <c r="G1427" s="9">
        <f t="shared" si="118"/>
        <v>16.689160000000001</v>
      </c>
      <c r="H1427" s="11">
        <f t="shared" si="119"/>
        <v>422.35506940740004</v>
      </c>
      <c r="J1427" s="26"/>
    </row>
    <row r="1428" spans="1:10" outlineLevel="1">
      <c r="A1428" s="7">
        <f t="shared" si="120"/>
        <v>43</v>
      </c>
      <c r="B1428" s="39">
        <v>42660.020833333336</v>
      </c>
      <c r="C1428" s="40">
        <f t="shared" si="116"/>
        <v>0.49999999999999978</v>
      </c>
      <c r="D1428" s="43">
        <v>6.07</v>
      </c>
      <c r="E1428" s="9">
        <f t="shared" si="117"/>
        <v>6.2490650000000008</v>
      </c>
      <c r="F1428" s="44">
        <v>14.3</v>
      </c>
      <c r="G1428" s="9">
        <f t="shared" si="118"/>
        <v>15.24952</v>
      </c>
      <c r="H1428" s="11">
        <f t="shared" si="119"/>
        <v>414.00355580120004</v>
      </c>
      <c r="J1428" s="26"/>
    </row>
    <row r="1429" spans="1:10" outlineLevel="1">
      <c r="A1429" s="7">
        <f t="shared" si="120"/>
        <v>43</v>
      </c>
      <c r="B1429" s="39">
        <v>42660.020833333336</v>
      </c>
      <c r="C1429" s="40">
        <f t="shared" si="116"/>
        <v>0.52083333333333315</v>
      </c>
      <c r="D1429" s="43">
        <v>4.24</v>
      </c>
      <c r="E1429" s="9">
        <f t="shared" si="117"/>
        <v>4.3650800000000007</v>
      </c>
      <c r="F1429" s="44">
        <v>14.55</v>
      </c>
      <c r="G1429" s="9">
        <f t="shared" si="118"/>
        <v>15.516120000000001</v>
      </c>
      <c r="H1429" s="11">
        <f t="shared" si="119"/>
        <v>288.02491491040007</v>
      </c>
      <c r="J1429" s="26"/>
    </row>
    <row r="1430" spans="1:10" outlineLevel="1">
      <c r="A1430" s="7">
        <f t="shared" si="120"/>
        <v>43</v>
      </c>
      <c r="B1430" s="39">
        <v>42660.020833333336</v>
      </c>
      <c r="C1430" s="40">
        <f t="shared" si="116"/>
        <v>0.54166666666666652</v>
      </c>
      <c r="D1430" s="43">
        <v>7.1</v>
      </c>
      <c r="E1430" s="9">
        <f t="shared" si="117"/>
        <v>7.30945</v>
      </c>
      <c r="F1430" s="44">
        <v>16.2</v>
      </c>
      <c r="G1430" s="9">
        <f t="shared" si="118"/>
        <v>17.275679999999998</v>
      </c>
      <c r="H1430" s="11">
        <f t="shared" si="119"/>
        <v>469.44445582400004</v>
      </c>
      <c r="J1430" s="26"/>
    </row>
    <row r="1431" spans="1:10" outlineLevel="1">
      <c r="A1431" s="7">
        <f t="shared" si="120"/>
        <v>43</v>
      </c>
      <c r="B1431" s="39">
        <v>42660.020833333336</v>
      </c>
      <c r="C1431" s="40">
        <f t="shared" si="116"/>
        <v>0.56249999999999989</v>
      </c>
      <c r="D1431" s="43">
        <v>8.48</v>
      </c>
      <c r="E1431" s="9">
        <f t="shared" si="117"/>
        <v>8.7301600000000015</v>
      </c>
      <c r="F1431" s="44">
        <v>16.2</v>
      </c>
      <c r="G1431" s="9">
        <f t="shared" si="118"/>
        <v>17.275679999999998</v>
      </c>
      <c r="H1431" s="11">
        <f t="shared" si="119"/>
        <v>560.6885894912001</v>
      </c>
      <c r="J1431" s="26"/>
    </row>
    <row r="1432" spans="1:10" outlineLevel="1">
      <c r="A1432" s="7">
        <f t="shared" si="120"/>
        <v>43</v>
      </c>
      <c r="B1432" s="39">
        <v>42660.020833333336</v>
      </c>
      <c r="C1432" s="40">
        <f t="shared" si="116"/>
        <v>0.58333333333333326</v>
      </c>
      <c r="D1432" s="43">
        <v>8.1</v>
      </c>
      <c r="E1432" s="9">
        <f t="shared" si="117"/>
        <v>8.3389500000000005</v>
      </c>
      <c r="F1432" s="44">
        <v>16.16</v>
      </c>
      <c r="G1432" s="9">
        <f t="shared" si="118"/>
        <v>17.233024</v>
      </c>
      <c r="H1432" s="11">
        <f t="shared" si="119"/>
        <v>535.91909951520006</v>
      </c>
      <c r="J1432" s="26"/>
    </row>
    <row r="1433" spans="1:10" outlineLevel="1">
      <c r="A1433" s="7">
        <f t="shared" si="120"/>
        <v>43</v>
      </c>
      <c r="B1433" s="39">
        <v>42660.020833333336</v>
      </c>
      <c r="C1433" s="40">
        <f t="shared" si="116"/>
        <v>0.60416666666666663</v>
      </c>
      <c r="D1433" s="43">
        <v>7.39</v>
      </c>
      <c r="E1433" s="9">
        <f t="shared" si="117"/>
        <v>7.6080050000000004</v>
      </c>
      <c r="F1433" s="44">
        <v>9.5500000000000007</v>
      </c>
      <c r="G1433" s="9">
        <f t="shared" si="118"/>
        <v>10.18412</v>
      </c>
      <c r="H1433" s="11">
        <f t="shared" si="119"/>
        <v>542.57157161939995</v>
      </c>
      <c r="J1433" s="26"/>
    </row>
    <row r="1434" spans="1:10" outlineLevel="1">
      <c r="A1434" s="7">
        <f t="shared" si="120"/>
        <v>43</v>
      </c>
      <c r="B1434" s="39">
        <v>42660.020833333336</v>
      </c>
      <c r="C1434" s="40">
        <f t="shared" si="116"/>
        <v>0.625</v>
      </c>
      <c r="D1434" s="43">
        <v>7.52</v>
      </c>
      <c r="E1434" s="9">
        <f t="shared" si="117"/>
        <v>7.7418399999999998</v>
      </c>
      <c r="F1434" s="44">
        <v>12.67</v>
      </c>
      <c r="G1434" s="9">
        <f t="shared" si="118"/>
        <v>13.511288</v>
      </c>
      <c r="H1434" s="11">
        <f t="shared" si="119"/>
        <v>526.35773011007996</v>
      </c>
      <c r="J1434" s="26"/>
    </row>
    <row r="1435" spans="1:10" outlineLevel="1">
      <c r="A1435" s="7">
        <f t="shared" si="120"/>
        <v>43</v>
      </c>
      <c r="B1435" s="39">
        <v>42660.020833333336</v>
      </c>
      <c r="C1435" s="40">
        <f t="shared" si="116"/>
        <v>0.64583333333333337</v>
      </c>
      <c r="D1435" s="43">
        <v>8.5500000000000007</v>
      </c>
      <c r="E1435" s="9">
        <f t="shared" si="117"/>
        <v>8.8022250000000017</v>
      </c>
      <c r="F1435" s="44">
        <v>18.239999999999998</v>
      </c>
      <c r="G1435" s="9">
        <f t="shared" si="118"/>
        <v>19.451135999999998</v>
      </c>
      <c r="H1435" s="11">
        <f t="shared" si="119"/>
        <v>546.16806192240017</v>
      </c>
      <c r="J1435" s="26"/>
    </row>
    <row r="1436" spans="1:10" outlineLevel="1">
      <c r="A1436" s="7">
        <f t="shared" si="120"/>
        <v>43</v>
      </c>
      <c r="B1436" s="39">
        <v>42660.020833333336</v>
      </c>
      <c r="C1436" s="40">
        <f t="shared" si="116"/>
        <v>0.66666666666666674</v>
      </c>
      <c r="D1436" s="43">
        <v>7.69</v>
      </c>
      <c r="E1436" s="9">
        <f t="shared" si="117"/>
        <v>7.9168550000000009</v>
      </c>
      <c r="F1436" s="44">
        <v>26.92</v>
      </c>
      <c r="G1436" s="9">
        <f t="shared" si="118"/>
        <v>28.707488000000001</v>
      </c>
      <c r="H1436" s="11">
        <f t="shared" si="119"/>
        <v>417.95066258976004</v>
      </c>
      <c r="J1436" s="26"/>
    </row>
    <row r="1437" spans="1:10" outlineLevel="1">
      <c r="A1437" s="7">
        <f t="shared" si="120"/>
        <v>43</v>
      </c>
      <c r="B1437" s="39">
        <v>42660.020833333336</v>
      </c>
      <c r="C1437" s="40">
        <f t="shared" si="116"/>
        <v>0.68750000000000011</v>
      </c>
      <c r="D1437" s="43">
        <v>5.73</v>
      </c>
      <c r="E1437" s="9">
        <f t="shared" si="117"/>
        <v>5.8990350000000005</v>
      </c>
      <c r="F1437" s="44">
        <v>41.14</v>
      </c>
      <c r="G1437" s="9">
        <f t="shared" si="118"/>
        <v>43.871696</v>
      </c>
      <c r="H1437" s="11">
        <f t="shared" si="119"/>
        <v>221.97068228664003</v>
      </c>
      <c r="J1437" s="26"/>
    </row>
    <row r="1438" spans="1:10" outlineLevel="1">
      <c r="A1438" s="7">
        <f t="shared" si="120"/>
        <v>43</v>
      </c>
      <c r="B1438" s="39">
        <v>42660.020833333336</v>
      </c>
      <c r="C1438" s="40">
        <f t="shared" si="116"/>
        <v>0.70833333333333348</v>
      </c>
      <c r="D1438" s="43">
        <v>8.26</v>
      </c>
      <c r="E1438" s="9">
        <f t="shared" si="117"/>
        <v>8.5036699999999996</v>
      </c>
      <c r="F1438" s="44">
        <v>32.47</v>
      </c>
      <c r="G1438" s="9">
        <f t="shared" si="118"/>
        <v>34.626007999999999</v>
      </c>
      <c r="H1438" s="11">
        <f t="shared" si="119"/>
        <v>398.60095955063997</v>
      </c>
      <c r="J1438" s="26"/>
    </row>
    <row r="1439" spans="1:10" outlineLevel="1">
      <c r="A1439" s="7">
        <f t="shared" si="120"/>
        <v>43</v>
      </c>
      <c r="B1439" s="39">
        <v>42660.020833333336</v>
      </c>
      <c r="C1439" s="40">
        <f t="shared" si="116"/>
        <v>0.72916666666666685</v>
      </c>
      <c r="D1439" s="43">
        <v>6.31</v>
      </c>
      <c r="E1439" s="9">
        <f t="shared" si="117"/>
        <v>6.4961450000000003</v>
      </c>
      <c r="F1439" s="44">
        <v>52.9</v>
      </c>
      <c r="G1439" s="9">
        <f t="shared" si="118"/>
        <v>56.412559999999999</v>
      </c>
      <c r="H1439" s="11">
        <f t="shared" si="119"/>
        <v>162.97164791880002</v>
      </c>
      <c r="J1439" s="26"/>
    </row>
    <row r="1440" spans="1:10" outlineLevel="1">
      <c r="A1440" s="7">
        <f t="shared" si="120"/>
        <v>43</v>
      </c>
      <c r="B1440" s="39">
        <v>42660.020833333336</v>
      </c>
      <c r="C1440" s="40">
        <f t="shared" si="116"/>
        <v>0.75000000000000022</v>
      </c>
      <c r="D1440" s="43">
        <v>5.07</v>
      </c>
      <c r="E1440" s="9">
        <f t="shared" si="117"/>
        <v>5.2195650000000011</v>
      </c>
      <c r="F1440" s="44">
        <v>55.58</v>
      </c>
      <c r="G1440" s="9">
        <f t="shared" si="118"/>
        <v>59.270511999999997</v>
      </c>
      <c r="H1440" s="11">
        <f t="shared" si="119"/>
        <v>116.02825753272005</v>
      </c>
      <c r="J1440" s="26"/>
    </row>
    <row r="1441" spans="1:10" outlineLevel="1">
      <c r="A1441" s="7">
        <f t="shared" si="120"/>
        <v>43</v>
      </c>
      <c r="B1441" s="39">
        <v>42660.020833333336</v>
      </c>
      <c r="C1441" s="40">
        <f t="shared" si="116"/>
        <v>0.77083333333333359</v>
      </c>
      <c r="D1441" s="43">
        <v>5.87</v>
      </c>
      <c r="E1441" s="9">
        <f t="shared" si="117"/>
        <v>6.043165000000001</v>
      </c>
      <c r="F1441" s="44">
        <v>51.1</v>
      </c>
      <c r="G1441" s="9">
        <f t="shared" si="118"/>
        <v>54.493040000000001</v>
      </c>
      <c r="H1441" s="11">
        <f t="shared" si="119"/>
        <v>163.20751542840003</v>
      </c>
      <c r="J1441" s="26"/>
    </row>
    <row r="1442" spans="1:10" outlineLevel="1">
      <c r="A1442" s="7">
        <f t="shared" si="120"/>
        <v>43</v>
      </c>
      <c r="B1442" s="39">
        <v>42660.020833333336</v>
      </c>
      <c r="C1442" s="40">
        <f t="shared" si="116"/>
        <v>0.79166666666666696</v>
      </c>
      <c r="D1442" s="43">
        <v>8.1999999999999993</v>
      </c>
      <c r="E1442" s="9">
        <f t="shared" si="117"/>
        <v>8.4419000000000004</v>
      </c>
      <c r="F1442" s="44">
        <v>55.99</v>
      </c>
      <c r="G1442" s="9">
        <f t="shared" si="118"/>
        <v>59.707736000000004</v>
      </c>
      <c r="H1442" s="11">
        <f t="shared" si="119"/>
        <v>183.96811346159998</v>
      </c>
      <c r="J1442" s="26"/>
    </row>
    <row r="1443" spans="1:10" outlineLevel="1">
      <c r="A1443" s="7">
        <f t="shared" si="120"/>
        <v>43</v>
      </c>
      <c r="B1443" s="39">
        <v>42660.020833333336</v>
      </c>
      <c r="C1443" s="40">
        <f t="shared" si="116"/>
        <v>0.81250000000000033</v>
      </c>
      <c r="D1443" s="43">
        <v>7.64</v>
      </c>
      <c r="E1443" s="9">
        <f t="shared" si="117"/>
        <v>7.86538</v>
      </c>
      <c r="F1443" s="44">
        <v>53.45</v>
      </c>
      <c r="G1443" s="9">
        <f t="shared" si="118"/>
        <v>56.999080000000006</v>
      </c>
      <c r="H1443" s="11">
        <f t="shared" si="119"/>
        <v>192.70904614959994</v>
      </c>
      <c r="J1443" s="26"/>
    </row>
    <row r="1444" spans="1:10" outlineLevel="1">
      <c r="A1444" s="7">
        <f t="shared" si="120"/>
        <v>43</v>
      </c>
      <c r="B1444" s="39">
        <v>42660.020833333336</v>
      </c>
      <c r="C1444" s="40">
        <f t="shared" si="116"/>
        <v>0.8333333333333337</v>
      </c>
      <c r="D1444" s="43">
        <v>6.92</v>
      </c>
      <c r="E1444" s="9">
        <f t="shared" si="117"/>
        <v>7.1241400000000006</v>
      </c>
      <c r="F1444" s="44">
        <v>49.33</v>
      </c>
      <c r="G1444" s="9">
        <f t="shared" si="118"/>
        <v>52.605511999999997</v>
      </c>
      <c r="H1444" s="11">
        <f t="shared" si="119"/>
        <v>205.84837774032005</v>
      </c>
      <c r="J1444" s="26"/>
    </row>
    <row r="1445" spans="1:10" outlineLevel="1">
      <c r="A1445" s="7">
        <f t="shared" si="120"/>
        <v>43</v>
      </c>
      <c r="B1445" s="39">
        <v>42660.020833333336</v>
      </c>
      <c r="C1445" s="40">
        <f t="shared" si="116"/>
        <v>0.85416666666666707</v>
      </c>
      <c r="D1445" s="43">
        <v>7.55</v>
      </c>
      <c r="E1445" s="9">
        <f t="shared" si="117"/>
        <v>7.7727250000000003</v>
      </c>
      <c r="F1445" s="44">
        <v>37.520000000000003</v>
      </c>
      <c r="G1445" s="9">
        <f t="shared" si="118"/>
        <v>40.011328000000006</v>
      </c>
      <c r="H1445" s="11">
        <f t="shared" si="119"/>
        <v>322.48003807119994</v>
      </c>
      <c r="J1445" s="26"/>
    </row>
    <row r="1446" spans="1:10" outlineLevel="1">
      <c r="A1446" s="7">
        <f t="shared" si="120"/>
        <v>43</v>
      </c>
      <c r="B1446" s="39">
        <v>42660.020833333336</v>
      </c>
      <c r="C1446" s="40">
        <f t="shared" si="116"/>
        <v>0.87500000000000044</v>
      </c>
      <c r="D1446" s="43">
        <v>6.37</v>
      </c>
      <c r="E1446" s="9">
        <f t="shared" si="117"/>
        <v>6.5579150000000004</v>
      </c>
      <c r="F1446" s="44">
        <v>18.52</v>
      </c>
      <c r="G1446" s="9">
        <f t="shared" si="118"/>
        <v>19.749728000000001</v>
      </c>
      <c r="H1446" s="11">
        <f t="shared" si="119"/>
        <v>404.95303500287997</v>
      </c>
      <c r="J1446" s="26"/>
    </row>
    <row r="1447" spans="1:10" outlineLevel="1">
      <c r="A1447" s="7">
        <f t="shared" si="120"/>
        <v>43</v>
      </c>
      <c r="B1447" s="39">
        <v>42660.020833333336</v>
      </c>
      <c r="C1447" s="40">
        <f t="shared" si="116"/>
        <v>0.89583333333333381</v>
      </c>
      <c r="D1447" s="43">
        <v>6.91</v>
      </c>
      <c r="E1447" s="9">
        <f t="shared" si="117"/>
        <v>7.1138450000000004</v>
      </c>
      <c r="F1447" s="44">
        <v>12.63</v>
      </c>
      <c r="G1447" s="9">
        <f t="shared" si="118"/>
        <v>13.468632000000001</v>
      </c>
      <c r="H1447" s="11">
        <f t="shared" si="119"/>
        <v>483.96460708996005</v>
      </c>
      <c r="J1447" s="26"/>
    </row>
    <row r="1448" spans="1:10" outlineLevel="1">
      <c r="A1448" s="7">
        <f t="shared" si="120"/>
        <v>43</v>
      </c>
      <c r="B1448" s="39">
        <v>42660.020833333336</v>
      </c>
      <c r="C1448" s="40">
        <f t="shared" si="116"/>
        <v>0.91666666666666718</v>
      </c>
      <c r="D1448" s="43">
        <v>7.93</v>
      </c>
      <c r="E1448" s="9">
        <f t="shared" si="117"/>
        <v>8.1639350000000004</v>
      </c>
      <c r="F1448" s="44">
        <v>9.92</v>
      </c>
      <c r="G1448" s="9">
        <f t="shared" si="118"/>
        <v>10.578688</v>
      </c>
      <c r="H1448" s="11">
        <f t="shared" si="119"/>
        <v>578.99698128272007</v>
      </c>
      <c r="J1448" s="26"/>
    </row>
    <row r="1449" spans="1:10" outlineLevel="1">
      <c r="A1449" s="7">
        <f t="shared" si="120"/>
        <v>43</v>
      </c>
      <c r="B1449" s="39">
        <v>42660.020833333336</v>
      </c>
      <c r="C1449" s="40">
        <f t="shared" si="116"/>
        <v>0.93750000000000056</v>
      </c>
      <c r="D1449" s="43">
        <v>8.92</v>
      </c>
      <c r="E1449" s="9">
        <f t="shared" si="117"/>
        <v>9.1831399999999999</v>
      </c>
      <c r="F1449" s="44">
        <v>16.46</v>
      </c>
      <c r="G1449" s="9">
        <f t="shared" si="118"/>
        <v>17.552944</v>
      </c>
      <c r="H1449" s="11">
        <f t="shared" si="119"/>
        <v>587.23476783583999</v>
      </c>
      <c r="J1449" s="26"/>
    </row>
    <row r="1450" spans="1:10" outlineLevel="1">
      <c r="A1450" s="7">
        <f t="shared" si="120"/>
        <v>43</v>
      </c>
      <c r="B1450" s="39">
        <v>42660.020833333336</v>
      </c>
      <c r="C1450" s="40">
        <f t="shared" si="116"/>
        <v>0.95833333333333393</v>
      </c>
      <c r="D1450" s="43">
        <v>9.5299999999999994</v>
      </c>
      <c r="E1450" s="9">
        <f t="shared" si="117"/>
        <v>9.8111350000000002</v>
      </c>
      <c r="F1450" s="44">
        <v>23.23</v>
      </c>
      <c r="G1450" s="9">
        <f t="shared" si="118"/>
        <v>24.772472</v>
      </c>
      <c r="H1450" s="11">
        <f t="shared" si="119"/>
        <v>556.56143542428003</v>
      </c>
      <c r="J1450" s="26"/>
    </row>
    <row r="1451" spans="1:10" outlineLevel="1">
      <c r="A1451" s="7">
        <f t="shared" si="120"/>
        <v>43</v>
      </c>
      <c r="B1451" s="39">
        <v>42660.020833333336</v>
      </c>
      <c r="C1451" s="40">
        <f t="shared" si="116"/>
        <v>0.9791666666666673</v>
      </c>
      <c r="D1451" s="43">
        <v>9.5399999999999991</v>
      </c>
      <c r="E1451" s="9">
        <f t="shared" si="117"/>
        <v>9.8214299999999994</v>
      </c>
      <c r="F1451" s="44">
        <v>30.73</v>
      </c>
      <c r="G1451" s="9">
        <f t="shared" si="118"/>
        <v>32.770471999999998</v>
      </c>
      <c r="H1451" s="11">
        <f t="shared" si="119"/>
        <v>478.59364818503997</v>
      </c>
      <c r="J1451" s="26"/>
    </row>
    <row r="1452" spans="1:10" outlineLevel="1">
      <c r="A1452" s="7">
        <f t="shared" si="120"/>
        <v>43</v>
      </c>
      <c r="B1452" s="39">
        <v>42660.020833333336</v>
      </c>
      <c r="C1452" s="40">
        <f t="shared" si="116"/>
        <v>1.0000000000000007</v>
      </c>
      <c r="D1452" s="43">
        <v>9.65</v>
      </c>
      <c r="E1452" s="9">
        <f t="shared" si="117"/>
        <v>9.9346750000000004</v>
      </c>
      <c r="F1452" s="44">
        <v>28.35</v>
      </c>
      <c r="G1452" s="9">
        <f t="shared" si="118"/>
        <v>30.23244</v>
      </c>
      <c r="H1452" s="11">
        <f t="shared" si="119"/>
        <v>509.32654664300003</v>
      </c>
      <c r="J1452" s="26"/>
    </row>
    <row r="1453" spans="1:10" outlineLevel="1">
      <c r="A1453" s="7">
        <f t="shared" si="120"/>
        <v>43</v>
      </c>
      <c r="B1453" s="39">
        <v>42661.020833333336</v>
      </c>
      <c r="C1453" s="40">
        <f t="shared" si="116"/>
        <v>2.0833333333333332E-2</v>
      </c>
      <c r="D1453" s="43">
        <v>9.67</v>
      </c>
      <c r="E1453" s="9">
        <f t="shared" si="117"/>
        <v>9.9552650000000007</v>
      </c>
      <c r="F1453" s="44">
        <v>23.54</v>
      </c>
      <c r="G1453" s="9">
        <f t="shared" si="118"/>
        <v>25.103055999999999</v>
      </c>
      <c r="H1453" s="11">
        <f t="shared" si="119"/>
        <v>561.44652271016014</v>
      </c>
      <c r="J1453" s="26"/>
    </row>
    <row r="1454" spans="1:10" outlineLevel="1">
      <c r="A1454" s="7">
        <f t="shared" si="120"/>
        <v>43</v>
      </c>
      <c r="B1454" s="39">
        <v>42661.020833333336</v>
      </c>
      <c r="C1454" s="40">
        <f t="shared" si="116"/>
        <v>4.1666666666666664E-2</v>
      </c>
      <c r="D1454" s="43">
        <v>9.43</v>
      </c>
      <c r="E1454" s="9">
        <f t="shared" si="117"/>
        <v>9.7081850000000003</v>
      </c>
      <c r="F1454" s="44">
        <v>20.52</v>
      </c>
      <c r="G1454" s="9">
        <f t="shared" si="118"/>
        <v>21.882528000000001</v>
      </c>
      <c r="H1454" s="11">
        <f t="shared" si="119"/>
        <v>578.77744740831997</v>
      </c>
      <c r="J1454" s="26"/>
    </row>
    <row r="1455" spans="1:10" outlineLevel="1">
      <c r="A1455" s="7">
        <f t="shared" si="120"/>
        <v>43</v>
      </c>
      <c r="B1455" s="39">
        <v>42661.020833333336</v>
      </c>
      <c r="C1455" s="40">
        <f t="shared" si="116"/>
        <v>6.25E-2</v>
      </c>
      <c r="D1455" s="43">
        <v>9.39</v>
      </c>
      <c r="E1455" s="9">
        <f t="shared" si="117"/>
        <v>9.6670050000000014</v>
      </c>
      <c r="F1455" s="44">
        <v>14.52</v>
      </c>
      <c r="G1455" s="9">
        <f t="shared" si="118"/>
        <v>15.484128</v>
      </c>
      <c r="H1455" s="11">
        <f t="shared" si="119"/>
        <v>638.17576470336007</v>
      </c>
      <c r="J1455" s="26"/>
    </row>
    <row r="1456" spans="1:10" outlineLevel="1">
      <c r="A1456" s="7">
        <f t="shared" si="120"/>
        <v>43</v>
      </c>
      <c r="B1456" s="39">
        <v>42661.020833333336</v>
      </c>
      <c r="C1456" s="40">
        <f t="shared" si="116"/>
        <v>8.3333333333333329E-2</v>
      </c>
      <c r="D1456" s="43">
        <v>9.0399999999999991</v>
      </c>
      <c r="E1456" s="9">
        <f t="shared" si="117"/>
        <v>9.3066800000000001</v>
      </c>
      <c r="F1456" s="44">
        <v>18.7</v>
      </c>
      <c r="G1456" s="9">
        <f t="shared" si="118"/>
        <v>19.941679999999998</v>
      </c>
      <c r="H1456" s="11">
        <f t="shared" si="119"/>
        <v>572.90358557759998</v>
      </c>
      <c r="J1456" s="26"/>
    </row>
    <row r="1457" spans="1:10" outlineLevel="1">
      <c r="A1457" s="7">
        <f t="shared" si="120"/>
        <v>43</v>
      </c>
      <c r="B1457" s="39">
        <v>42661.020833333336</v>
      </c>
      <c r="C1457" s="40">
        <f t="shared" si="116"/>
        <v>0.10416666666666666</v>
      </c>
      <c r="D1457" s="43">
        <v>8.4600000000000009</v>
      </c>
      <c r="E1457" s="9">
        <f t="shared" si="117"/>
        <v>8.7095700000000011</v>
      </c>
      <c r="F1457" s="44">
        <v>15.71</v>
      </c>
      <c r="G1457" s="9">
        <f t="shared" si="118"/>
        <v>16.753144000000002</v>
      </c>
      <c r="H1457" s="11">
        <f t="shared" si="119"/>
        <v>563.91727461191999</v>
      </c>
      <c r="J1457" s="26"/>
    </row>
    <row r="1458" spans="1:10" outlineLevel="1">
      <c r="A1458" s="7">
        <f t="shared" si="120"/>
        <v>43</v>
      </c>
      <c r="B1458" s="39">
        <v>42661.020833333336</v>
      </c>
      <c r="C1458" s="40">
        <f t="shared" si="116"/>
        <v>0.12499999999999999</v>
      </c>
      <c r="D1458" s="43">
        <v>7.75</v>
      </c>
      <c r="E1458" s="9">
        <f t="shared" si="117"/>
        <v>7.978625000000001</v>
      </c>
      <c r="F1458" s="44">
        <v>13.24</v>
      </c>
      <c r="G1458" s="9">
        <f t="shared" si="118"/>
        <v>14.119136000000001</v>
      </c>
      <c r="H1458" s="11">
        <f t="shared" si="119"/>
        <v>537.60664603200007</v>
      </c>
      <c r="J1458" s="26"/>
    </row>
    <row r="1459" spans="1:10" outlineLevel="1">
      <c r="A1459" s="7">
        <f t="shared" si="120"/>
        <v>43</v>
      </c>
      <c r="B1459" s="39">
        <v>42661.020833333336</v>
      </c>
      <c r="C1459" s="40">
        <f t="shared" si="116"/>
        <v>0.14583333333333331</v>
      </c>
      <c r="D1459" s="43">
        <v>7.82</v>
      </c>
      <c r="E1459" s="9">
        <f t="shared" si="117"/>
        <v>8.0506900000000012</v>
      </c>
      <c r="F1459" s="44">
        <v>12.46</v>
      </c>
      <c r="G1459" s="9">
        <f t="shared" si="118"/>
        <v>13.287344000000001</v>
      </c>
      <c r="H1459" s="11">
        <f t="shared" si="119"/>
        <v>549.15894753264001</v>
      </c>
      <c r="J1459" s="26"/>
    </row>
    <row r="1460" spans="1:10" outlineLevel="1">
      <c r="A1460" s="7">
        <f t="shared" si="120"/>
        <v>43</v>
      </c>
      <c r="B1460" s="39">
        <v>42661.020833333336</v>
      </c>
      <c r="C1460" s="40">
        <f t="shared" si="116"/>
        <v>0.16666666666666666</v>
      </c>
      <c r="D1460" s="43">
        <v>8.8699999999999992</v>
      </c>
      <c r="E1460" s="9">
        <f t="shared" si="117"/>
        <v>9.1316649999999999</v>
      </c>
      <c r="F1460" s="44">
        <v>12.59</v>
      </c>
      <c r="G1460" s="9">
        <f t="shared" si="118"/>
        <v>13.425976</v>
      </c>
      <c r="H1460" s="11">
        <f t="shared" si="119"/>
        <v>621.62918236995995</v>
      </c>
      <c r="J1460" s="26"/>
    </row>
    <row r="1461" spans="1:10" outlineLevel="1">
      <c r="A1461" s="7">
        <f t="shared" si="120"/>
        <v>43</v>
      </c>
      <c r="B1461" s="39">
        <v>42661.020833333336</v>
      </c>
      <c r="C1461" s="40">
        <f t="shared" si="116"/>
        <v>0.1875</v>
      </c>
      <c r="D1461" s="43">
        <v>9.01</v>
      </c>
      <c r="E1461" s="9">
        <f t="shared" si="117"/>
        <v>9.2757950000000005</v>
      </c>
      <c r="F1461" s="44">
        <v>23.61</v>
      </c>
      <c r="G1461" s="9">
        <f t="shared" si="118"/>
        <v>25.177703999999999</v>
      </c>
      <c r="H1461" s="11">
        <f t="shared" si="119"/>
        <v>522.43407162532003</v>
      </c>
      <c r="J1461" s="26"/>
    </row>
    <row r="1462" spans="1:10" outlineLevel="1">
      <c r="A1462" s="7">
        <f t="shared" si="120"/>
        <v>43</v>
      </c>
      <c r="B1462" s="39">
        <v>42661.020833333336</v>
      </c>
      <c r="C1462" s="40">
        <f t="shared" si="116"/>
        <v>0.20833333333333334</v>
      </c>
      <c r="D1462" s="43">
        <v>7.68</v>
      </c>
      <c r="E1462" s="9">
        <f t="shared" si="117"/>
        <v>7.9065600000000007</v>
      </c>
      <c r="F1462" s="44">
        <v>27.87</v>
      </c>
      <c r="G1462" s="9">
        <f t="shared" si="118"/>
        <v>29.720568</v>
      </c>
      <c r="H1462" s="11">
        <f t="shared" si="119"/>
        <v>409.39718587392002</v>
      </c>
      <c r="J1462" s="26"/>
    </row>
    <row r="1463" spans="1:10" outlineLevel="1">
      <c r="A1463" s="7">
        <f t="shared" si="120"/>
        <v>43</v>
      </c>
      <c r="B1463" s="39">
        <v>42661.020833333336</v>
      </c>
      <c r="C1463" s="40">
        <f t="shared" si="116"/>
        <v>0.22916666666666669</v>
      </c>
      <c r="D1463" s="43">
        <v>5.0199999999999996</v>
      </c>
      <c r="E1463" s="9">
        <f t="shared" si="117"/>
        <v>5.1680900000000003</v>
      </c>
      <c r="F1463" s="44">
        <v>36.17</v>
      </c>
      <c r="G1463" s="9">
        <f t="shared" si="118"/>
        <v>38.571688000000002</v>
      </c>
      <c r="H1463" s="11">
        <f t="shared" si="119"/>
        <v>221.85737996408</v>
      </c>
      <c r="J1463" s="26"/>
    </row>
    <row r="1464" spans="1:10" outlineLevel="1">
      <c r="A1464" s="7">
        <f t="shared" si="120"/>
        <v>43</v>
      </c>
      <c r="B1464" s="39">
        <v>42661.020833333336</v>
      </c>
      <c r="C1464" s="40">
        <f t="shared" si="116"/>
        <v>0.25</v>
      </c>
      <c r="D1464" s="43">
        <v>6.35</v>
      </c>
      <c r="E1464" s="9">
        <f t="shared" si="117"/>
        <v>6.5373250000000001</v>
      </c>
      <c r="F1464" s="44">
        <v>62.43</v>
      </c>
      <c r="G1464" s="9">
        <f t="shared" si="118"/>
        <v>66.575351999999995</v>
      </c>
      <c r="H1464" s="11">
        <f t="shared" si="119"/>
        <v>97.567274486600027</v>
      </c>
      <c r="J1464" s="26"/>
    </row>
    <row r="1465" spans="1:10" outlineLevel="1">
      <c r="A1465" s="7">
        <f t="shared" si="120"/>
        <v>43</v>
      </c>
      <c r="B1465" s="39">
        <v>42661.020833333336</v>
      </c>
      <c r="C1465" s="40">
        <f t="shared" si="116"/>
        <v>0.27083333333333331</v>
      </c>
      <c r="D1465" s="43">
        <v>5.14</v>
      </c>
      <c r="E1465" s="9">
        <f t="shared" si="117"/>
        <v>5.2916300000000005</v>
      </c>
      <c r="F1465" s="44">
        <v>55.96</v>
      </c>
      <c r="G1465" s="9">
        <f t="shared" si="118"/>
        <v>59.675744000000002</v>
      </c>
      <c r="H1465" s="11">
        <f t="shared" si="119"/>
        <v>115.48588777728</v>
      </c>
      <c r="J1465" s="26"/>
    </row>
    <row r="1466" spans="1:10" outlineLevel="1">
      <c r="A1466" s="7">
        <f t="shared" si="120"/>
        <v>43</v>
      </c>
      <c r="B1466" s="39">
        <v>42661.020833333336</v>
      </c>
      <c r="C1466" s="40">
        <f t="shared" si="116"/>
        <v>0.29166666666666663</v>
      </c>
      <c r="D1466" s="43">
        <v>4.29</v>
      </c>
      <c r="E1466" s="9">
        <f t="shared" si="117"/>
        <v>4.4165550000000007</v>
      </c>
      <c r="F1466" s="44">
        <v>72.819999999999993</v>
      </c>
      <c r="G1466" s="9">
        <f t="shared" si="118"/>
        <v>77.655248</v>
      </c>
      <c r="H1466" s="11">
        <f t="shared" si="119"/>
        <v>16.980558669360001</v>
      </c>
      <c r="J1466" s="26"/>
    </row>
    <row r="1467" spans="1:10" outlineLevel="1">
      <c r="A1467" s="7">
        <f t="shared" si="120"/>
        <v>43</v>
      </c>
      <c r="B1467" s="39">
        <v>42661.020833333336</v>
      </c>
      <c r="C1467" s="40">
        <f t="shared" si="116"/>
        <v>0.31249999999999994</v>
      </c>
      <c r="D1467" s="43">
        <v>4.04</v>
      </c>
      <c r="E1467" s="9">
        <f t="shared" si="117"/>
        <v>4.1591800000000001</v>
      </c>
      <c r="F1467" s="44">
        <v>21.92</v>
      </c>
      <c r="G1467" s="9">
        <f t="shared" si="118"/>
        <v>23.375488000000001</v>
      </c>
      <c r="H1467" s="11">
        <f t="shared" si="119"/>
        <v>241.75030782015997</v>
      </c>
      <c r="J1467" s="26"/>
    </row>
    <row r="1468" spans="1:10" outlineLevel="1">
      <c r="A1468" s="7">
        <f t="shared" si="120"/>
        <v>43</v>
      </c>
      <c r="B1468" s="39">
        <v>42661.020833333336</v>
      </c>
      <c r="C1468" s="40">
        <f t="shared" si="116"/>
        <v>0.33333333333333326</v>
      </c>
      <c r="D1468" s="43">
        <v>4.17</v>
      </c>
      <c r="E1468" s="9">
        <f t="shared" si="117"/>
        <v>4.2930150000000005</v>
      </c>
      <c r="F1468" s="44">
        <v>26.17</v>
      </c>
      <c r="G1468" s="9">
        <f t="shared" si="118"/>
        <v>27.907688000000004</v>
      </c>
      <c r="H1468" s="11">
        <f t="shared" si="119"/>
        <v>230.07259930068</v>
      </c>
      <c r="J1468" s="26"/>
    </row>
    <row r="1469" spans="1:10" outlineLevel="1">
      <c r="A1469" s="7">
        <f t="shared" si="120"/>
        <v>43</v>
      </c>
      <c r="B1469" s="39">
        <v>42661.020833333336</v>
      </c>
      <c r="C1469" s="40">
        <f t="shared" si="116"/>
        <v>0.35416666666666657</v>
      </c>
      <c r="D1469" s="43">
        <v>3.73</v>
      </c>
      <c r="E1469" s="9">
        <f t="shared" si="117"/>
        <v>3.8400350000000003</v>
      </c>
      <c r="F1469" s="44">
        <v>26</v>
      </c>
      <c r="G1469" s="9">
        <f t="shared" si="118"/>
        <v>27.726400000000002</v>
      </c>
      <c r="H1469" s="11">
        <f t="shared" si="119"/>
        <v>206.49250607600001</v>
      </c>
      <c r="J1469" s="26"/>
    </row>
    <row r="1470" spans="1:10" outlineLevel="1">
      <c r="A1470" s="7">
        <f t="shared" si="120"/>
        <v>43</v>
      </c>
      <c r="B1470" s="39">
        <v>42661.020833333336</v>
      </c>
      <c r="C1470" s="40">
        <f t="shared" ref="C1470:C1533" si="121">IF(C1469=$C$60,$C$13,C1469+1/48)</f>
        <v>0.37499999999999989</v>
      </c>
      <c r="D1470" s="43">
        <v>5.77</v>
      </c>
      <c r="E1470" s="9">
        <f t="shared" si="117"/>
        <v>5.9402150000000002</v>
      </c>
      <c r="F1470" s="44">
        <v>12.76</v>
      </c>
      <c r="G1470" s="9">
        <f t="shared" si="118"/>
        <v>13.607264000000001</v>
      </c>
      <c r="H1470" s="11">
        <f t="shared" si="119"/>
        <v>403.29744877824004</v>
      </c>
      <c r="J1470" s="26"/>
    </row>
    <row r="1471" spans="1:10" outlineLevel="1">
      <c r="A1471" s="7">
        <f t="shared" si="120"/>
        <v>43</v>
      </c>
      <c r="B1471" s="39">
        <v>42661.020833333336</v>
      </c>
      <c r="C1471" s="40">
        <f t="shared" si="121"/>
        <v>0.3958333333333332</v>
      </c>
      <c r="D1471" s="43">
        <v>6.82</v>
      </c>
      <c r="E1471" s="9">
        <f t="shared" si="117"/>
        <v>7.0211900000000007</v>
      </c>
      <c r="F1471" s="44">
        <v>16.149999999999999</v>
      </c>
      <c r="G1471" s="9">
        <f t="shared" si="118"/>
        <v>17.222359999999998</v>
      </c>
      <c r="H1471" s="11">
        <f t="shared" si="119"/>
        <v>451.30552319160006</v>
      </c>
      <c r="J1471" s="26"/>
    </row>
    <row r="1472" spans="1:10" outlineLevel="1">
      <c r="A1472" s="7">
        <f t="shared" si="120"/>
        <v>43</v>
      </c>
      <c r="B1472" s="39">
        <v>42661.020833333336</v>
      </c>
      <c r="C1472" s="40">
        <f t="shared" si="121"/>
        <v>0.41666666666666652</v>
      </c>
      <c r="D1472" s="43">
        <v>6.31</v>
      </c>
      <c r="E1472" s="9">
        <f t="shared" si="117"/>
        <v>6.4961450000000003</v>
      </c>
      <c r="F1472" s="44">
        <v>16.149999999999999</v>
      </c>
      <c r="G1472" s="9">
        <f t="shared" si="118"/>
        <v>17.222359999999998</v>
      </c>
      <c r="H1472" s="11">
        <f t="shared" si="119"/>
        <v>417.55686969780004</v>
      </c>
      <c r="J1472" s="26"/>
    </row>
    <row r="1473" spans="1:10" outlineLevel="1">
      <c r="A1473" s="7">
        <f t="shared" si="120"/>
        <v>43</v>
      </c>
      <c r="B1473" s="39">
        <v>42661.020833333336</v>
      </c>
      <c r="C1473" s="40">
        <f t="shared" si="121"/>
        <v>0.43749999999999983</v>
      </c>
      <c r="D1473" s="43">
        <v>6.59</v>
      </c>
      <c r="E1473" s="9">
        <f t="shared" si="117"/>
        <v>6.7844050000000005</v>
      </c>
      <c r="F1473" s="44">
        <v>16.18</v>
      </c>
      <c r="G1473" s="9">
        <f t="shared" si="118"/>
        <v>17.254352000000001</v>
      </c>
      <c r="H1473" s="11">
        <f t="shared" si="119"/>
        <v>435.86849551944005</v>
      </c>
      <c r="J1473" s="26"/>
    </row>
    <row r="1474" spans="1:10" outlineLevel="1">
      <c r="A1474" s="7">
        <f t="shared" si="120"/>
        <v>43</v>
      </c>
      <c r="B1474" s="39">
        <v>42661.020833333336</v>
      </c>
      <c r="C1474" s="40">
        <f t="shared" si="121"/>
        <v>0.45833333333333315</v>
      </c>
      <c r="D1474" s="43">
        <v>5.98</v>
      </c>
      <c r="E1474" s="9">
        <f t="shared" si="117"/>
        <v>6.156410000000001</v>
      </c>
      <c r="F1474" s="44">
        <v>18.68</v>
      </c>
      <c r="G1474" s="9">
        <f t="shared" si="118"/>
        <v>19.920352000000001</v>
      </c>
      <c r="H1474" s="11">
        <f t="shared" si="119"/>
        <v>379.10956074368005</v>
      </c>
      <c r="J1474" s="26"/>
    </row>
    <row r="1475" spans="1:10" outlineLevel="1">
      <c r="A1475" s="7">
        <f t="shared" si="120"/>
        <v>43</v>
      </c>
      <c r="B1475" s="39">
        <v>42661.020833333336</v>
      </c>
      <c r="C1475" s="40">
        <f t="shared" si="121"/>
        <v>0.47916666666666646</v>
      </c>
      <c r="D1475" s="43">
        <v>6.18</v>
      </c>
      <c r="E1475" s="9">
        <f t="shared" si="117"/>
        <v>6.3623099999999999</v>
      </c>
      <c r="F1475" s="44">
        <v>19.63</v>
      </c>
      <c r="G1475" s="9">
        <f t="shared" si="118"/>
        <v>20.933432</v>
      </c>
      <c r="H1475" s="11">
        <f t="shared" si="119"/>
        <v>385.34328125208003</v>
      </c>
      <c r="J1475" s="26"/>
    </row>
    <row r="1476" spans="1:10" outlineLevel="1">
      <c r="A1476" s="7">
        <f t="shared" si="120"/>
        <v>43</v>
      </c>
      <c r="B1476" s="39">
        <v>42661.020833333336</v>
      </c>
      <c r="C1476" s="40">
        <f t="shared" si="121"/>
        <v>0.49999999999999978</v>
      </c>
      <c r="D1476" s="43">
        <v>6.37</v>
      </c>
      <c r="E1476" s="9">
        <f t="shared" si="117"/>
        <v>6.5579150000000004</v>
      </c>
      <c r="F1476" s="44">
        <v>17.52</v>
      </c>
      <c r="G1476" s="9">
        <f t="shared" si="118"/>
        <v>18.683327999999999</v>
      </c>
      <c r="H1476" s="11">
        <f t="shared" si="119"/>
        <v>411.94639555888</v>
      </c>
      <c r="J1476" s="26"/>
    </row>
    <row r="1477" spans="1:10" outlineLevel="1">
      <c r="A1477" s="7">
        <f t="shared" si="120"/>
        <v>43</v>
      </c>
      <c r="B1477" s="39">
        <v>42661.020833333336</v>
      </c>
      <c r="C1477" s="40">
        <f t="shared" si="121"/>
        <v>0.52083333333333315</v>
      </c>
      <c r="D1477" s="43">
        <v>6.43</v>
      </c>
      <c r="E1477" s="9">
        <f t="shared" si="117"/>
        <v>6.6196850000000005</v>
      </c>
      <c r="F1477" s="44">
        <v>23.23</v>
      </c>
      <c r="G1477" s="9">
        <f t="shared" si="118"/>
        <v>24.772472</v>
      </c>
      <c r="H1477" s="11">
        <f t="shared" si="119"/>
        <v>375.51836618868003</v>
      </c>
      <c r="J1477" s="26"/>
    </row>
    <row r="1478" spans="1:10" outlineLevel="1">
      <c r="A1478" s="7">
        <f t="shared" si="120"/>
        <v>43</v>
      </c>
      <c r="B1478" s="39">
        <v>42661.020833333336</v>
      </c>
      <c r="C1478" s="40">
        <f t="shared" si="121"/>
        <v>0.54166666666666652</v>
      </c>
      <c r="D1478" s="43">
        <v>6.88</v>
      </c>
      <c r="E1478" s="9">
        <f t="shared" si="117"/>
        <v>7.0829600000000008</v>
      </c>
      <c r="F1478" s="44">
        <v>16.190000000000001</v>
      </c>
      <c r="G1478" s="9">
        <f t="shared" si="118"/>
        <v>17.265016000000003</v>
      </c>
      <c r="H1478" s="11">
        <f t="shared" si="119"/>
        <v>454.97382227264001</v>
      </c>
      <c r="J1478" s="26"/>
    </row>
    <row r="1479" spans="1:10" outlineLevel="1">
      <c r="A1479" s="7">
        <f t="shared" si="120"/>
        <v>43</v>
      </c>
      <c r="B1479" s="39">
        <v>42661.020833333336</v>
      </c>
      <c r="C1479" s="40">
        <f t="shared" si="121"/>
        <v>0.56249999999999989</v>
      </c>
      <c r="D1479" s="43">
        <v>9.39</v>
      </c>
      <c r="E1479" s="9">
        <f t="shared" si="117"/>
        <v>9.6670050000000014</v>
      </c>
      <c r="F1479" s="44">
        <v>18.53</v>
      </c>
      <c r="G1479" s="9">
        <f t="shared" si="118"/>
        <v>19.760392000000003</v>
      </c>
      <c r="H1479" s="11">
        <f t="shared" si="119"/>
        <v>596.83709923404001</v>
      </c>
      <c r="J1479" s="26"/>
    </row>
    <row r="1480" spans="1:10" outlineLevel="1">
      <c r="A1480" s="7">
        <f t="shared" si="120"/>
        <v>43</v>
      </c>
      <c r="B1480" s="39">
        <v>42661.020833333336</v>
      </c>
      <c r="C1480" s="40">
        <f t="shared" si="121"/>
        <v>0.58333333333333326</v>
      </c>
      <c r="D1480" s="43">
        <v>8.6199999999999992</v>
      </c>
      <c r="E1480" s="9">
        <f t="shared" si="117"/>
        <v>8.8742900000000002</v>
      </c>
      <c r="F1480" s="44">
        <v>23.7</v>
      </c>
      <c r="G1480" s="9">
        <f t="shared" si="118"/>
        <v>25.273679999999999</v>
      </c>
      <c r="H1480" s="11">
        <f t="shared" si="119"/>
        <v>498.96866931280005</v>
      </c>
      <c r="J1480" s="26"/>
    </row>
    <row r="1481" spans="1:10" outlineLevel="1">
      <c r="A1481" s="7">
        <f t="shared" si="120"/>
        <v>43</v>
      </c>
      <c r="B1481" s="39">
        <v>42661.020833333336</v>
      </c>
      <c r="C1481" s="40">
        <f t="shared" si="121"/>
        <v>0.60416666666666663</v>
      </c>
      <c r="D1481" s="43">
        <v>8.99</v>
      </c>
      <c r="E1481" s="9">
        <f t="shared" si="117"/>
        <v>9.2552050000000001</v>
      </c>
      <c r="F1481" s="44">
        <v>28.7</v>
      </c>
      <c r="G1481" s="9">
        <f t="shared" si="118"/>
        <v>30.60568</v>
      </c>
      <c r="H1481" s="11">
        <f t="shared" si="119"/>
        <v>471.03736493560001</v>
      </c>
      <c r="J1481" s="26"/>
    </row>
    <row r="1482" spans="1:10" outlineLevel="1">
      <c r="A1482" s="7">
        <f t="shared" si="120"/>
        <v>43</v>
      </c>
      <c r="B1482" s="39">
        <v>42661.020833333336</v>
      </c>
      <c r="C1482" s="40">
        <f t="shared" si="121"/>
        <v>0.625</v>
      </c>
      <c r="D1482" s="43">
        <v>9.09</v>
      </c>
      <c r="E1482" s="9">
        <f t="shared" si="117"/>
        <v>9.358155</v>
      </c>
      <c r="F1482" s="44">
        <v>30.66</v>
      </c>
      <c r="G1482" s="9">
        <f t="shared" si="118"/>
        <v>32.695824000000002</v>
      </c>
      <c r="H1482" s="11">
        <f t="shared" si="119"/>
        <v>456.71704365528001</v>
      </c>
      <c r="J1482" s="26"/>
    </row>
    <row r="1483" spans="1:10" outlineLevel="1">
      <c r="A1483" s="7">
        <f t="shared" si="120"/>
        <v>43</v>
      </c>
      <c r="B1483" s="39">
        <v>42661.020833333336</v>
      </c>
      <c r="C1483" s="40">
        <f t="shared" si="121"/>
        <v>0.64583333333333337</v>
      </c>
      <c r="D1483" s="43">
        <v>7.17</v>
      </c>
      <c r="E1483" s="9">
        <f t="shared" si="117"/>
        <v>7.3815150000000003</v>
      </c>
      <c r="F1483" s="44">
        <v>35.229999999999997</v>
      </c>
      <c r="G1483" s="9">
        <f t="shared" si="118"/>
        <v>37.569271999999998</v>
      </c>
      <c r="H1483" s="11">
        <f t="shared" si="119"/>
        <v>324.27532769292003</v>
      </c>
      <c r="J1483" s="26"/>
    </row>
    <row r="1484" spans="1:10" outlineLevel="1">
      <c r="A1484" s="7">
        <f t="shared" si="120"/>
        <v>43</v>
      </c>
      <c r="B1484" s="39">
        <v>42661.020833333336</v>
      </c>
      <c r="C1484" s="40">
        <f t="shared" si="121"/>
        <v>0.66666666666666674</v>
      </c>
      <c r="D1484" s="43">
        <v>8.84</v>
      </c>
      <c r="E1484" s="9">
        <f t="shared" si="117"/>
        <v>9.1007800000000003</v>
      </c>
      <c r="F1484" s="44">
        <v>36.29</v>
      </c>
      <c r="G1484" s="9">
        <f t="shared" si="118"/>
        <v>38.699655999999997</v>
      </c>
      <c r="H1484" s="11">
        <f t="shared" si="119"/>
        <v>389.51651466832004</v>
      </c>
      <c r="J1484" s="26"/>
    </row>
    <row r="1485" spans="1:10" outlineLevel="1">
      <c r="A1485" s="7">
        <f t="shared" si="120"/>
        <v>43</v>
      </c>
      <c r="B1485" s="39">
        <v>42661.020833333336</v>
      </c>
      <c r="C1485" s="40">
        <f t="shared" si="121"/>
        <v>0.68750000000000011</v>
      </c>
      <c r="D1485" s="43">
        <v>7.95</v>
      </c>
      <c r="E1485" s="9">
        <f t="shared" si="117"/>
        <v>8.1845250000000007</v>
      </c>
      <c r="F1485" s="44">
        <v>42.09</v>
      </c>
      <c r="G1485" s="9">
        <f t="shared" si="118"/>
        <v>44.884776000000002</v>
      </c>
      <c r="H1485" s="11">
        <f t="shared" si="119"/>
        <v>299.67821620860002</v>
      </c>
      <c r="J1485" s="26"/>
    </row>
    <row r="1486" spans="1:10" outlineLevel="1">
      <c r="A1486" s="7">
        <f t="shared" si="120"/>
        <v>43</v>
      </c>
      <c r="B1486" s="39">
        <v>42661.020833333336</v>
      </c>
      <c r="C1486" s="40">
        <f t="shared" si="121"/>
        <v>0.70833333333333348</v>
      </c>
      <c r="D1486" s="43">
        <v>6.46</v>
      </c>
      <c r="E1486" s="9">
        <f t="shared" ref="E1486:E1549" si="122">IF($B$10="Electricity",$D1486*$B$7,$D1486*$B$8)</f>
        <v>6.6505700000000001</v>
      </c>
      <c r="F1486" s="44">
        <v>53.88</v>
      </c>
      <c r="G1486" s="9">
        <f t="shared" ref="G1486:G1549" si="123">$F1486*$B$8</f>
        <v>57.457632000000004</v>
      </c>
      <c r="H1486" s="11">
        <f t="shared" ref="H1486:H1549" si="124">E1486*($B$6-G1486)</f>
        <v>159.89545134975998</v>
      </c>
      <c r="J1486" s="26"/>
    </row>
    <row r="1487" spans="1:10" outlineLevel="1">
      <c r="A1487" s="7">
        <f t="shared" ref="A1487:A1550" si="125">A1486</f>
        <v>43</v>
      </c>
      <c r="B1487" s="39">
        <v>42661.020833333336</v>
      </c>
      <c r="C1487" s="40">
        <f t="shared" si="121"/>
        <v>0.72916666666666685</v>
      </c>
      <c r="D1487" s="43">
        <v>3.67</v>
      </c>
      <c r="E1487" s="9">
        <f t="shared" si="122"/>
        <v>3.7782650000000002</v>
      </c>
      <c r="F1487" s="44">
        <v>55.08</v>
      </c>
      <c r="G1487" s="9">
        <f t="shared" si="123"/>
        <v>58.737311999999996</v>
      </c>
      <c r="H1487" s="11">
        <f t="shared" si="124"/>
        <v>86.003467376320017</v>
      </c>
      <c r="J1487" s="26"/>
    </row>
    <row r="1488" spans="1:10" outlineLevel="1">
      <c r="A1488" s="7">
        <f t="shared" si="125"/>
        <v>43</v>
      </c>
      <c r="B1488" s="39">
        <v>42661.020833333336</v>
      </c>
      <c r="C1488" s="40">
        <f t="shared" si="121"/>
        <v>0.75000000000000022</v>
      </c>
      <c r="D1488" s="43">
        <v>3.12</v>
      </c>
      <c r="E1488" s="9">
        <f t="shared" si="122"/>
        <v>3.2120400000000005</v>
      </c>
      <c r="F1488" s="44">
        <v>50.71</v>
      </c>
      <c r="G1488" s="9">
        <f t="shared" si="123"/>
        <v>54.077144000000004</v>
      </c>
      <c r="H1488" s="11">
        <f t="shared" si="124"/>
        <v>88.083310386240001</v>
      </c>
      <c r="J1488" s="26"/>
    </row>
    <row r="1489" spans="1:10" outlineLevel="1">
      <c r="A1489" s="7">
        <f t="shared" si="125"/>
        <v>43</v>
      </c>
      <c r="B1489" s="39">
        <v>42661.020833333336</v>
      </c>
      <c r="C1489" s="40">
        <f t="shared" si="121"/>
        <v>0.77083333333333359</v>
      </c>
      <c r="D1489" s="43">
        <v>4.0999999999999996</v>
      </c>
      <c r="E1489" s="9">
        <f t="shared" si="122"/>
        <v>4.2209500000000002</v>
      </c>
      <c r="F1489" s="44">
        <v>59.65</v>
      </c>
      <c r="G1489" s="9">
        <f t="shared" si="123"/>
        <v>63.610759999999999</v>
      </c>
      <c r="H1489" s="11">
        <f t="shared" si="124"/>
        <v>75.509587578000009</v>
      </c>
      <c r="J1489" s="26"/>
    </row>
    <row r="1490" spans="1:10" outlineLevel="1">
      <c r="A1490" s="7">
        <f t="shared" si="125"/>
        <v>43</v>
      </c>
      <c r="B1490" s="39">
        <v>42661.020833333336</v>
      </c>
      <c r="C1490" s="40">
        <f t="shared" si="121"/>
        <v>0.79166666666666696</v>
      </c>
      <c r="D1490" s="43">
        <v>6.94</v>
      </c>
      <c r="E1490" s="9">
        <f t="shared" si="122"/>
        <v>7.1447300000000009</v>
      </c>
      <c r="F1490" s="44">
        <v>82.71</v>
      </c>
      <c r="G1490" s="9">
        <f t="shared" si="123"/>
        <v>88.201943999999997</v>
      </c>
      <c r="H1490" s="11">
        <f t="shared" si="124"/>
        <v>-47.883580355119989</v>
      </c>
      <c r="J1490" s="26"/>
    </row>
    <row r="1491" spans="1:10" outlineLevel="1">
      <c r="A1491" s="7">
        <f t="shared" si="125"/>
        <v>43</v>
      </c>
      <c r="B1491" s="39">
        <v>42661.020833333336</v>
      </c>
      <c r="C1491" s="40">
        <f t="shared" si="121"/>
        <v>0.81250000000000033</v>
      </c>
      <c r="D1491" s="43">
        <v>8.18</v>
      </c>
      <c r="E1491" s="9">
        <f t="shared" si="122"/>
        <v>8.4213100000000001</v>
      </c>
      <c r="F1491" s="44">
        <v>83.39</v>
      </c>
      <c r="G1491" s="9">
        <f t="shared" si="123"/>
        <v>88.927096000000006</v>
      </c>
      <c r="H1491" s="11">
        <f t="shared" si="124"/>
        <v>-62.545877815760051</v>
      </c>
      <c r="J1491" s="26"/>
    </row>
    <row r="1492" spans="1:10" outlineLevel="1">
      <c r="A1492" s="7">
        <f t="shared" si="125"/>
        <v>43</v>
      </c>
      <c r="B1492" s="39">
        <v>42661.020833333336</v>
      </c>
      <c r="C1492" s="40">
        <f t="shared" si="121"/>
        <v>0.8333333333333337</v>
      </c>
      <c r="D1492" s="43">
        <v>8.2100000000000009</v>
      </c>
      <c r="E1492" s="9">
        <f t="shared" si="122"/>
        <v>8.4521950000000015</v>
      </c>
      <c r="F1492" s="44">
        <v>69.61</v>
      </c>
      <c r="G1492" s="9">
        <f t="shared" si="123"/>
        <v>74.232104000000007</v>
      </c>
      <c r="H1492" s="11">
        <f t="shared" si="124"/>
        <v>61.42967423171995</v>
      </c>
      <c r="J1492" s="26"/>
    </row>
    <row r="1493" spans="1:10" outlineLevel="1">
      <c r="A1493" s="7">
        <f t="shared" si="125"/>
        <v>43</v>
      </c>
      <c r="B1493" s="39">
        <v>42661.020833333336</v>
      </c>
      <c r="C1493" s="40">
        <f t="shared" si="121"/>
        <v>0.85416666666666707</v>
      </c>
      <c r="D1493" s="43">
        <v>7.92</v>
      </c>
      <c r="E1493" s="9">
        <f t="shared" si="122"/>
        <v>8.1536400000000011</v>
      </c>
      <c r="F1493" s="44">
        <v>71.650000000000006</v>
      </c>
      <c r="G1493" s="9">
        <f t="shared" si="123"/>
        <v>76.407560000000004</v>
      </c>
      <c r="H1493" s="11">
        <f t="shared" si="124"/>
        <v>41.521922481599972</v>
      </c>
      <c r="J1493" s="26"/>
    </row>
    <row r="1494" spans="1:10" outlineLevel="1">
      <c r="A1494" s="7">
        <f t="shared" si="125"/>
        <v>43</v>
      </c>
      <c r="B1494" s="39">
        <v>42661.020833333336</v>
      </c>
      <c r="C1494" s="40">
        <f t="shared" si="121"/>
        <v>0.87500000000000044</v>
      </c>
      <c r="D1494" s="43">
        <v>8.43</v>
      </c>
      <c r="E1494" s="9">
        <f t="shared" si="122"/>
        <v>8.6786849999999998</v>
      </c>
      <c r="F1494" s="44">
        <v>43.99</v>
      </c>
      <c r="G1494" s="9">
        <f t="shared" si="123"/>
        <v>46.910936</v>
      </c>
      <c r="H1494" s="11">
        <f t="shared" si="124"/>
        <v>300.18759090084001</v>
      </c>
      <c r="J1494" s="26"/>
    </row>
    <row r="1495" spans="1:10" outlineLevel="1">
      <c r="A1495" s="7">
        <f t="shared" si="125"/>
        <v>43</v>
      </c>
      <c r="B1495" s="39">
        <v>42661.020833333336</v>
      </c>
      <c r="C1495" s="40">
        <f t="shared" si="121"/>
        <v>0.89583333333333381</v>
      </c>
      <c r="D1495" s="43">
        <v>8.9700000000000006</v>
      </c>
      <c r="E1495" s="9">
        <f t="shared" si="122"/>
        <v>9.2346150000000016</v>
      </c>
      <c r="F1495" s="44">
        <v>29.92</v>
      </c>
      <c r="G1495" s="9">
        <f t="shared" si="123"/>
        <v>31.906688000000003</v>
      </c>
      <c r="H1495" s="11">
        <f t="shared" si="124"/>
        <v>457.97514289488004</v>
      </c>
      <c r="J1495" s="26"/>
    </row>
    <row r="1496" spans="1:10" outlineLevel="1">
      <c r="A1496" s="7">
        <f t="shared" si="125"/>
        <v>43</v>
      </c>
      <c r="B1496" s="39">
        <v>42661.020833333336</v>
      </c>
      <c r="C1496" s="40">
        <f t="shared" si="121"/>
        <v>0.91666666666666718</v>
      </c>
      <c r="D1496" s="43">
        <v>9.58</v>
      </c>
      <c r="E1496" s="9">
        <f t="shared" si="122"/>
        <v>9.8626100000000001</v>
      </c>
      <c r="F1496" s="44">
        <v>25.66</v>
      </c>
      <c r="G1496" s="9">
        <f t="shared" si="123"/>
        <v>27.363824000000001</v>
      </c>
      <c r="H1496" s="11">
        <f t="shared" si="124"/>
        <v>533.92399077936</v>
      </c>
      <c r="J1496" s="26"/>
    </row>
    <row r="1497" spans="1:10" outlineLevel="1">
      <c r="A1497" s="7">
        <f t="shared" si="125"/>
        <v>43</v>
      </c>
      <c r="B1497" s="39">
        <v>42661.020833333336</v>
      </c>
      <c r="C1497" s="40">
        <f t="shared" si="121"/>
        <v>0.93750000000000056</v>
      </c>
      <c r="D1497" s="43">
        <v>8.2200000000000006</v>
      </c>
      <c r="E1497" s="9">
        <f t="shared" si="122"/>
        <v>8.4624900000000007</v>
      </c>
      <c r="F1497" s="44">
        <v>85.56</v>
      </c>
      <c r="G1497" s="9">
        <f t="shared" si="123"/>
        <v>91.241184000000004</v>
      </c>
      <c r="H1497" s="11">
        <f t="shared" si="124"/>
        <v>-82.434672188160036</v>
      </c>
      <c r="J1497" s="26"/>
    </row>
    <row r="1498" spans="1:10" outlineLevel="1">
      <c r="A1498" s="7">
        <f t="shared" si="125"/>
        <v>43</v>
      </c>
      <c r="B1498" s="39">
        <v>42661.020833333336</v>
      </c>
      <c r="C1498" s="40">
        <f t="shared" si="121"/>
        <v>0.95833333333333393</v>
      </c>
      <c r="D1498" s="43">
        <v>8.65</v>
      </c>
      <c r="E1498" s="9">
        <f t="shared" si="122"/>
        <v>8.9051750000000016</v>
      </c>
      <c r="F1498" s="44">
        <v>30.63</v>
      </c>
      <c r="G1498" s="9">
        <f t="shared" si="123"/>
        <v>32.663831999999999</v>
      </c>
      <c r="H1498" s="11">
        <f t="shared" si="124"/>
        <v>434.89462236940011</v>
      </c>
      <c r="J1498" s="26"/>
    </row>
    <row r="1499" spans="1:10" outlineLevel="1">
      <c r="A1499" s="7">
        <f t="shared" si="125"/>
        <v>43</v>
      </c>
      <c r="B1499" s="39">
        <v>42661.020833333336</v>
      </c>
      <c r="C1499" s="40">
        <f t="shared" si="121"/>
        <v>0.9791666666666673</v>
      </c>
      <c r="D1499" s="43">
        <v>7.46</v>
      </c>
      <c r="E1499" s="9">
        <f t="shared" si="122"/>
        <v>7.6800700000000006</v>
      </c>
      <c r="F1499" s="44">
        <v>53.28</v>
      </c>
      <c r="G1499" s="9">
        <f t="shared" si="123"/>
        <v>56.817792000000004</v>
      </c>
      <c r="H1499" s="11">
        <f t="shared" si="124"/>
        <v>189.56108519455998</v>
      </c>
      <c r="J1499" s="26"/>
    </row>
    <row r="1500" spans="1:10" outlineLevel="1">
      <c r="A1500" s="7">
        <f t="shared" si="125"/>
        <v>43</v>
      </c>
      <c r="B1500" s="39">
        <v>42661.020833333336</v>
      </c>
      <c r="C1500" s="40">
        <f t="shared" si="121"/>
        <v>1.0000000000000007</v>
      </c>
      <c r="D1500" s="43">
        <v>7.23</v>
      </c>
      <c r="E1500" s="9">
        <f t="shared" si="122"/>
        <v>7.4432850000000013</v>
      </c>
      <c r="F1500" s="44">
        <v>69.03</v>
      </c>
      <c r="G1500" s="9">
        <f t="shared" si="123"/>
        <v>73.613591999999997</v>
      </c>
      <c r="H1500" s="11">
        <f t="shared" si="124"/>
        <v>58.700782370280031</v>
      </c>
      <c r="J1500" s="26"/>
    </row>
    <row r="1501" spans="1:10" outlineLevel="1">
      <c r="A1501" s="7">
        <f t="shared" si="125"/>
        <v>43</v>
      </c>
      <c r="B1501" s="39">
        <v>42662.020833333336</v>
      </c>
      <c r="C1501" s="40">
        <f t="shared" si="121"/>
        <v>2.0833333333333332E-2</v>
      </c>
      <c r="D1501" s="43">
        <v>5.85</v>
      </c>
      <c r="E1501" s="9">
        <f t="shared" si="122"/>
        <v>6.0225749999999998</v>
      </c>
      <c r="F1501" s="44">
        <v>49.76</v>
      </c>
      <c r="G1501" s="9">
        <f t="shared" si="123"/>
        <v>53.064064000000002</v>
      </c>
      <c r="H1501" s="11">
        <f t="shared" si="124"/>
        <v>171.25755725519997</v>
      </c>
      <c r="J1501" s="26"/>
    </row>
    <row r="1502" spans="1:10" outlineLevel="1">
      <c r="A1502" s="7">
        <f t="shared" si="125"/>
        <v>43</v>
      </c>
      <c r="B1502" s="39">
        <v>42662.020833333336</v>
      </c>
      <c r="C1502" s="40">
        <f t="shared" si="121"/>
        <v>4.1666666666666664E-2</v>
      </c>
      <c r="D1502" s="43">
        <v>7.27</v>
      </c>
      <c r="E1502" s="9">
        <f t="shared" si="122"/>
        <v>7.4844650000000001</v>
      </c>
      <c r="F1502" s="44">
        <v>43.35</v>
      </c>
      <c r="G1502" s="9">
        <f t="shared" si="123"/>
        <v>46.228439999999999</v>
      </c>
      <c r="H1502" s="11">
        <f t="shared" si="124"/>
        <v>263.9887563154</v>
      </c>
      <c r="J1502" s="26"/>
    </row>
    <row r="1503" spans="1:10" outlineLevel="1">
      <c r="A1503" s="7">
        <f t="shared" si="125"/>
        <v>43</v>
      </c>
      <c r="B1503" s="39">
        <v>42662.020833333336</v>
      </c>
      <c r="C1503" s="40">
        <f t="shared" si="121"/>
        <v>6.25E-2</v>
      </c>
      <c r="D1503" s="43">
        <v>7.69</v>
      </c>
      <c r="E1503" s="9">
        <f t="shared" si="122"/>
        <v>7.9168550000000009</v>
      </c>
      <c r="F1503" s="44">
        <v>22.8</v>
      </c>
      <c r="G1503" s="9">
        <f t="shared" si="123"/>
        <v>24.31392</v>
      </c>
      <c r="H1503" s="11">
        <f t="shared" si="124"/>
        <v>452.7339033784001</v>
      </c>
      <c r="J1503" s="26"/>
    </row>
    <row r="1504" spans="1:10" outlineLevel="1">
      <c r="A1504" s="7">
        <f t="shared" si="125"/>
        <v>43</v>
      </c>
      <c r="B1504" s="39">
        <v>42662.020833333336</v>
      </c>
      <c r="C1504" s="40">
        <f t="shared" si="121"/>
        <v>8.3333333333333329E-2</v>
      </c>
      <c r="D1504" s="43">
        <v>7.73</v>
      </c>
      <c r="E1504" s="9">
        <f t="shared" si="122"/>
        <v>7.9580350000000006</v>
      </c>
      <c r="F1504" s="44">
        <v>24.95</v>
      </c>
      <c r="G1504" s="9">
        <f t="shared" si="123"/>
        <v>26.606680000000001</v>
      </c>
      <c r="H1504" s="11">
        <f t="shared" si="124"/>
        <v>436.84296182620005</v>
      </c>
      <c r="J1504" s="26"/>
    </row>
    <row r="1505" spans="1:10" outlineLevel="1">
      <c r="A1505" s="7">
        <f t="shared" si="125"/>
        <v>43</v>
      </c>
      <c r="B1505" s="39">
        <v>42662.020833333336</v>
      </c>
      <c r="C1505" s="40">
        <f t="shared" si="121"/>
        <v>0.10416666666666666</v>
      </c>
      <c r="D1505" s="43">
        <v>6.88</v>
      </c>
      <c r="E1505" s="9">
        <f t="shared" si="122"/>
        <v>7.0829600000000008</v>
      </c>
      <c r="F1505" s="44">
        <v>24.64</v>
      </c>
      <c r="G1505" s="9">
        <f t="shared" si="123"/>
        <v>26.276096000000003</v>
      </c>
      <c r="H1505" s="11">
        <f t="shared" si="124"/>
        <v>391.14870307584005</v>
      </c>
      <c r="J1505" s="26"/>
    </row>
    <row r="1506" spans="1:10" outlineLevel="1">
      <c r="A1506" s="7">
        <f t="shared" si="125"/>
        <v>43</v>
      </c>
      <c r="B1506" s="39">
        <v>42662.020833333336</v>
      </c>
      <c r="C1506" s="40">
        <f t="shared" si="121"/>
        <v>0.12499999999999999</v>
      </c>
      <c r="D1506" s="43">
        <v>5.67</v>
      </c>
      <c r="E1506" s="9">
        <f t="shared" si="122"/>
        <v>5.8372650000000004</v>
      </c>
      <c r="F1506" s="44">
        <v>22.75</v>
      </c>
      <c r="G1506" s="9">
        <f t="shared" si="123"/>
        <v>24.2606</v>
      </c>
      <c r="H1506" s="11">
        <f t="shared" si="124"/>
        <v>334.12154624100003</v>
      </c>
      <c r="J1506" s="26"/>
    </row>
    <row r="1507" spans="1:10" outlineLevel="1">
      <c r="A1507" s="7">
        <f t="shared" si="125"/>
        <v>43</v>
      </c>
      <c r="B1507" s="39">
        <v>42662.020833333336</v>
      </c>
      <c r="C1507" s="40">
        <f t="shared" si="121"/>
        <v>0.14583333333333331</v>
      </c>
      <c r="D1507" s="43">
        <v>6.61</v>
      </c>
      <c r="E1507" s="9">
        <f t="shared" si="122"/>
        <v>6.8049950000000008</v>
      </c>
      <c r="F1507" s="44">
        <v>25.2</v>
      </c>
      <c r="G1507" s="9">
        <f t="shared" si="123"/>
        <v>26.873280000000001</v>
      </c>
      <c r="H1507" s="11">
        <f t="shared" si="124"/>
        <v>371.73455646640002</v>
      </c>
      <c r="J1507" s="26"/>
    </row>
    <row r="1508" spans="1:10" outlineLevel="1">
      <c r="A1508" s="7">
        <f t="shared" si="125"/>
        <v>43</v>
      </c>
      <c r="B1508" s="39">
        <v>42662.020833333336</v>
      </c>
      <c r="C1508" s="40">
        <f t="shared" si="121"/>
        <v>0.16666666666666666</v>
      </c>
      <c r="D1508" s="43">
        <v>4.42</v>
      </c>
      <c r="E1508" s="9">
        <f t="shared" si="122"/>
        <v>4.5503900000000002</v>
      </c>
      <c r="F1508" s="44">
        <v>25.64</v>
      </c>
      <c r="G1508" s="9">
        <f t="shared" si="123"/>
        <v>27.342496000000001</v>
      </c>
      <c r="H1508" s="11">
        <f t="shared" si="124"/>
        <v>246.43776462656001</v>
      </c>
      <c r="J1508" s="26"/>
    </row>
    <row r="1509" spans="1:10" outlineLevel="1">
      <c r="A1509" s="7">
        <f t="shared" si="125"/>
        <v>43</v>
      </c>
      <c r="B1509" s="39">
        <v>42662.020833333336</v>
      </c>
      <c r="C1509" s="40">
        <f t="shared" si="121"/>
        <v>0.1875</v>
      </c>
      <c r="D1509" s="43">
        <v>4.55</v>
      </c>
      <c r="E1509" s="9">
        <f t="shared" si="122"/>
        <v>4.6842250000000005</v>
      </c>
      <c r="F1509" s="44">
        <v>48.09</v>
      </c>
      <c r="G1509" s="9">
        <f t="shared" si="123"/>
        <v>51.283176000000005</v>
      </c>
      <c r="H1509" s="11">
        <f t="shared" si="124"/>
        <v>141.54240240139998</v>
      </c>
      <c r="J1509" s="26"/>
    </row>
    <row r="1510" spans="1:10" outlineLevel="1">
      <c r="A1510" s="7">
        <f t="shared" si="125"/>
        <v>43</v>
      </c>
      <c r="B1510" s="39">
        <v>42662.020833333336</v>
      </c>
      <c r="C1510" s="40">
        <f t="shared" si="121"/>
        <v>0.20833333333333334</v>
      </c>
      <c r="D1510" s="43">
        <v>3.77</v>
      </c>
      <c r="E1510" s="9">
        <f t="shared" si="122"/>
        <v>3.8812150000000005</v>
      </c>
      <c r="F1510" s="44">
        <v>66.44</v>
      </c>
      <c r="G1510" s="9">
        <f t="shared" si="123"/>
        <v>70.851615999999993</v>
      </c>
      <c r="H1510" s="11">
        <f t="shared" si="124"/>
        <v>41.328667706560033</v>
      </c>
      <c r="J1510" s="26"/>
    </row>
    <row r="1511" spans="1:10" outlineLevel="1">
      <c r="A1511" s="7">
        <f t="shared" si="125"/>
        <v>43</v>
      </c>
      <c r="B1511" s="39">
        <v>42662.020833333336</v>
      </c>
      <c r="C1511" s="40">
        <f t="shared" si="121"/>
        <v>0.22916666666666669</v>
      </c>
      <c r="D1511" s="43">
        <v>2.97</v>
      </c>
      <c r="E1511" s="9">
        <f t="shared" si="122"/>
        <v>3.0576150000000006</v>
      </c>
      <c r="F1511" s="44">
        <v>101.49</v>
      </c>
      <c r="G1511" s="9">
        <f t="shared" si="123"/>
        <v>108.22893599999999</v>
      </c>
      <c r="H1511" s="11">
        <f t="shared" si="124"/>
        <v>-81.726795647639989</v>
      </c>
      <c r="J1511" s="26"/>
    </row>
    <row r="1512" spans="1:10" outlineLevel="1">
      <c r="A1512" s="7">
        <f t="shared" si="125"/>
        <v>43</v>
      </c>
      <c r="B1512" s="39">
        <v>42662.020833333336</v>
      </c>
      <c r="C1512" s="40">
        <f t="shared" si="121"/>
        <v>0.25</v>
      </c>
      <c r="D1512" s="43">
        <v>3.04</v>
      </c>
      <c r="E1512" s="9">
        <f t="shared" si="122"/>
        <v>3.1296800000000005</v>
      </c>
      <c r="F1512" s="44">
        <v>156.88</v>
      </c>
      <c r="G1512" s="9">
        <f t="shared" si="123"/>
        <v>167.29683199999999</v>
      </c>
      <c r="H1512" s="11">
        <f t="shared" si="124"/>
        <v>-268.51662917376001</v>
      </c>
      <c r="J1512" s="26"/>
    </row>
    <row r="1513" spans="1:10" outlineLevel="1">
      <c r="A1513" s="7">
        <f t="shared" si="125"/>
        <v>43</v>
      </c>
      <c r="B1513" s="39">
        <v>42662.020833333336</v>
      </c>
      <c r="C1513" s="40">
        <f t="shared" si="121"/>
        <v>0.27083333333333331</v>
      </c>
      <c r="D1513" s="43">
        <v>2.62</v>
      </c>
      <c r="E1513" s="9">
        <f t="shared" si="122"/>
        <v>2.6972900000000002</v>
      </c>
      <c r="F1513" s="44">
        <v>189.39</v>
      </c>
      <c r="G1513" s="9">
        <f t="shared" si="123"/>
        <v>201.965496</v>
      </c>
      <c r="H1513" s="11">
        <f t="shared" si="124"/>
        <v>-324.93037770584004</v>
      </c>
      <c r="J1513" s="26"/>
    </row>
    <row r="1514" spans="1:10" outlineLevel="1">
      <c r="A1514" s="7">
        <f t="shared" si="125"/>
        <v>43</v>
      </c>
      <c r="B1514" s="39">
        <v>42662.020833333336</v>
      </c>
      <c r="C1514" s="40">
        <f t="shared" si="121"/>
        <v>0.29166666666666663</v>
      </c>
      <c r="D1514" s="43">
        <v>2.0699999999999998</v>
      </c>
      <c r="E1514" s="9">
        <f t="shared" si="122"/>
        <v>2.131065</v>
      </c>
      <c r="F1514" s="44">
        <v>145.49</v>
      </c>
      <c r="G1514" s="9">
        <f t="shared" si="123"/>
        <v>155.15053600000002</v>
      </c>
      <c r="H1514" s="11">
        <f t="shared" si="124"/>
        <v>-156.95407950084004</v>
      </c>
      <c r="J1514" s="26"/>
    </row>
    <row r="1515" spans="1:10" outlineLevel="1">
      <c r="A1515" s="7">
        <f t="shared" si="125"/>
        <v>43</v>
      </c>
      <c r="B1515" s="39">
        <v>42662.020833333336</v>
      </c>
      <c r="C1515" s="40">
        <f t="shared" si="121"/>
        <v>0.31249999999999994</v>
      </c>
      <c r="D1515" s="43">
        <v>1.26</v>
      </c>
      <c r="E1515" s="9">
        <f t="shared" si="122"/>
        <v>1.2971700000000002</v>
      </c>
      <c r="F1515" s="44">
        <v>68.709999999999994</v>
      </c>
      <c r="G1515" s="9">
        <f t="shared" si="123"/>
        <v>73.27234399999999</v>
      </c>
      <c r="H1515" s="11">
        <f t="shared" si="124"/>
        <v>10.672668533520014</v>
      </c>
      <c r="J1515" s="26"/>
    </row>
    <row r="1516" spans="1:10" outlineLevel="1">
      <c r="A1516" s="7">
        <f t="shared" si="125"/>
        <v>43</v>
      </c>
      <c r="B1516" s="39">
        <v>42662.020833333336</v>
      </c>
      <c r="C1516" s="40">
        <f t="shared" si="121"/>
        <v>0.33333333333333326</v>
      </c>
      <c r="D1516" s="43">
        <v>0.68</v>
      </c>
      <c r="E1516" s="9">
        <f t="shared" si="122"/>
        <v>0.70006000000000013</v>
      </c>
      <c r="F1516" s="44">
        <v>65.040000000000006</v>
      </c>
      <c r="G1516" s="9">
        <f t="shared" si="123"/>
        <v>69.358656000000011</v>
      </c>
      <c r="H1516" s="11">
        <f t="shared" si="124"/>
        <v>8.4996692806399938</v>
      </c>
      <c r="J1516" s="26"/>
    </row>
    <row r="1517" spans="1:10" outlineLevel="1">
      <c r="A1517" s="7">
        <f t="shared" si="125"/>
        <v>43</v>
      </c>
      <c r="B1517" s="39">
        <v>42662.020833333336</v>
      </c>
      <c r="C1517" s="40">
        <f t="shared" si="121"/>
        <v>0.35416666666666657</v>
      </c>
      <c r="D1517" s="43">
        <v>0.14000000000000001</v>
      </c>
      <c r="E1517" s="9">
        <f t="shared" si="122"/>
        <v>0.14413000000000004</v>
      </c>
      <c r="F1517" s="44">
        <v>58.58</v>
      </c>
      <c r="G1517" s="9">
        <f t="shared" si="123"/>
        <v>62.469712000000001</v>
      </c>
      <c r="H1517" s="11">
        <f t="shared" si="124"/>
        <v>2.7428354094400005</v>
      </c>
      <c r="J1517" s="26"/>
    </row>
    <row r="1518" spans="1:10" outlineLevel="1">
      <c r="A1518" s="7">
        <f t="shared" si="125"/>
        <v>43</v>
      </c>
      <c r="B1518" s="39">
        <v>42662.020833333336</v>
      </c>
      <c r="C1518" s="40">
        <f t="shared" si="121"/>
        <v>0.37499999999999989</v>
      </c>
      <c r="D1518" s="43">
        <v>-0.03</v>
      </c>
      <c r="E1518" s="9">
        <f t="shared" si="122"/>
        <v>-3.0885000000000003E-2</v>
      </c>
      <c r="F1518" s="44">
        <v>52.55</v>
      </c>
      <c r="G1518" s="9">
        <f t="shared" si="123"/>
        <v>56.039319999999996</v>
      </c>
      <c r="H1518" s="11">
        <f t="shared" si="124"/>
        <v>-0.78635310180000018</v>
      </c>
      <c r="J1518" s="26"/>
    </row>
    <row r="1519" spans="1:10" outlineLevel="1">
      <c r="A1519" s="7">
        <f t="shared" si="125"/>
        <v>43</v>
      </c>
      <c r="B1519" s="39">
        <v>42662.020833333336</v>
      </c>
      <c r="C1519" s="40">
        <f t="shared" si="121"/>
        <v>0.3958333333333332</v>
      </c>
      <c r="D1519" s="43">
        <v>-0.03</v>
      </c>
      <c r="E1519" s="9">
        <f t="shared" si="122"/>
        <v>-3.0885000000000003E-2</v>
      </c>
      <c r="F1519" s="44">
        <v>51.15</v>
      </c>
      <c r="G1519" s="9">
        <f t="shared" si="123"/>
        <v>54.54636</v>
      </c>
      <c r="H1519" s="11">
        <f t="shared" si="124"/>
        <v>-0.83246317140000003</v>
      </c>
      <c r="J1519" s="26"/>
    </row>
    <row r="1520" spans="1:10" outlineLevel="1">
      <c r="A1520" s="7">
        <f t="shared" si="125"/>
        <v>43</v>
      </c>
      <c r="B1520" s="39">
        <v>42662.020833333336</v>
      </c>
      <c r="C1520" s="40">
        <f t="shared" si="121"/>
        <v>0.41666666666666652</v>
      </c>
      <c r="D1520" s="43">
        <v>0.25</v>
      </c>
      <c r="E1520" s="9">
        <f t="shared" si="122"/>
        <v>0.25737500000000002</v>
      </c>
      <c r="F1520" s="44">
        <v>55.26</v>
      </c>
      <c r="G1520" s="9">
        <f t="shared" si="123"/>
        <v>58.929263999999996</v>
      </c>
      <c r="H1520" s="11">
        <f t="shared" si="124"/>
        <v>5.8091431780000011</v>
      </c>
      <c r="J1520" s="26"/>
    </row>
    <row r="1521" spans="1:10" outlineLevel="1">
      <c r="A1521" s="7">
        <f t="shared" si="125"/>
        <v>43</v>
      </c>
      <c r="B1521" s="39">
        <v>42662.020833333336</v>
      </c>
      <c r="C1521" s="40">
        <f t="shared" si="121"/>
        <v>0.43749999999999983</v>
      </c>
      <c r="D1521" s="43">
        <v>0.33</v>
      </c>
      <c r="E1521" s="9">
        <f t="shared" si="122"/>
        <v>0.33973500000000006</v>
      </c>
      <c r="F1521" s="44">
        <v>51.17</v>
      </c>
      <c r="G1521" s="9">
        <f t="shared" si="123"/>
        <v>54.567688000000004</v>
      </c>
      <c r="H1521" s="11">
        <f t="shared" si="124"/>
        <v>9.1498490173200011</v>
      </c>
      <c r="J1521" s="26"/>
    </row>
    <row r="1522" spans="1:10" outlineLevel="1">
      <c r="A1522" s="7">
        <f t="shared" si="125"/>
        <v>43</v>
      </c>
      <c r="B1522" s="39">
        <v>42662.020833333336</v>
      </c>
      <c r="C1522" s="40">
        <f t="shared" si="121"/>
        <v>0.45833333333333315</v>
      </c>
      <c r="D1522" s="43">
        <v>0.15</v>
      </c>
      <c r="E1522" s="9">
        <f t="shared" si="122"/>
        <v>0.15442500000000001</v>
      </c>
      <c r="F1522" s="44">
        <v>50.62</v>
      </c>
      <c r="G1522" s="9">
        <f t="shared" si="123"/>
        <v>53.981167999999997</v>
      </c>
      <c r="H1522" s="11">
        <f t="shared" si="124"/>
        <v>4.249595631600001</v>
      </c>
      <c r="J1522" s="26"/>
    </row>
    <row r="1523" spans="1:10" outlineLevel="1">
      <c r="A1523" s="7">
        <f t="shared" si="125"/>
        <v>43</v>
      </c>
      <c r="B1523" s="39">
        <v>42662.020833333336</v>
      </c>
      <c r="C1523" s="40">
        <f t="shared" si="121"/>
        <v>0.47916666666666646</v>
      </c>
      <c r="D1523" s="43">
        <v>0.28999999999999998</v>
      </c>
      <c r="E1523" s="9">
        <f t="shared" si="122"/>
        <v>0.29855500000000001</v>
      </c>
      <c r="F1523" s="44">
        <v>48.3</v>
      </c>
      <c r="G1523" s="9">
        <f t="shared" si="123"/>
        <v>51.50712</v>
      </c>
      <c r="H1523" s="11">
        <f t="shared" si="124"/>
        <v>8.9545242884</v>
      </c>
      <c r="J1523" s="26"/>
    </row>
    <row r="1524" spans="1:10" outlineLevel="1">
      <c r="A1524" s="7">
        <f t="shared" si="125"/>
        <v>43</v>
      </c>
      <c r="B1524" s="39">
        <v>42662.020833333336</v>
      </c>
      <c r="C1524" s="40">
        <f t="shared" si="121"/>
        <v>0.49999999999999978</v>
      </c>
      <c r="D1524" s="43">
        <v>0.2</v>
      </c>
      <c r="E1524" s="9">
        <f t="shared" si="122"/>
        <v>0.20590000000000003</v>
      </c>
      <c r="F1524" s="44">
        <v>44.44</v>
      </c>
      <c r="G1524" s="9">
        <f t="shared" si="123"/>
        <v>47.390816000000001</v>
      </c>
      <c r="H1524" s="11">
        <f t="shared" si="124"/>
        <v>7.0230809856000009</v>
      </c>
      <c r="J1524" s="26"/>
    </row>
    <row r="1525" spans="1:10" outlineLevel="1">
      <c r="A1525" s="7">
        <f t="shared" si="125"/>
        <v>43</v>
      </c>
      <c r="B1525" s="39">
        <v>42662.020833333336</v>
      </c>
      <c r="C1525" s="40">
        <f t="shared" si="121"/>
        <v>0.52083333333333315</v>
      </c>
      <c r="D1525" s="43">
        <v>0.14000000000000001</v>
      </c>
      <c r="E1525" s="9">
        <f t="shared" si="122"/>
        <v>0.14413000000000004</v>
      </c>
      <c r="F1525" s="44">
        <v>36.549999999999997</v>
      </c>
      <c r="G1525" s="9">
        <f t="shared" si="123"/>
        <v>38.97692</v>
      </c>
      <c r="H1525" s="11">
        <f t="shared" si="124"/>
        <v>6.1288515204000014</v>
      </c>
      <c r="J1525" s="26"/>
    </row>
    <row r="1526" spans="1:10" outlineLevel="1">
      <c r="A1526" s="7">
        <f t="shared" si="125"/>
        <v>43</v>
      </c>
      <c r="B1526" s="39">
        <v>42662.020833333336</v>
      </c>
      <c r="C1526" s="40">
        <f t="shared" si="121"/>
        <v>0.54166666666666652</v>
      </c>
      <c r="D1526" s="43">
        <v>0.02</v>
      </c>
      <c r="E1526" s="9">
        <f t="shared" si="122"/>
        <v>2.0590000000000001E-2</v>
      </c>
      <c r="F1526" s="44">
        <v>32.06</v>
      </c>
      <c r="G1526" s="9">
        <f t="shared" si="123"/>
        <v>34.188784000000005</v>
      </c>
      <c r="H1526" s="11">
        <f t="shared" si="124"/>
        <v>0.97413793743999988</v>
      </c>
      <c r="J1526" s="26"/>
    </row>
    <row r="1527" spans="1:10" outlineLevel="1">
      <c r="A1527" s="7">
        <f t="shared" si="125"/>
        <v>43</v>
      </c>
      <c r="B1527" s="39">
        <v>42662.020833333336</v>
      </c>
      <c r="C1527" s="40">
        <f t="shared" si="121"/>
        <v>0.56249999999999989</v>
      </c>
      <c r="D1527" s="43">
        <v>0.06</v>
      </c>
      <c r="E1527" s="9">
        <f t="shared" si="122"/>
        <v>6.1770000000000005E-2</v>
      </c>
      <c r="F1527" s="44">
        <v>35.83</v>
      </c>
      <c r="G1527" s="9">
        <f t="shared" si="123"/>
        <v>38.209111999999998</v>
      </c>
      <c r="H1527" s="11">
        <f t="shared" si="124"/>
        <v>2.6740781517600003</v>
      </c>
      <c r="J1527" s="26"/>
    </row>
    <row r="1528" spans="1:10" outlineLevel="1">
      <c r="A1528" s="7">
        <f t="shared" si="125"/>
        <v>43</v>
      </c>
      <c r="B1528" s="39">
        <v>42662.020833333336</v>
      </c>
      <c r="C1528" s="40">
        <f t="shared" si="121"/>
        <v>0.58333333333333326</v>
      </c>
      <c r="D1528" s="43">
        <v>0</v>
      </c>
      <c r="E1528" s="9">
        <f t="shared" si="122"/>
        <v>0</v>
      </c>
      <c r="F1528" s="44">
        <v>31.06</v>
      </c>
      <c r="G1528" s="9">
        <f t="shared" si="123"/>
        <v>33.122383999999997</v>
      </c>
      <c r="H1528" s="11">
        <f t="shared" si="124"/>
        <v>0</v>
      </c>
      <c r="J1528" s="26"/>
    </row>
    <row r="1529" spans="1:10" outlineLevel="1">
      <c r="A1529" s="7">
        <f t="shared" si="125"/>
        <v>43</v>
      </c>
      <c r="B1529" s="39">
        <v>42662.020833333336</v>
      </c>
      <c r="C1529" s="40">
        <f t="shared" si="121"/>
        <v>0.60416666666666663</v>
      </c>
      <c r="D1529" s="43">
        <v>0.25</v>
      </c>
      <c r="E1529" s="9">
        <f t="shared" si="122"/>
        <v>0.25737500000000002</v>
      </c>
      <c r="F1529" s="44">
        <v>31.86</v>
      </c>
      <c r="G1529" s="9">
        <f t="shared" si="123"/>
        <v>33.975504000000001</v>
      </c>
      <c r="H1529" s="11">
        <f t="shared" si="124"/>
        <v>12.231617158000001</v>
      </c>
      <c r="J1529" s="26"/>
    </row>
    <row r="1530" spans="1:10" outlineLevel="1">
      <c r="A1530" s="7">
        <f t="shared" si="125"/>
        <v>43</v>
      </c>
      <c r="B1530" s="39">
        <v>42662.020833333336</v>
      </c>
      <c r="C1530" s="40">
        <f t="shared" si="121"/>
        <v>0.625</v>
      </c>
      <c r="D1530" s="43">
        <v>0.03</v>
      </c>
      <c r="E1530" s="9">
        <f t="shared" si="122"/>
        <v>3.0885000000000003E-2</v>
      </c>
      <c r="F1530" s="44">
        <v>44.3</v>
      </c>
      <c r="G1530" s="9">
        <f t="shared" si="123"/>
        <v>47.241519999999994</v>
      </c>
      <c r="H1530" s="11">
        <f t="shared" si="124"/>
        <v>1.0580731548000002</v>
      </c>
      <c r="J1530" s="26"/>
    </row>
    <row r="1531" spans="1:10" outlineLevel="1">
      <c r="A1531" s="7">
        <f t="shared" si="125"/>
        <v>43</v>
      </c>
      <c r="B1531" s="39">
        <v>42662.020833333336</v>
      </c>
      <c r="C1531" s="40">
        <f t="shared" si="121"/>
        <v>0.64583333333333337</v>
      </c>
      <c r="D1531" s="43">
        <v>0.17</v>
      </c>
      <c r="E1531" s="9">
        <f t="shared" si="122"/>
        <v>0.17501500000000003</v>
      </c>
      <c r="F1531" s="44">
        <v>37.270000000000003</v>
      </c>
      <c r="G1531" s="9">
        <f t="shared" si="123"/>
        <v>39.744728000000002</v>
      </c>
      <c r="H1531" s="11">
        <f t="shared" si="124"/>
        <v>7.3077989290800014</v>
      </c>
      <c r="J1531" s="26"/>
    </row>
    <row r="1532" spans="1:10" outlineLevel="1">
      <c r="A1532" s="7">
        <f t="shared" si="125"/>
        <v>43</v>
      </c>
      <c r="B1532" s="39">
        <v>42662.020833333336</v>
      </c>
      <c r="C1532" s="40">
        <f t="shared" si="121"/>
        <v>0.66666666666666674</v>
      </c>
      <c r="D1532" s="43">
        <v>0.11</v>
      </c>
      <c r="E1532" s="9">
        <f t="shared" si="122"/>
        <v>0.11324500000000001</v>
      </c>
      <c r="F1532" s="44">
        <v>43.75</v>
      </c>
      <c r="G1532" s="9">
        <f t="shared" si="123"/>
        <v>46.655000000000001</v>
      </c>
      <c r="H1532" s="11">
        <f t="shared" si="124"/>
        <v>3.9460220250000004</v>
      </c>
      <c r="J1532" s="26"/>
    </row>
    <row r="1533" spans="1:10" outlineLevel="1">
      <c r="A1533" s="7">
        <f t="shared" si="125"/>
        <v>43</v>
      </c>
      <c r="B1533" s="39">
        <v>42662.020833333336</v>
      </c>
      <c r="C1533" s="40">
        <f t="shared" si="121"/>
        <v>0.68750000000000011</v>
      </c>
      <c r="D1533" s="43">
        <v>0.02</v>
      </c>
      <c r="E1533" s="9">
        <f t="shared" si="122"/>
        <v>2.0590000000000001E-2</v>
      </c>
      <c r="F1533" s="44">
        <v>42.7</v>
      </c>
      <c r="G1533" s="9">
        <f t="shared" si="123"/>
        <v>45.53528</v>
      </c>
      <c r="H1533" s="11">
        <f t="shared" si="124"/>
        <v>0.74051358480000007</v>
      </c>
      <c r="J1533" s="26"/>
    </row>
    <row r="1534" spans="1:10" outlineLevel="1">
      <c r="A1534" s="7">
        <f t="shared" si="125"/>
        <v>43</v>
      </c>
      <c r="B1534" s="39">
        <v>42662.020833333336</v>
      </c>
      <c r="C1534" s="40">
        <f t="shared" ref="C1534:C1597" si="126">IF(C1533=$C$60,$C$13,C1533+1/48)</f>
        <v>0.70833333333333348</v>
      </c>
      <c r="D1534" s="43">
        <v>0.02</v>
      </c>
      <c r="E1534" s="9">
        <f t="shared" si="122"/>
        <v>2.0590000000000001E-2</v>
      </c>
      <c r="F1534" s="44">
        <v>53.36</v>
      </c>
      <c r="G1534" s="9">
        <f t="shared" si="123"/>
        <v>56.903103999999999</v>
      </c>
      <c r="H1534" s="11">
        <f t="shared" si="124"/>
        <v>0.50645008864000007</v>
      </c>
      <c r="J1534" s="26"/>
    </row>
    <row r="1535" spans="1:10" outlineLevel="1">
      <c r="A1535" s="7">
        <f t="shared" si="125"/>
        <v>43</v>
      </c>
      <c r="B1535" s="39">
        <v>42662.020833333336</v>
      </c>
      <c r="C1535" s="40">
        <f t="shared" si="126"/>
        <v>0.72916666666666685</v>
      </c>
      <c r="D1535" s="43">
        <v>-0.09</v>
      </c>
      <c r="E1535" s="9">
        <f t="shared" si="122"/>
        <v>-9.2655000000000001E-2</v>
      </c>
      <c r="F1535" s="44">
        <v>57.79</v>
      </c>
      <c r="G1535" s="9">
        <f t="shared" si="123"/>
        <v>61.627256000000003</v>
      </c>
      <c r="H1535" s="11">
        <f t="shared" si="124"/>
        <v>-1.8413090953199998</v>
      </c>
      <c r="J1535" s="26"/>
    </row>
    <row r="1536" spans="1:10" outlineLevel="1">
      <c r="A1536" s="7">
        <f t="shared" si="125"/>
        <v>43</v>
      </c>
      <c r="B1536" s="39">
        <v>42662.020833333336</v>
      </c>
      <c r="C1536" s="40">
        <f t="shared" si="126"/>
        <v>0.75000000000000022</v>
      </c>
      <c r="D1536" s="43">
        <v>-0.09</v>
      </c>
      <c r="E1536" s="9">
        <f t="shared" si="122"/>
        <v>-9.2655000000000001E-2</v>
      </c>
      <c r="F1536" s="44">
        <v>57.48</v>
      </c>
      <c r="G1536" s="9">
        <f t="shared" si="123"/>
        <v>61.296672000000001</v>
      </c>
      <c r="H1536" s="11">
        <f t="shared" si="124"/>
        <v>-1.8719393558399999</v>
      </c>
      <c r="J1536" s="26"/>
    </row>
    <row r="1537" spans="1:10" outlineLevel="1">
      <c r="A1537" s="7">
        <f t="shared" si="125"/>
        <v>43</v>
      </c>
      <c r="B1537" s="39">
        <v>42662.020833333336</v>
      </c>
      <c r="C1537" s="40">
        <f t="shared" si="126"/>
        <v>0.77083333333333359</v>
      </c>
      <c r="D1537" s="43">
        <v>-0.05</v>
      </c>
      <c r="E1537" s="9">
        <f t="shared" si="122"/>
        <v>-5.1475000000000007E-2</v>
      </c>
      <c r="F1537" s="44">
        <v>62.22</v>
      </c>
      <c r="G1537" s="9">
        <f t="shared" si="123"/>
        <v>66.351408000000006</v>
      </c>
      <c r="H1537" s="11">
        <f t="shared" si="124"/>
        <v>-0.77977377319999974</v>
      </c>
      <c r="J1537" s="26"/>
    </row>
    <row r="1538" spans="1:10" outlineLevel="1">
      <c r="A1538" s="7">
        <f t="shared" si="125"/>
        <v>43</v>
      </c>
      <c r="B1538" s="39">
        <v>42662.020833333336</v>
      </c>
      <c r="C1538" s="40">
        <f t="shared" si="126"/>
        <v>0.79166666666666696</v>
      </c>
      <c r="D1538" s="43">
        <v>-0.04</v>
      </c>
      <c r="E1538" s="9">
        <f t="shared" si="122"/>
        <v>-4.1180000000000001E-2</v>
      </c>
      <c r="F1538" s="44">
        <v>81.02</v>
      </c>
      <c r="G1538" s="9">
        <f t="shared" si="123"/>
        <v>86.399727999999996</v>
      </c>
      <c r="H1538" s="11">
        <f t="shared" si="124"/>
        <v>0.20177079903999984</v>
      </c>
      <c r="J1538" s="26"/>
    </row>
    <row r="1539" spans="1:10" outlineLevel="1">
      <c r="A1539" s="7">
        <f t="shared" si="125"/>
        <v>43</v>
      </c>
      <c r="B1539" s="39">
        <v>42662.020833333336</v>
      </c>
      <c r="C1539" s="40">
        <f t="shared" si="126"/>
        <v>0.81250000000000033</v>
      </c>
      <c r="D1539" s="43">
        <v>-7.0000000000000007E-2</v>
      </c>
      <c r="E1539" s="9">
        <f t="shared" si="122"/>
        <v>-7.2065000000000018E-2</v>
      </c>
      <c r="F1539" s="44">
        <v>83.8</v>
      </c>
      <c r="G1539" s="9">
        <f t="shared" si="123"/>
        <v>89.364319999999992</v>
      </c>
      <c r="H1539" s="11">
        <f t="shared" si="124"/>
        <v>0.56674222079999959</v>
      </c>
      <c r="J1539" s="26"/>
    </row>
    <row r="1540" spans="1:10" outlineLevel="1">
      <c r="A1540" s="7">
        <f t="shared" si="125"/>
        <v>43</v>
      </c>
      <c r="B1540" s="39">
        <v>42662.020833333336</v>
      </c>
      <c r="C1540" s="40">
        <f t="shared" si="126"/>
        <v>0.8333333333333337</v>
      </c>
      <c r="D1540" s="43">
        <v>0.23</v>
      </c>
      <c r="E1540" s="9">
        <f t="shared" si="122"/>
        <v>0.23678500000000002</v>
      </c>
      <c r="F1540" s="44">
        <v>82.17</v>
      </c>
      <c r="G1540" s="9">
        <f t="shared" si="123"/>
        <v>87.62608800000001</v>
      </c>
      <c r="H1540" s="11">
        <f t="shared" si="124"/>
        <v>-1.4505657470800024</v>
      </c>
      <c r="J1540" s="26"/>
    </row>
    <row r="1541" spans="1:10" outlineLevel="1">
      <c r="A1541" s="7">
        <f t="shared" si="125"/>
        <v>43</v>
      </c>
      <c r="B1541" s="39">
        <v>42662.020833333336</v>
      </c>
      <c r="C1541" s="40">
        <f t="shared" si="126"/>
        <v>0.85416666666666707</v>
      </c>
      <c r="D1541" s="43">
        <v>0.42</v>
      </c>
      <c r="E1541" s="9">
        <f t="shared" si="122"/>
        <v>0.43239</v>
      </c>
      <c r="F1541" s="44">
        <v>75.44</v>
      </c>
      <c r="G1541" s="9">
        <f t="shared" si="123"/>
        <v>80.449215999999993</v>
      </c>
      <c r="H1541" s="11">
        <f t="shared" si="124"/>
        <v>0.45434849376000314</v>
      </c>
      <c r="J1541" s="26"/>
    </row>
    <row r="1542" spans="1:10" outlineLevel="1">
      <c r="A1542" s="7">
        <f t="shared" si="125"/>
        <v>43</v>
      </c>
      <c r="B1542" s="39">
        <v>42662.020833333336</v>
      </c>
      <c r="C1542" s="40">
        <f t="shared" si="126"/>
        <v>0.87500000000000044</v>
      </c>
      <c r="D1542" s="43">
        <v>0.72</v>
      </c>
      <c r="E1542" s="9">
        <f t="shared" si="122"/>
        <v>0.74124000000000001</v>
      </c>
      <c r="F1542" s="44">
        <v>57.73</v>
      </c>
      <c r="G1542" s="9">
        <f t="shared" si="123"/>
        <v>61.563271999999998</v>
      </c>
      <c r="H1542" s="11">
        <f t="shared" si="124"/>
        <v>14.777900262720001</v>
      </c>
      <c r="J1542" s="26"/>
    </row>
    <row r="1543" spans="1:10" outlineLevel="1">
      <c r="A1543" s="7">
        <f t="shared" si="125"/>
        <v>43</v>
      </c>
      <c r="B1543" s="39">
        <v>42662.020833333336</v>
      </c>
      <c r="C1543" s="40">
        <f t="shared" si="126"/>
        <v>0.89583333333333381</v>
      </c>
      <c r="D1543" s="43">
        <v>1.64</v>
      </c>
      <c r="E1543" s="9">
        <f t="shared" si="122"/>
        <v>1.68838</v>
      </c>
      <c r="F1543" s="44">
        <v>49.97</v>
      </c>
      <c r="G1543" s="9">
        <f t="shared" si="123"/>
        <v>53.288007999999998</v>
      </c>
      <c r="H1543" s="11">
        <f t="shared" si="124"/>
        <v>47.632563052960002</v>
      </c>
      <c r="J1543" s="26"/>
    </row>
    <row r="1544" spans="1:10" outlineLevel="1">
      <c r="A1544" s="7">
        <f t="shared" si="125"/>
        <v>43</v>
      </c>
      <c r="B1544" s="39">
        <v>42662.020833333336</v>
      </c>
      <c r="C1544" s="40">
        <f t="shared" si="126"/>
        <v>0.91666666666666718</v>
      </c>
      <c r="D1544" s="43">
        <v>3.32</v>
      </c>
      <c r="E1544" s="9">
        <f t="shared" si="122"/>
        <v>3.4179400000000002</v>
      </c>
      <c r="F1544" s="44">
        <v>35.880000000000003</v>
      </c>
      <c r="G1544" s="9">
        <f t="shared" si="123"/>
        <v>38.262432000000004</v>
      </c>
      <c r="H1544" s="11">
        <f t="shared" si="124"/>
        <v>147.78341316991998</v>
      </c>
      <c r="J1544" s="26"/>
    </row>
    <row r="1545" spans="1:10" outlineLevel="1">
      <c r="A1545" s="7">
        <f t="shared" si="125"/>
        <v>43</v>
      </c>
      <c r="B1545" s="39">
        <v>42662.020833333336</v>
      </c>
      <c r="C1545" s="40">
        <f t="shared" si="126"/>
        <v>0.93750000000000056</v>
      </c>
      <c r="D1545" s="43">
        <v>5.96</v>
      </c>
      <c r="E1545" s="9">
        <f t="shared" si="122"/>
        <v>6.1358200000000007</v>
      </c>
      <c r="F1545" s="44">
        <v>75.099999999999994</v>
      </c>
      <c r="G1545" s="9">
        <f t="shared" si="123"/>
        <v>80.086639999999989</v>
      </c>
      <c r="H1545" s="11">
        <f t="shared" si="124"/>
        <v>8.6721225552000707</v>
      </c>
      <c r="J1545" s="26"/>
    </row>
    <row r="1546" spans="1:10" outlineLevel="1">
      <c r="A1546" s="7">
        <f t="shared" si="125"/>
        <v>43</v>
      </c>
      <c r="B1546" s="39">
        <v>42662.020833333336</v>
      </c>
      <c r="C1546" s="40">
        <f t="shared" si="126"/>
        <v>0.95833333333333393</v>
      </c>
      <c r="D1546" s="43">
        <v>6.67</v>
      </c>
      <c r="E1546" s="9">
        <f t="shared" si="122"/>
        <v>6.8667650000000009</v>
      </c>
      <c r="F1546" s="44">
        <v>74.89</v>
      </c>
      <c r="G1546" s="9">
        <f t="shared" si="123"/>
        <v>79.862696</v>
      </c>
      <c r="H1546" s="11">
        <f t="shared" si="124"/>
        <v>11.242981801560004</v>
      </c>
      <c r="J1546" s="26"/>
    </row>
    <row r="1547" spans="1:10" outlineLevel="1">
      <c r="A1547" s="7">
        <f t="shared" si="125"/>
        <v>43</v>
      </c>
      <c r="B1547" s="39">
        <v>42662.020833333336</v>
      </c>
      <c r="C1547" s="40">
        <f t="shared" si="126"/>
        <v>0.9791666666666673</v>
      </c>
      <c r="D1547" s="43">
        <v>6.17</v>
      </c>
      <c r="E1547" s="9">
        <f t="shared" si="122"/>
        <v>6.3520150000000006</v>
      </c>
      <c r="F1547" s="44">
        <v>72.13</v>
      </c>
      <c r="G1547" s="9">
        <f t="shared" si="123"/>
        <v>76.919432</v>
      </c>
      <c r="H1547" s="11">
        <f t="shared" si="124"/>
        <v>29.095836644519999</v>
      </c>
      <c r="J1547" s="26"/>
    </row>
    <row r="1548" spans="1:10" outlineLevel="1">
      <c r="A1548" s="7">
        <f t="shared" si="125"/>
        <v>43</v>
      </c>
      <c r="B1548" s="39">
        <v>42662.020833333336</v>
      </c>
      <c r="C1548" s="40">
        <f t="shared" si="126"/>
        <v>1.0000000000000007</v>
      </c>
      <c r="D1548" s="43">
        <v>8.2100000000000009</v>
      </c>
      <c r="E1548" s="9">
        <f t="shared" si="122"/>
        <v>8.4521950000000015</v>
      </c>
      <c r="F1548" s="44">
        <v>65.760000000000005</v>
      </c>
      <c r="G1548" s="9">
        <f t="shared" si="123"/>
        <v>70.126464000000013</v>
      </c>
      <c r="H1548" s="11">
        <f t="shared" si="124"/>
        <v>96.131344111519908</v>
      </c>
      <c r="J1548" s="26"/>
    </row>
    <row r="1549" spans="1:10" outlineLevel="1">
      <c r="A1549" s="7">
        <f t="shared" si="125"/>
        <v>43</v>
      </c>
      <c r="B1549" s="39">
        <v>42663.020833333336</v>
      </c>
      <c r="C1549" s="40">
        <f t="shared" si="126"/>
        <v>2.0833333333333332E-2</v>
      </c>
      <c r="D1549" s="43">
        <v>9.7100000000000009</v>
      </c>
      <c r="E1549" s="9">
        <f t="shared" si="122"/>
        <v>9.9964450000000014</v>
      </c>
      <c r="F1549" s="44">
        <v>62.05</v>
      </c>
      <c r="G1549" s="9">
        <f t="shared" si="123"/>
        <v>66.170119999999997</v>
      </c>
      <c r="H1549" s="11">
        <f t="shared" si="124"/>
        <v>153.24430227660005</v>
      </c>
      <c r="J1549" s="26"/>
    </row>
    <row r="1550" spans="1:10" outlineLevel="1">
      <c r="A1550" s="7">
        <f t="shared" si="125"/>
        <v>43</v>
      </c>
      <c r="B1550" s="39">
        <v>42663.020833333336</v>
      </c>
      <c r="C1550" s="40">
        <f t="shared" si="126"/>
        <v>4.1666666666666664E-2</v>
      </c>
      <c r="D1550" s="43">
        <v>9.7799999999999994</v>
      </c>
      <c r="E1550" s="9">
        <f t="shared" ref="E1550:E1613" si="127">IF($B$10="Electricity",$D1550*$B$7,$D1550*$B$8)</f>
        <v>10.06851</v>
      </c>
      <c r="F1550" s="44">
        <v>27.57</v>
      </c>
      <c r="G1550" s="9">
        <f t="shared" ref="G1550:G1613" si="128">$F1550*$B$8</f>
        <v>29.400648</v>
      </c>
      <c r="H1550" s="11">
        <f t="shared" ref="H1550:H1613" si="129">E1550*($B$6-G1550)</f>
        <v>524.56284660552001</v>
      </c>
      <c r="J1550" s="26"/>
    </row>
    <row r="1551" spans="1:10" outlineLevel="1">
      <c r="A1551" s="7">
        <f t="shared" ref="A1551:A1614" si="130">A1550</f>
        <v>43</v>
      </c>
      <c r="B1551" s="39">
        <v>42663.020833333336</v>
      </c>
      <c r="C1551" s="40">
        <f t="shared" si="126"/>
        <v>6.25E-2</v>
      </c>
      <c r="D1551" s="43">
        <v>9.7799999999999994</v>
      </c>
      <c r="E1551" s="9">
        <f t="shared" si="127"/>
        <v>10.06851</v>
      </c>
      <c r="F1551" s="44">
        <v>28.06</v>
      </c>
      <c r="G1551" s="9">
        <f t="shared" si="128"/>
        <v>29.923183999999999</v>
      </c>
      <c r="H1551" s="11">
        <f t="shared" si="129"/>
        <v>519.30168766416</v>
      </c>
      <c r="J1551" s="26"/>
    </row>
    <row r="1552" spans="1:10" outlineLevel="1">
      <c r="A1552" s="7">
        <f t="shared" si="130"/>
        <v>43</v>
      </c>
      <c r="B1552" s="39">
        <v>42663.020833333336</v>
      </c>
      <c r="C1552" s="40">
        <f t="shared" si="126"/>
        <v>8.3333333333333329E-2</v>
      </c>
      <c r="D1552" s="43">
        <v>9.7799999999999994</v>
      </c>
      <c r="E1552" s="9">
        <f t="shared" si="127"/>
        <v>10.06851</v>
      </c>
      <c r="F1552" s="44">
        <v>25.03</v>
      </c>
      <c r="G1552" s="9">
        <f t="shared" si="128"/>
        <v>26.691992000000003</v>
      </c>
      <c r="H1552" s="11">
        <f t="shared" si="129"/>
        <v>551.83497662807997</v>
      </c>
      <c r="J1552" s="26"/>
    </row>
    <row r="1553" spans="1:10" outlineLevel="1">
      <c r="A1553" s="7">
        <f t="shared" si="130"/>
        <v>43</v>
      </c>
      <c r="B1553" s="39">
        <v>42663.020833333336</v>
      </c>
      <c r="C1553" s="40">
        <f t="shared" si="126"/>
        <v>0.10416666666666666</v>
      </c>
      <c r="D1553" s="43">
        <v>9.76</v>
      </c>
      <c r="E1553" s="9">
        <f t="shared" si="127"/>
        <v>10.047920000000001</v>
      </c>
      <c r="F1553" s="44">
        <v>24.2</v>
      </c>
      <c r="G1553" s="9">
        <f t="shared" si="128"/>
        <v>25.80688</v>
      </c>
      <c r="H1553" s="11">
        <f t="shared" si="129"/>
        <v>559.60001431040007</v>
      </c>
      <c r="J1553" s="26"/>
    </row>
    <row r="1554" spans="1:10" outlineLevel="1">
      <c r="A1554" s="7">
        <f t="shared" si="130"/>
        <v>43</v>
      </c>
      <c r="B1554" s="39">
        <v>42663.020833333336</v>
      </c>
      <c r="C1554" s="40">
        <f t="shared" si="126"/>
        <v>0.12499999999999999</v>
      </c>
      <c r="D1554" s="43">
        <v>9.7799999999999994</v>
      </c>
      <c r="E1554" s="9">
        <f t="shared" si="127"/>
        <v>10.06851</v>
      </c>
      <c r="F1554" s="44">
        <v>23.01</v>
      </c>
      <c r="G1554" s="9">
        <f t="shared" si="128"/>
        <v>24.537864000000003</v>
      </c>
      <c r="H1554" s="11">
        <f t="shared" si="129"/>
        <v>573.52383593735999</v>
      </c>
      <c r="J1554" s="26"/>
    </row>
    <row r="1555" spans="1:10" outlineLevel="1">
      <c r="A1555" s="7">
        <f t="shared" si="130"/>
        <v>43</v>
      </c>
      <c r="B1555" s="39">
        <v>42663.020833333336</v>
      </c>
      <c r="C1555" s="40">
        <f t="shared" si="126"/>
        <v>0.14583333333333331</v>
      </c>
      <c r="D1555" s="43">
        <v>9.7899999999999991</v>
      </c>
      <c r="E1555" s="9">
        <f t="shared" si="127"/>
        <v>10.078804999999999</v>
      </c>
      <c r="F1555" s="44">
        <v>23.51</v>
      </c>
      <c r="G1555" s="9">
        <f t="shared" si="128"/>
        <v>25.071064000000003</v>
      </c>
      <c r="H1555" s="11">
        <f t="shared" si="129"/>
        <v>568.73624230147993</v>
      </c>
      <c r="J1555" s="26"/>
    </row>
    <row r="1556" spans="1:10" outlineLevel="1">
      <c r="A1556" s="7">
        <f t="shared" si="130"/>
        <v>43</v>
      </c>
      <c r="B1556" s="39">
        <v>42663.020833333336</v>
      </c>
      <c r="C1556" s="40">
        <f t="shared" si="126"/>
        <v>0.16666666666666666</v>
      </c>
      <c r="D1556" s="43">
        <v>9.7799999999999994</v>
      </c>
      <c r="E1556" s="9">
        <f t="shared" si="127"/>
        <v>10.06851</v>
      </c>
      <c r="F1556" s="44">
        <v>21.76</v>
      </c>
      <c r="G1556" s="9">
        <f t="shared" si="128"/>
        <v>23.204864000000001</v>
      </c>
      <c r="H1556" s="11">
        <f t="shared" si="129"/>
        <v>586.94515976736</v>
      </c>
      <c r="J1556" s="26"/>
    </row>
    <row r="1557" spans="1:10" outlineLevel="1">
      <c r="A1557" s="7">
        <f t="shared" si="130"/>
        <v>43</v>
      </c>
      <c r="B1557" s="39">
        <v>42663.020833333336</v>
      </c>
      <c r="C1557" s="40">
        <f t="shared" si="126"/>
        <v>0.1875</v>
      </c>
      <c r="D1557" s="43">
        <v>9.7799999999999994</v>
      </c>
      <c r="E1557" s="9">
        <f t="shared" si="127"/>
        <v>10.06851</v>
      </c>
      <c r="F1557" s="44">
        <v>24.1</v>
      </c>
      <c r="G1557" s="9">
        <f t="shared" si="128"/>
        <v>25.700240000000001</v>
      </c>
      <c r="H1557" s="11">
        <f t="shared" si="129"/>
        <v>561.82044155760002</v>
      </c>
      <c r="J1557" s="26"/>
    </row>
    <row r="1558" spans="1:10" outlineLevel="1">
      <c r="A1558" s="7">
        <f t="shared" si="130"/>
        <v>43</v>
      </c>
      <c r="B1558" s="39">
        <v>42663.020833333336</v>
      </c>
      <c r="C1558" s="40">
        <f t="shared" si="126"/>
        <v>0.20833333333333334</v>
      </c>
      <c r="D1558" s="43">
        <v>9.7799999999999994</v>
      </c>
      <c r="E1558" s="9">
        <f t="shared" si="127"/>
        <v>10.06851</v>
      </c>
      <c r="F1558" s="44">
        <v>27.03</v>
      </c>
      <c r="G1558" s="9">
        <f t="shared" si="128"/>
        <v>28.824792000000002</v>
      </c>
      <c r="H1558" s="11">
        <f t="shared" si="129"/>
        <v>530.36085850007998</v>
      </c>
      <c r="J1558" s="26"/>
    </row>
    <row r="1559" spans="1:10" outlineLevel="1">
      <c r="A1559" s="7">
        <f t="shared" si="130"/>
        <v>43</v>
      </c>
      <c r="B1559" s="39">
        <v>42663.020833333336</v>
      </c>
      <c r="C1559" s="40">
        <f t="shared" si="126"/>
        <v>0.22916666666666669</v>
      </c>
      <c r="D1559" s="43">
        <v>9.7799999999999994</v>
      </c>
      <c r="E1559" s="9">
        <f t="shared" si="127"/>
        <v>10.06851</v>
      </c>
      <c r="F1559" s="44">
        <v>50.45</v>
      </c>
      <c r="G1559" s="9">
        <f t="shared" si="128"/>
        <v>53.799880000000002</v>
      </c>
      <c r="H1559" s="11">
        <f t="shared" si="129"/>
        <v>278.89893522119996</v>
      </c>
      <c r="J1559" s="26"/>
    </row>
    <row r="1560" spans="1:10" outlineLevel="1">
      <c r="A1560" s="7">
        <f t="shared" si="130"/>
        <v>43</v>
      </c>
      <c r="B1560" s="39">
        <v>42663.020833333336</v>
      </c>
      <c r="C1560" s="40">
        <f t="shared" si="126"/>
        <v>0.25</v>
      </c>
      <c r="D1560" s="43">
        <v>9.7799999999999994</v>
      </c>
      <c r="E1560" s="9">
        <f t="shared" si="127"/>
        <v>10.06851</v>
      </c>
      <c r="F1560" s="44">
        <v>68.540000000000006</v>
      </c>
      <c r="G1560" s="9">
        <f t="shared" si="128"/>
        <v>73.091056000000009</v>
      </c>
      <c r="H1560" s="11">
        <f t="shared" si="129"/>
        <v>84.665536753439909</v>
      </c>
      <c r="J1560" s="26"/>
    </row>
    <row r="1561" spans="1:10" outlineLevel="1">
      <c r="A1561" s="7">
        <f t="shared" si="130"/>
        <v>43</v>
      </c>
      <c r="B1561" s="39">
        <v>42663.020833333336</v>
      </c>
      <c r="C1561" s="40">
        <f t="shared" si="126"/>
        <v>0.27083333333333331</v>
      </c>
      <c r="D1561" s="43">
        <v>9.7899999999999991</v>
      </c>
      <c r="E1561" s="9">
        <f t="shared" si="127"/>
        <v>10.078804999999999</v>
      </c>
      <c r="F1561" s="44">
        <v>65.680000000000007</v>
      </c>
      <c r="G1561" s="9">
        <f t="shared" si="128"/>
        <v>70.041152000000011</v>
      </c>
      <c r="H1561" s="11">
        <f t="shared" si="129"/>
        <v>115.49149451663988</v>
      </c>
      <c r="J1561" s="26"/>
    </row>
    <row r="1562" spans="1:10" outlineLevel="1">
      <c r="A1562" s="7">
        <f t="shared" si="130"/>
        <v>43</v>
      </c>
      <c r="B1562" s="39">
        <v>42663.020833333336</v>
      </c>
      <c r="C1562" s="40">
        <f t="shared" si="126"/>
        <v>0.29166666666666663</v>
      </c>
      <c r="D1562" s="43">
        <v>9.7799999999999994</v>
      </c>
      <c r="E1562" s="9">
        <f t="shared" si="127"/>
        <v>10.06851</v>
      </c>
      <c r="F1562" s="44">
        <v>62.42</v>
      </c>
      <c r="G1562" s="9">
        <f t="shared" si="128"/>
        <v>66.564688000000004</v>
      </c>
      <c r="H1562" s="11">
        <f t="shared" si="129"/>
        <v>150.37633822511995</v>
      </c>
      <c r="J1562" s="26"/>
    </row>
    <row r="1563" spans="1:10" outlineLevel="1">
      <c r="A1563" s="7">
        <f t="shared" si="130"/>
        <v>43</v>
      </c>
      <c r="B1563" s="39">
        <v>42663.020833333336</v>
      </c>
      <c r="C1563" s="40">
        <f t="shared" si="126"/>
        <v>0.31249999999999994</v>
      </c>
      <c r="D1563" s="43">
        <v>9.7100000000000009</v>
      </c>
      <c r="E1563" s="9">
        <f t="shared" si="127"/>
        <v>9.9964450000000014</v>
      </c>
      <c r="F1563" s="44">
        <v>30.69</v>
      </c>
      <c r="G1563" s="9">
        <f t="shared" si="128"/>
        <v>32.727816000000004</v>
      </c>
      <c r="H1563" s="11">
        <f t="shared" si="129"/>
        <v>487.54845488588001</v>
      </c>
      <c r="J1563" s="26"/>
    </row>
    <row r="1564" spans="1:10" outlineLevel="1">
      <c r="A1564" s="7">
        <f t="shared" si="130"/>
        <v>43</v>
      </c>
      <c r="B1564" s="39">
        <v>42663.020833333336</v>
      </c>
      <c r="C1564" s="40">
        <f t="shared" si="126"/>
        <v>0.33333333333333326</v>
      </c>
      <c r="D1564" s="43">
        <v>9.2200000000000006</v>
      </c>
      <c r="E1564" s="9">
        <f t="shared" si="127"/>
        <v>9.4919900000000013</v>
      </c>
      <c r="F1564" s="44">
        <v>29.08</v>
      </c>
      <c r="G1564" s="9">
        <f t="shared" si="128"/>
        <v>31.010911999999998</v>
      </c>
      <c r="H1564" s="11">
        <f t="shared" si="129"/>
        <v>479.24191840512009</v>
      </c>
      <c r="J1564" s="26"/>
    </row>
    <row r="1565" spans="1:10" outlineLevel="1">
      <c r="A1565" s="7">
        <f t="shared" si="130"/>
        <v>43</v>
      </c>
      <c r="B1565" s="39">
        <v>42663.020833333336</v>
      </c>
      <c r="C1565" s="40">
        <f t="shared" si="126"/>
        <v>0.35416666666666657</v>
      </c>
      <c r="D1565" s="43">
        <v>9.66</v>
      </c>
      <c r="E1565" s="9">
        <f t="shared" si="127"/>
        <v>9.9449700000000014</v>
      </c>
      <c r="F1565" s="44">
        <v>28.74</v>
      </c>
      <c r="G1565" s="9">
        <f t="shared" si="128"/>
        <v>30.648336</v>
      </c>
      <c r="H1565" s="11">
        <f t="shared" si="129"/>
        <v>505.71827293008005</v>
      </c>
      <c r="J1565" s="26"/>
    </row>
    <row r="1566" spans="1:10" outlineLevel="1">
      <c r="A1566" s="7">
        <f t="shared" si="130"/>
        <v>43</v>
      </c>
      <c r="B1566" s="39">
        <v>42663.020833333336</v>
      </c>
      <c r="C1566" s="40">
        <f t="shared" si="126"/>
        <v>0.37499999999999989</v>
      </c>
      <c r="D1566" s="43">
        <v>9.5299999999999994</v>
      </c>
      <c r="E1566" s="9">
        <f t="shared" si="127"/>
        <v>9.8111350000000002</v>
      </c>
      <c r="F1566" s="44">
        <v>28.63</v>
      </c>
      <c r="G1566" s="9">
        <f t="shared" si="128"/>
        <v>30.531032</v>
      </c>
      <c r="H1566" s="11">
        <f t="shared" si="129"/>
        <v>500.06342585868003</v>
      </c>
      <c r="J1566" s="26"/>
    </row>
    <row r="1567" spans="1:10" outlineLevel="1">
      <c r="A1567" s="7">
        <f t="shared" si="130"/>
        <v>43</v>
      </c>
      <c r="B1567" s="39">
        <v>42663.020833333336</v>
      </c>
      <c r="C1567" s="40">
        <f t="shared" si="126"/>
        <v>0.3958333333333332</v>
      </c>
      <c r="D1567" s="43">
        <v>9.66</v>
      </c>
      <c r="E1567" s="9">
        <f t="shared" si="127"/>
        <v>9.9449700000000014</v>
      </c>
      <c r="F1567" s="44">
        <v>28.29</v>
      </c>
      <c r="G1567" s="9">
        <f t="shared" si="128"/>
        <v>30.168455999999999</v>
      </c>
      <c r="H1567" s="11">
        <f t="shared" si="129"/>
        <v>510.49066513368007</v>
      </c>
      <c r="J1567" s="26"/>
    </row>
    <row r="1568" spans="1:10" outlineLevel="1">
      <c r="A1568" s="7">
        <f t="shared" si="130"/>
        <v>43</v>
      </c>
      <c r="B1568" s="39">
        <v>42663.020833333336</v>
      </c>
      <c r="C1568" s="40">
        <f t="shared" si="126"/>
        <v>0.41666666666666652</v>
      </c>
      <c r="D1568" s="43">
        <v>9.6199999999999992</v>
      </c>
      <c r="E1568" s="9">
        <f t="shared" si="127"/>
        <v>9.9037900000000008</v>
      </c>
      <c r="F1568" s="44">
        <v>23.69</v>
      </c>
      <c r="G1568" s="9">
        <f t="shared" si="128"/>
        <v>25.263016</v>
      </c>
      <c r="H1568" s="11">
        <f t="shared" si="129"/>
        <v>556.95927976936002</v>
      </c>
      <c r="J1568" s="26"/>
    </row>
    <row r="1569" spans="1:10" outlineLevel="1">
      <c r="A1569" s="7">
        <f t="shared" si="130"/>
        <v>43</v>
      </c>
      <c r="B1569" s="39">
        <v>42663.020833333336</v>
      </c>
      <c r="C1569" s="40">
        <f t="shared" si="126"/>
        <v>0.43749999999999983</v>
      </c>
      <c r="D1569" s="43">
        <v>9.7100000000000009</v>
      </c>
      <c r="E1569" s="9">
        <f t="shared" si="127"/>
        <v>9.9964450000000014</v>
      </c>
      <c r="F1569" s="44">
        <v>22.3</v>
      </c>
      <c r="G1569" s="9">
        <f t="shared" si="128"/>
        <v>23.780720000000002</v>
      </c>
      <c r="H1569" s="11">
        <f t="shared" si="129"/>
        <v>576.98760795960004</v>
      </c>
      <c r="J1569" s="26"/>
    </row>
    <row r="1570" spans="1:10" outlineLevel="1">
      <c r="A1570" s="7">
        <f t="shared" si="130"/>
        <v>43</v>
      </c>
      <c r="B1570" s="39">
        <v>42663.020833333336</v>
      </c>
      <c r="C1570" s="40">
        <f t="shared" si="126"/>
        <v>0.45833333333333315</v>
      </c>
      <c r="D1570" s="43">
        <v>9.4499999999999993</v>
      </c>
      <c r="E1570" s="9">
        <f t="shared" si="127"/>
        <v>9.7287750000000006</v>
      </c>
      <c r="F1570" s="44">
        <v>22.35</v>
      </c>
      <c r="G1570" s="9">
        <f t="shared" si="128"/>
        <v>23.834040000000002</v>
      </c>
      <c r="H1570" s="11">
        <f t="shared" si="129"/>
        <v>561.01914999899998</v>
      </c>
      <c r="J1570" s="26"/>
    </row>
    <row r="1571" spans="1:10" outlineLevel="1">
      <c r="A1571" s="7">
        <f t="shared" si="130"/>
        <v>43</v>
      </c>
      <c r="B1571" s="39">
        <v>42663.020833333336</v>
      </c>
      <c r="C1571" s="40">
        <f t="shared" si="126"/>
        <v>0.47916666666666646</v>
      </c>
      <c r="D1571" s="43">
        <v>9.15</v>
      </c>
      <c r="E1571" s="9">
        <f t="shared" si="127"/>
        <v>9.419925000000001</v>
      </c>
      <c r="F1571" s="44">
        <v>22.15</v>
      </c>
      <c r="G1571" s="9">
        <f t="shared" si="128"/>
        <v>23.620759999999997</v>
      </c>
      <c r="H1571" s="11">
        <f t="shared" si="129"/>
        <v>545.21809985700008</v>
      </c>
      <c r="J1571" s="26"/>
    </row>
    <row r="1572" spans="1:10" outlineLevel="1">
      <c r="A1572" s="7">
        <f t="shared" si="130"/>
        <v>43</v>
      </c>
      <c r="B1572" s="39">
        <v>42663.020833333336</v>
      </c>
      <c r="C1572" s="40">
        <f t="shared" si="126"/>
        <v>0.49999999999999978</v>
      </c>
      <c r="D1572" s="43">
        <v>8.69</v>
      </c>
      <c r="E1572" s="9">
        <f t="shared" si="127"/>
        <v>8.9463550000000005</v>
      </c>
      <c r="F1572" s="44">
        <v>19.71</v>
      </c>
      <c r="G1572" s="9">
        <f t="shared" si="128"/>
        <v>21.018744000000002</v>
      </c>
      <c r="H1572" s="11">
        <f t="shared" si="129"/>
        <v>541.08678702188001</v>
      </c>
      <c r="J1572" s="26"/>
    </row>
    <row r="1573" spans="1:10" outlineLevel="1">
      <c r="A1573" s="7">
        <f t="shared" si="130"/>
        <v>43</v>
      </c>
      <c r="B1573" s="39">
        <v>42663.020833333336</v>
      </c>
      <c r="C1573" s="40">
        <f t="shared" si="126"/>
        <v>0.52083333333333315</v>
      </c>
      <c r="D1573" s="43">
        <v>8.8800000000000008</v>
      </c>
      <c r="E1573" s="9">
        <f t="shared" si="127"/>
        <v>9.141960000000001</v>
      </c>
      <c r="F1573" s="44">
        <v>19.34</v>
      </c>
      <c r="G1573" s="9">
        <f t="shared" si="128"/>
        <v>20.624175999999999</v>
      </c>
      <c r="H1573" s="11">
        <f t="shared" si="129"/>
        <v>556.52434797504009</v>
      </c>
      <c r="J1573" s="26"/>
    </row>
    <row r="1574" spans="1:10" outlineLevel="1">
      <c r="A1574" s="7">
        <f t="shared" si="130"/>
        <v>43</v>
      </c>
      <c r="B1574" s="39">
        <v>42663.020833333336</v>
      </c>
      <c r="C1574" s="40">
        <f t="shared" si="126"/>
        <v>0.54166666666666652</v>
      </c>
      <c r="D1574" s="43">
        <v>8.6</v>
      </c>
      <c r="E1574" s="9">
        <f t="shared" si="127"/>
        <v>8.8536999999999999</v>
      </c>
      <c r="F1574" s="44">
        <v>19.010000000000002</v>
      </c>
      <c r="G1574" s="9">
        <f t="shared" si="128"/>
        <v>20.272264000000003</v>
      </c>
      <c r="H1574" s="11">
        <f t="shared" si="129"/>
        <v>542.09200622319997</v>
      </c>
      <c r="J1574" s="26"/>
    </row>
    <row r="1575" spans="1:10" outlineLevel="1">
      <c r="A1575" s="7">
        <f t="shared" si="130"/>
        <v>43</v>
      </c>
      <c r="B1575" s="39">
        <v>42663.020833333336</v>
      </c>
      <c r="C1575" s="40">
        <f t="shared" si="126"/>
        <v>0.56249999999999989</v>
      </c>
      <c r="D1575" s="43">
        <v>9.0299999999999994</v>
      </c>
      <c r="E1575" s="9">
        <f t="shared" si="127"/>
        <v>9.2963850000000008</v>
      </c>
      <c r="F1575" s="44">
        <v>19.010000000000002</v>
      </c>
      <c r="G1575" s="9">
        <f t="shared" si="128"/>
        <v>20.272264000000003</v>
      </c>
      <c r="H1575" s="11">
        <f t="shared" si="129"/>
        <v>569.19660653435994</v>
      </c>
      <c r="J1575" s="26"/>
    </row>
    <row r="1576" spans="1:10" outlineLevel="1">
      <c r="A1576" s="7">
        <f t="shared" si="130"/>
        <v>43</v>
      </c>
      <c r="B1576" s="39">
        <v>42663.020833333336</v>
      </c>
      <c r="C1576" s="40">
        <f t="shared" si="126"/>
        <v>0.58333333333333326</v>
      </c>
      <c r="D1576" s="43">
        <v>7.56</v>
      </c>
      <c r="E1576" s="9">
        <f t="shared" si="127"/>
        <v>7.7830200000000005</v>
      </c>
      <c r="F1576" s="44">
        <v>19.02</v>
      </c>
      <c r="G1576" s="9">
        <f t="shared" si="128"/>
        <v>20.282927999999998</v>
      </c>
      <c r="H1576" s="11">
        <f t="shared" si="129"/>
        <v>476.45369571744004</v>
      </c>
      <c r="J1576" s="26"/>
    </row>
    <row r="1577" spans="1:10" outlineLevel="1">
      <c r="A1577" s="7">
        <f t="shared" si="130"/>
        <v>43</v>
      </c>
      <c r="B1577" s="39">
        <v>42663.020833333336</v>
      </c>
      <c r="C1577" s="40">
        <f t="shared" si="126"/>
        <v>0.60416666666666663</v>
      </c>
      <c r="D1577" s="43">
        <v>8.9700000000000006</v>
      </c>
      <c r="E1577" s="9">
        <f t="shared" si="127"/>
        <v>9.2346150000000016</v>
      </c>
      <c r="F1577" s="44">
        <v>19.16</v>
      </c>
      <c r="G1577" s="9">
        <f t="shared" si="128"/>
        <v>20.432224000000001</v>
      </c>
      <c r="H1577" s="11">
        <f t="shared" si="129"/>
        <v>563.93740026624005</v>
      </c>
      <c r="J1577" s="26"/>
    </row>
    <row r="1578" spans="1:10" outlineLevel="1">
      <c r="A1578" s="7">
        <f t="shared" si="130"/>
        <v>43</v>
      </c>
      <c r="B1578" s="39">
        <v>42663.020833333336</v>
      </c>
      <c r="C1578" s="40">
        <f t="shared" si="126"/>
        <v>0.625</v>
      </c>
      <c r="D1578" s="43">
        <v>8.34</v>
      </c>
      <c r="E1578" s="9">
        <f t="shared" si="127"/>
        <v>8.5860300000000009</v>
      </c>
      <c r="F1578" s="44">
        <v>19.14</v>
      </c>
      <c r="G1578" s="9">
        <f t="shared" si="128"/>
        <v>20.410896000000001</v>
      </c>
      <c r="H1578" s="11">
        <f t="shared" si="129"/>
        <v>524.51287961712001</v>
      </c>
      <c r="J1578" s="26"/>
    </row>
    <row r="1579" spans="1:10" outlineLevel="1">
      <c r="A1579" s="7">
        <f t="shared" si="130"/>
        <v>43</v>
      </c>
      <c r="B1579" s="39">
        <v>42663.020833333336</v>
      </c>
      <c r="C1579" s="40">
        <f t="shared" si="126"/>
        <v>0.64583333333333337</v>
      </c>
      <c r="D1579" s="43">
        <v>8.1199999999999992</v>
      </c>
      <c r="E1579" s="9">
        <f t="shared" si="127"/>
        <v>8.3595399999999991</v>
      </c>
      <c r="F1579" s="44">
        <v>20.47</v>
      </c>
      <c r="G1579" s="9">
        <f t="shared" si="128"/>
        <v>21.829207999999998</v>
      </c>
      <c r="H1579" s="11">
        <f t="shared" si="129"/>
        <v>498.82037255567997</v>
      </c>
      <c r="J1579" s="26"/>
    </row>
    <row r="1580" spans="1:10" outlineLevel="1">
      <c r="A1580" s="7">
        <f t="shared" si="130"/>
        <v>43</v>
      </c>
      <c r="B1580" s="39">
        <v>42663.020833333336</v>
      </c>
      <c r="C1580" s="40">
        <f t="shared" si="126"/>
        <v>0.66666666666666674</v>
      </c>
      <c r="D1580" s="43">
        <v>6.94</v>
      </c>
      <c r="E1580" s="9">
        <f t="shared" si="127"/>
        <v>7.1447300000000009</v>
      </c>
      <c r="F1580" s="44">
        <v>22.21</v>
      </c>
      <c r="G1580" s="9">
        <f t="shared" si="128"/>
        <v>23.684744000000002</v>
      </c>
      <c r="H1580" s="11">
        <f t="shared" si="129"/>
        <v>413.07439400088003</v>
      </c>
      <c r="J1580" s="26"/>
    </row>
    <row r="1581" spans="1:10" outlineLevel="1">
      <c r="A1581" s="7">
        <f t="shared" si="130"/>
        <v>43</v>
      </c>
      <c r="B1581" s="39">
        <v>42663.020833333336</v>
      </c>
      <c r="C1581" s="40">
        <f t="shared" si="126"/>
        <v>0.68750000000000011</v>
      </c>
      <c r="D1581" s="43">
        <v>7.06</v>
      </c>
      <c r="E1581" s="9">
        <f t="shared" si="127"/>
        <v>7.2682700000000002</v>
      </c>
      <c r="F1581" s="44">
        <v>20.62</v>
      </c>
      <c r="G1581" s="9">
        <f t="shared" si="128"/>
        <v>21.989168000000003</v>
      </c>
      <c r="H1581" s="11">
        <f t="shared" si="129"/>
        <v>432.54079490063998</v>
      </c>
      <c r="J1581" s="26"/>
    </row>
    <row r="1582" spans="1:10" outlineLevel="1">
      <c r="A1582" s="7">
        <f t="shared" si="130"/>
        <v>43</v>
      </c>
      <c r="B1582" s="39">
        <v>42663.020833333336</v>
      </c>
      <c r="C1582" s="40">
        <f t="shared" si="126"/>
        <v>0.70833333333333348</v>
      </c>
      <c r="D1582" s="43">
        <v>8.25</v>
      </c>
      <c r="E1582" s="9">
        <f t="shared" si="127"/>
        <v>8.4933750000000003</v>
      </c>
      <c r="F1582" s="44">
        <v>19.899999999999999</v>
      </c>
      <c r="G1582" s="9">
        <f t="shared" si="128"/>
        <v>21.221359999999997</v>
      </c>
      <c r="H1582" s="11">
        <f t="shared" si="129"/>
        <v>511.96909401000005</v>
      </c>
      <c r="J1582" s="26"/>
    </row>
    <row r="1583" spans="1:10" outlineLevel="1">
      <c r="A1583" s="7">
        <f t="shared" si="130"/>
        <v>43</v>
      </c>
      <c r="B1583" s="39">
        <v>42663.020833333336</v>
      </c>
      <c r="C1583" s="40">
        <f t="shared" si="126"/>
        <v>0.72916666666666685</v>
      </c>
      <c r="D1583" s="43">
        <v>8.43</v>
      </c>
      <c r="E1583" s="9">
        <f t="shared" si="127"/>
        <v>8.6786849999999998</v>
      </c>
      <c r="F1583" s="44">
        <v>12.43</v>
      </c>
      <c r="G1583" s="9">
        <f t="shared" si="128"/>
        <v>13.255352</v>
      </c>
      <c r="H1583" s="11">
        <f t="shared" si="129"/>
        <v>592.27380292787996</v>
      </c>
      <c r="J1583" s="26"/>
    </row>
    <row r="1584" spans="1:10" outlineLevel="1">
      <c r="A1584" s="7">
        <f t="shared" si="130"/>
        <v>43</v>
      </c>
      <c r="B1584" s="39">
        <v>42663.020833333336</v>
      </c>
      <c r="C1584" s="40">
        <f t="shared" si="126"/>
        <v>0.75000000000000022</v>
      </c>
      <c r="D1584" s="43">
        <v>8.9</v>
      </c>
      <c r="E1584" s="9">
        <f t="shared" si="127"/>
        <v>9.1625500000000013</v>
      </c>
      <c r="F1584" s="44">
        <v>10.54</v>
      </c>
      <c r="G1584" s="9">
        <f t="shared" si="128"/>
        <v>11.239856</v>
      </c>
      <c r="H1584" s="11">
        <f t="shared" si="129"/>
        <v>643.76208240720007</v>
      </c>
      <c r="J1584" s="26"/>
    </row>
    <row r="1585" spans="1:10" outlineLevel="1">
      <c r="A1585" s="7">
        <f t="shared" si="130"/>
        <v>43</v>
      </c>
      <c r="B1585" s="39">
        <v>42663.020833333336</v>
      </c>
      <c r="C1585" s="40">
        <f t="shared" si="126"/>
        <v>0.77083333333333359</v>
      </c>
      <c r="D1585" s="43">
        <v>9.7799999999999994</v>
      </c>
      <c r="E1585" s="9">
        <f t="shared" si="127"/>
        <v>10.06851</v>
      </c>
      <c r="F1585" s="44">
        <v>19.03</v>
      </c>
      <c r="G1585" s="9">
        <f t="shared" si="128"/>
        <v>20.293592</v>
      </c>
      <c r="H1585" s="11">
        <f t="shared" si="129"/>
        <v>616.25733101207993</v>
      </c>
      <c r="J1585" s="26"/>
    </row>
    <row r="1586" spans="1:10" outlineLevel="1">
      <c r="A1586" s="7">
        <f t="shared" si="130"/>
        <v>43</v>
      </c>
      <c r="B1586" s="39">
        <v>42663.020833333336</v>
      </c>
      <c r="C1586" s="40">
        <f t="shared" si="126"/>
        <v>0.79166666666666696</v>
      </c>
      <c r="D1586" s="43">
        <v>9.7899999999999991</v>
      </c>
      <c r="E1586" s="9">
        <f t="shared" si="127"/>
        <v>10.078804999999999</v>
      </c>
      <c r="F1586" s="44">
        <v>0</v>
      </c>
      <c r="G1586" s="9">
        <f t="shared" si="128"/>
        <v>0</v>
      </c>
      <c r="H1586" s="11">
        <f t="shared" si="129"/>
        <v>821.42260749999991</v>
      </c>
      <c r="J1586" s="26"/>
    </row>
    <row r="1587" spans="1:10" outlineLevel="1">
      <c r="A1587" s="7">
        <f t="shared" si="130"/>
        <v>43</v>
      </c>
      <c r="B1587" s="39">
        <v>42663.020833333336</v>
      </c>
      <c r="C1587" s="40">
        <f t="shared" si="126"/>
        <v>0.81250000000000033</v>
      </c>
      <c r="D1587" s="43">
        <v>9.7899999999999991</v>
      </c>
      <c r="E1587" s="9">
        <f t="shared" si="127"/>
        <v>10.078804999999999</v>
      </c>
      <c r="F1587" s="44">
        <v>4.97</v>
      </c>
      <c r="G1587" s="9">
        <f t="shared" si="128"/>
        <v>5.3000080000000001</v>
      </c>
      <c r="H1587" s="11">
        <f t="shared" si="129"/>
        <v>768.00486036955988</v>
      </c>
      <c r="J1587" s="26"/>
    </row>
    <row r="1588" spans="1:10" outlineLevel="1">
      <c r="A1588" s="7">
        <f t="shared" si="130"/>
        <v>43</v>
      </c>
      <c r="B1588" s="39">
        <v>42663.020833333336</v>
      </c>
      <c r="C1588" s="40">
        <f t="shared" si="126"/>
        <v>0.8333333333333337</v>
      </c>
      <c r="D1588" s="43">
        <v>9.7799999999999994</v>
      </c>
      <c r="E1588" s="9">
        <f t="shared" si="127"/>
        <v>10.06851</v>
      </c>
      <c r="F1588" s="44">
        <v>10.87</v>
      </c>
      <c r="G1588" s="9">
        <f t="shared" si="128"/>
        <v>11.591768</v>
      </c>
      <c r="H1588" s="11">
        <f t="shared" si="129"/>
        <v>703.87173297432003</v>
      </c>
      <c r="J1588" s="26"/>
    </row>
    <row r="1589" spans="1:10" outlineLevel="1">
      <c r="A1589" s="7">
        <f t="shared" si="130"/>
        <v>43</v>
      </c>
      <c r="B1589" s="39">
        <v>42663.020833333336</v>
      </c>
      <c r="C1589" s="40">
        <f t="shared" si="126"/>
        <v>0.85416666666666707</v>
      </c>
      <c r="D1589" s="43">
        <v>9.7899999999999991</v>
      </c>
      <c r="E1589" s="9">
        <f t="shared" si="127"/>
        <v>10.078804999999999</v>
      </c>
      <c r="F1589" s="44">
        <v>15.67</v>
      </c>
      <c r="G1589" s="9">
        <f t="shared" si="128"/>
        <v>16.710488000000002</v>
      </c>
      <c r="H1589" s="11">
        <f t="shared" si="129"/>
        <v>653.00085749315997</v>
      </c>
      <c r="J1589" s="26"/>
    </row>
    <row r="1590" spans="1:10" outlineLevel="1">
      <c r="A1590" s="7">
        <f t="shared" si="130"/>
        <v>43</v>
      </c>
      <c r="B1590" s="39">
        <v>42663.020833333336</v>
      </c>
      <c r="C1590" s="40">
        <f t="shared" si="126"/>
        <v>0.87500000000000044</v>
      </c>
      <c r="D1590" s="43">
        <v>9.7899999999999991</v>
      </c>
      <c r="E1590" s="9">
        <f t="shared" si="127"/>
        <v>10.078804999999999</v>
      </c>
      <c r="F1590" s="44">
        <v>21.93</v>
      </c>
      <c r="G1590" s="9">
        <f t="shared" si="128"/>
        <v>23.386151999999999</v>
      </c>
      <c r="H1590" s="11">
        <f t="shared" si="129"/>
        <v>585.71814179163994</v>
      </c>
      <c r="J1590" s="26"/>
    </row>
    <row r="1591" spans="1:10" outlineLevel="1">
      <c r="A1591" s="7">
        <f t="shared" si="130"/>
        <v>43</v>
      </c>
      <c r="B1591" s="39">
        <v>42663.020833333336</v>
      </c>
      <c r="C1591" s="40">
        <f t="shared" si="126"/>
        <v>0.89583333333333381</v>
      </c>
      <c r="D1591" s="43">
        <v>9.7899999999999991</v>
      </c>
      <c r="E1591" s="9">
        <f t="shared" si="127"/>
        <v>10.078804999999999</v>
      </c>
      <c r="F1591" s="44">
        <v>11.5</v>
      </c>
      <c r="G1591" s="9">
        <f t="shared" si="128"/>
        <v>12.2636</v>
      </c>
      <c r="H1591" s="11">
        <f t="shared" si="129"/>
        <v>697.82017450199999</v>
      </c>
      <c r="J1591" s="26"/>
    </row>
    <row r="1592" spans="1:10" outlineLevel="1">
      <c r="A1592" s="7">
        <f t="shared" si="130"/>
        <v>43</v>
      </c>
      <c r="B1592" s="39">
        <v>42663.020833333336</v>
      </c>
      <c r="C1592" s="40">
        <f t="shared" si="126"/>
        <v>0.91666666666666718</v>
      </c>
      <c r="D1592" s="43">
        <v>9.7899999999999991</v>
      </c>
      <c r="E1592" s="9">
        <f t="shared" si="127"/>
        <v>10.078804999999999</v>
      </c>
      <c r="F1592" s="44">
        <v>17.940000000000001</v>
      </c>
      <c r="G1592" s="9">
        <f t="shared" si="128"/>
        <v>19.131216000000002</v>
      </c>
      <c r="H1592" s="11">
        <f t="shared" si="129"/>
        <v>628.6028120231199</v>
      </c>
      <c r="J1592" s="26"/>
    </row>
    <row r="1593" spans="1:10" outlineLevel="1">
      <c r="A1593" s="7">
        <f t="shared" si="130"/>
        <v>43</v>
      </c>
      <c r="B1593" s="39">
        <v>42663.020833333336</v>
      </c>
      <c r="C1593" s="40">
        <f t="shared" si="126"/>
        <v>0.93750000000000056</v>
      </c>
      <c r="D1593" s="43">
        <v>9.7899999999999991</v>
      </c>
      <c r="E1593" s="9">
        <f t="shared" si="127"/>
        <v>10.078804999999999</v>
      </c>
      <c r="F1593" s="44">
        <v>57.16</v>
      </c>
      <c r="G1593" s="9">
        <f t="shared" si="128"/>
        <v>60.955424000000001</v>
      </c>
      <c r="H1593" s="11">
        <f t="shared" si="129"/>
        <v>207.06477531167997</v>
      </c>
      <c r="J1593" s="26"/>
    </row>
    <row r="1594" spans="1:10" outlineLevel="1">
      <c r="A1594" s="7">
        <f t="shared" si="130"/>
        <v>43</v>
      </c>
      <c r="B1594" s="39">
        <v>42663.020833333336</v>
      </c>
      <c r="C1594" s="40">
        <f t="shared" si="126"/>
        <v>0.95833333333333393</v>
      </c>
      <c r="D1594" s="43">
        <v>9.7899999999999991</v>
      </c>
      <c r="E1594" s="9">
        <f t="shared" si="127"/>
        <v>10.078804999999999</v>
      </c>
      <c r="F1594" s="44">
        <v>21.88</v>
      </c>
      <c r="G1594" s="9">
        <f t="shared" si="128"/>
        <v>23.332832</v>
      </c>
      <c r="H1594" s="11">
        <f t="shared" si="129"/>
        <v>586.25554367424002</v>
      </c>
      <c r="J1594" s="26"/>
    </row>
    <row r="1595" spans="1:10" outlineLevel="1">
      <c r="A1595" s="7">
        <f t="shared" si="130"/>
        <v>43</v>
      </c>
      <c r="B1595" s="39">
        <v>42663.020833333336</v>
      </c>
      <c r="C1595" s="40">
        <f t="shared" si="126"/>
        <v>0.9791666666666673</v>
      </c>
      <c r="D1595" s="43">
        <v>9.7799999999999994</v>
      </c>
      <c r="E1595" s="9">
        <f t="shared" si="127"/>
        <v>10.06851</v>
      </c>
      <c r="F1595" s="44">
        <v>35.520000000000003</v>
      </c>
      <c r="G1595" s="9">
        <f t="shared" si="128"/>
        <v>37.878528000000003</v>
      </c>
      <c r="H1595" s="11">
        <f t="shared" si="129"/>
        <v>439.20322704671997</v>
      </c>
      <c r="J1595" s="26"/>
    </row>
    <row r="1596" spans="1:10" outlineLevel="1">
      <c r="A1596" s="7">
        <f t="shared" si="130"/>
        <v>43</v>
      </c>
      <c r="B1596" s="39">
        <v>42663.020833333336</v>
      </c>
      <c r="C1596" s="40">
        <f t="shared" si="126"/>
        <v>1.0000000000000007</v>
      </c>
      <c r="D1596" s="43">
        <v>9.7799999999999994</v>
      </c>
      <c r="E1596" s="9">
        <f t="shared" si="127"/>
        <v>10.06851</v>
      </c>
      <c r="F1596" s="44">
        <v>25.78</v>
      </c>
      <c r="G1596" s="9">
        <f t="shared" si="128"/>
        <v>27.491792</v>
      </c>
      <c r="H1596" s="11">
        <f t="shared" si="129"/>
        <v>543.78218233007999</v>
      </c>
      <c r="J1596" s="26"/>
    </row>
    <row r="1597" spans="1:10" outlineLevel="1">
      <c r="A1597" s="7">
        <f t="shared" si="130"/>
        <v>43</v>
      </c>
      <c r="B1597" s="39">
        <v>42664.020833333336</v>
      </c>
      <c r="C1597" s="40">
        <f t="shared" si="126"/>
        <v>2.0833333333333332E-2</v>
      </c>
      <c r="D1597" s="43">
        <v>9.7899999999999991</v>
      </c>
      <c r="E1597" s="9">
        <f t="shared" si="127"/>
        <v>10.078804999999999</v>
      </c>
      <c r="F1597" s="44">
        <v>26.56</v>
      </c>
      <c r="G1597" s="9">
        <f t="shared" si="128"/>
        <v>28.323584</v>
      </c>
      <c r="H1597" s="11">
        <f t="shared" si="129"/>
        <v>535.95472746287999</v>
      </c>
      <c r="J1597" s="26"/>
    </row>
    <row r="1598" spans="1:10" outlineLevel="1">
      <c r="A1598" s="7">
        <f t="shared" si="130"/>
        <v>43</v>
      </c>
      <c r="B1598" s="39">
        <v>42664.020833333336</v>
      </c>
      <c r="C1598" s="40">
        <f t="shared" ref="C1598:C1661" si="131">IF(C1597=$C$60,$C$13,C1597+1/48)</f>
        <v>4.1666666666666664E-2</v>
      </c>
      <c r="D1598" s="43">
        <v>9.7799999999999994</v>
      </c>
      <c r="E1598" s="9">
        <f t="shared" si="127"/>
        <v>10.06851</v>
      </c>
      <c r="F1598" s="44">
        <v>15.48</v>
      </c>
      <c r="G1598" s="9">
        <f t="shared" si="128"/>
        <v>16.507871999999999</v>
      </c>
      <c r="H1598" s="11">
        <f t="shared" si="129"/>
        <v>654.37389068928007</v>
      </c>
      <c r="J1598" s="26"/>
    </row>
    <row r="1599" spans="1:10" outlineLevel="1">
      <c r="A1599" s="7">
        <f t="shared" si="130"/>
        <v>43</v>
      </c>
      <c r="B1599" s="39">
        <v>42664.020833333336</v>
      </c>
      <c r="C1599" s="40">
        <f t="shared" si="131"/>
        <v>6.25E-2</v>
      </c>
      <c r="D1599" s="43">
        <v>9.7799999999999994</v>
      </c>
      <c r="E1599" s="9">
        <f t="shared" si="127"/>
        <v>10.06851</v>
      </c>
      <c r="F1599" s="44">
        <v>1.62</v>
      </c>
      <c r="G1599" s="9">
        <f t="shared" si="128"/>
        <v>1.7275680000000002</v>
      </c>
      <c r="H1599" s="11">
        <f t="shared" si="129"/>
        <v>803.18952931631998</v>
      </c>
      <c r="J1599" s="26"/>
    </row>
    <row r="1600" spans="1:10" outlineLevel="1">
      <c r="A1600" s="7">
        <f t="shared" si="130"/>
        <v>43</v>
      </c>
      <c r="B1600" s="39">
        <v>42664.020833333336</v>
      </c>
      <c r="C1600" s="40">
        <f t="shared" si="131"/>
        <v>8.3333333333333329E-2</v>
      </c>
      <c r="D1600" s="43">
        <v>9.7799999999999994</v>
      </c>
      <c r="E1600" s="9">
        <f t="shared" si="127"/>
        <v>10.06851</v>
      </c>
      <c r="F1600" s="44">
        <v>-4.33</v>
      </c>
      <c r="G1600" s="9">
        <f t="shared" si="128"/>
        <v>-4.6175120000000005</v>
      </c>
      <c r="H1600" s="11">
        <f t="shared" si="129"/>
        <v>867.07503074712008</v>
      </c>
      <c r="J1600" s="26"/>
    </row>
    <row r="1601" spans="1:10" outlineLevel="1">
      <c r="A1601" s="7">
        <f t="shared" si="130"/>
        <v>43</v>
      </c>
      <c r="B1601" s="39">
        <v>42664.020833333336</v>
      </c>
      <c r="C1601" s="40">
        <f t="shared" si="131"/>
        <v>0.10416666666666666</v>
      </c>
      <c r="D1601" s="43">
        <v>9.7899999999999991</v>
      </c>
      <c r="E1601" s="9">
        <f t="shared" si="127"/>
        <v>10.078804999999999</v>
      </c>
      <c r="F1601" s="44">
        <v>-12.24</v>
      </c>
      <c r="G1601" s="9">
        <f t="shared" si="128"/>
        <v>-13.052736000000001</v>
      </c>
      <c r="H1601" s="11">
        <f t="shared" si="129"/>
        <v>952.97858836047988</v>
      </c>
      <c r="J1601" s="26"/>
    </row>
    <row r="1602" spans="1:10" outlineLevel="1">
      <c r="A1602" s="7">
        <f t="shared" si="130"/>
        <v>43</v>
      </c>
      <c r="B1602" s="39">
        <v>42664.020833333336</v>
      </c>
      <c r="C1602" s="40">
        <f t="shared" si="131"/>
        <v>0.12499999999999999</v>
      </c>
      <c r="D1602" s="43">
        <v>9.7899999999999991</v>
      </c>
      <c r="E1602" s="9">
        <f t="shared" si="127"/>
        <v>10.078804999999999</v>
      </c>
      <c r="F1602" s="44">
        <v>0.48</v>
      </c>
      <c r="G1602" s="9">
        <f t="shared" si="128"/>
        <v>0.51187199999999999</v>
      </c>
      <c r="H1602" s="11">
        <f t="shared" si="129"/>
        <v>816.26354942703995</v>
      </c>
      <c r="J1602" s="26"/>
    </row>
    <row r="1603" spans="1:10" outlineLevel="1">
      <c r="A1603" s="7">
        <f t="shared" si="130"/>
        <v>43</v>
      </c>
      <c r="B1603" s="39">
        <v>42664.020833333336</v>
      </c>
      <c r="C1603" s="40">
        <f t="shared" si="131"/>
        <v>0.14583333333333331</v>
      </c>
      <c r="D1603" s="43">
        <v>9.7799999999999994</v>
      </c>
      <c r="E1603" s="9">
        <f t="shared" si="127"/>
        <v>10.06851</v>
      </c>
      <c r="F1603" s="44">
        <v>18.38</v>
      </c>
      <c r="G1603" s="9">
        <f t="shared" si="128"/>
        <v>19.600431999999998</v>
      </c>
      <c r="H1603" s="11">
        <f t="shared" si="129"/>
        <v>623.23641940367997</v>
      </c>
      <c r="J1603" s="26"/>
    </row>
    <row r="1604" spans="1:10" outlineLevel="1">
      <c r="A1604" s="7">
        <f t="shared" si="130"/>
        <v>43</v>
      </c>
      <c r="B1604" s="39">
        <v>42664.020833333336</v>
      </c>
      <c r="C1604" s="40">
        <f t="shared" si="131"/>
        <v>0.16666666666666666</v>
      </c>
      <c r="D1604" s="43">
        <v>4.54</v>
      </c>
      <c r="E1604" s="9">
        <f t="shared" si="127"/>
        <v>4.6739300000000004</v>
      </c>
      <c r="F1604" s="44">
        <v>22.52</v>
      </c>
      <c r="G1604" s="9">
        <f t="shared" si="128"/>
        <v>24.015328</v>
      </c>
      <c r="H1604" s="11">
        <f t="shared" si="129"/>
        <v>268.67933300096001</v>
      </c>
      <c r="J1604" s="26"/>
    </row>
    <row r="1605" spans="1:10" outlineLevel="1">
      <c r="A1605" s="7">
        <f t="shared" si="130"/>
        <v>43</v>
      </c>
      <c r="B1605" s="39">
        <v>42664.020833333336</v>
      </c>
      <c r="C1605" s="40">
        <f t="shared" si="131"/>
        <v>0.1875</v>
      </c>
      <c r="D1605" s="43">
        <v>5.67</v>
      </c>
      <c r="E1605" s="9">
        <f t="shared" si="127"/>
        <v>5.8372650000000004</v>
      </c>
      <c r="F1605" s="44">
        <v>25.2</v>
      </c>
      <c r="G1605" s="9">
        <f t="shared" si="128"/>
        <v>26.873280000000001</v>
      </c>
      <c r="H1605" s="11">
        <f t="shared" si="129"/>
        <v>318.8706407208</v>
      </c>
      <c r="J1605" s="26"/>
    </row>
    <row r="1606" spans="1:10" outlineLevel="1">
      <c r="A1606" s="7">
        <f t="shared" si="130"/>
        <v>43</v>
      </c>
      <c r="B1606" s="39">
        <v>42664.020833333336</v>
      </c>
      <c r="C1606" s="40">
        <f t="shared" si="131"/>
        <v>0.20833333333333334</v>
      </c>
      <c r="D1606" s="43">
        <v>9.2100000000000009</v>
      </c>
      <c r="E1606" s="9">
        <f t="shared" si="127"/>
        <v>9.481695000000002</v>
      </c>
      <c r="F1606" s="44">
        <v>31.03</v>
      </c>
      <c r="G1606" s="9">
        <f t="shared" si="128"/>
        <v>33.090392000000001</v>
      </c>
      <c r="H1606" s="11">
        <f t="shared" si="129"/>
        <v>459.00513812556011</v>
      </c>
      <c r="J1606" s="26"/>
    </row>
    <row r="1607" spans="1:10" outlineLevel="1">
      <c r="A1607" s="7">
        <f t="shared" si="130"/>
        <v>43</v>
      </c>
      <c r="B1607" s="39">
        <v>42664.020833333336</v>
      </c>
      <c r="C1607" s="40">
        <f t="shared" si="131"/>
        <v>0.22916666666666669</v>
      </c>
      <c r="D1607" s="43">
        <v>9.24</v>
      </c>
      <c r="E1607" s="9">
        <f t="shared" si="127"/>
        <v>9.5125800000000016</v>
      </c>
      <c r="F1607" s="44">
        <v>39.520000000000003</v>
      </c>
      <c r="G1607" s="9">
        <f t="shared" si="128"/>
        <v>42.144128000000002</v>
      </c>
      <c r="H1607" s="11">
        <f t="shared" si="129"/>
        <v>374.37588086976007</v>
      </c>
      <c r="J1607" s="26"/>
    </row>
    <row r="1608" spans="1:10" outlineLevel="1">
      <c r="A1608" s="7">
        <f t="shared" si="130"/>
        <v>43</v>
      </c>
      <c r="B1608" s="39">
        <v>42664.020833333336</v>
      </c>
      <c r="C1608" s="40">
        <f t="shared" si="131"/>
        <v>0.25</v>
      </c>
      <c r="D1608" s="43">
        <v>9.67</v>
      </c>
      <c r="E1608" s="9">
        <f t="shared" si="127"/>
        <v>9.9552650000000007</v>
      </c>
      <c r="F1608" s="44">
        <v>57.32</v>
      </c>
      <c r="G1608" s="9">
        <f t="shared" si="128"/>
        <v>61.126048000000004</v>
      </c>
      <c r="H1608" s="11">
        <f t="shared" si="129"/>
        <v>202.82809125727997</v>
      </c>
      <c r="J1608" s="26"/>
    </row>
    <row r="1609" spans="1:10" outlineLevel="1">
      <c r="A1609" s="7">
        <f t="shared" si="130"/>
        <v>43</v>
      </c>
      <c r="B1609" s="39">
        <v>42664.020833333336</v>
      </c>
      <c r="C1609" s="40">
        <f t="shared" si="131"/>
        <v>0.27083333333333331</v>
      </c>
      <c r="D1609" s="43">
        <v>9.76</v>
      </c>
      <c r="E1609" s="9">
        <f t="shared" si="127"/>
        <v>10.047920000000001</v>
      </c>
      <c r="F1609" s="44">
        <v>74.12</v>
      </c>
      <c r="G1609" s="9">
        <f t="shared" si="128"/>
        <v>79.041568000000012</v>
      </c>
      <c r="H1609" s="11">
        <f t="shared" si="129"/>
        <v>24.702128061439879</v>
      </c>
      <c r="J1609" s="26"/>
    </row>
    <row r="1610" spans="1:10" outlineLevel="1">
      <c r="A1610" s="7">
        <f t="shared" si="130"/>
        <v>43</v>
      </c>
      <c r="B1610" s="39">
        <v>42664.020833333336</v>
      </c>
      <c r="C1610" s="40">
        <f t="shared" si="131"/>
        <v>0.29166666666666663</v>
      </c>
      <c r="D1610" s="43">
        <v>9.01</v>
      </c>
      <c r="E1610" s="9">
        <f t="shared" si="127"/>
        <v>9.2757950000000005</v>
      </c>
      <c r="F1610" s="44">
        <v>76.28</v>
      </c>
      <c r="G1610" s="9">
        <f t="shared" si="128"/>
        <v>81.344992000000005</v>
      </c>
      <c r="H1610" s="11">
        <f t="shared" si="129"/>
        <v>1.437822431359955</v>
      </c>
      <c r="J1610" s="26"/>
    </row>
    <row r="1611" spans="1:10" outlineLevel="1">
      <c r="A1611" s="7">
        <f t="shared" si="130"/>
        <v>43</v>
      </c>
      <c r="B1611" s="39">
        <v>42664.020833333336</v>
      </c>
      <c r="C1611" s="40">
        <f t="shared" si="131"/>
        <v>0.31249999999999994</v>
      </c>
      <c r="D1611" s="43">
        <v>5.01</v>
      </c>
      <c r="E1611" s="9">
        <f t="shared" si="127"/>
        <v>5.1577950000000001</v>
      </c>
      <c r="F1611" s="44">
        <v>43.64</v>
      </c>
      <c r="G1611" s="9">
        <f t="shared" si="128"/>
        <v>46.537696000000004</v>
      </c>
      <c r="H1611" s="11">
        <f t="shared" si="129"/>
        <v>180.32839675967998</v>
      </c>
      <c r="J1611" s="26"/>
    </row>
    <row r="1612" spans="1:10" outlineLevel="1">
      <c r="A1612" s="7">
        <f t="shared" si="130"/>
        <v>43</v>
      </c>
      <c r="B1612" s="39">
        <v>42664.020833333336</v>
      </c>
      <c r="C1612" s="40">
        <f t="shared" si="131"/>
        <v>0.33333333333333326</v>
      </c>
      <c r="D1612" s="43">
        <v>2.21</v>
      </c>
      <c r="E1612" s="9">
        <f t="shared" si="127"/>
        <v>2.2751950000000001</v>
      </c>
      <c r="F1612" s="44">
        <v>51.1</v>
      </c>
      <c r="G1612" s="9">
        <f t="shared" si="128"/>
        <v>54.493040000000001</v>
      </c>
      <c r="H1612" s="11">
        <f t="shared" si="129"/>
        <v>61.446100357200002</v>
      </c>
      <c r="J1612" s="26"/>
    </row>
    <row r="1613" spans="1:10" outlineLevel="1">
      <c r="A1613" s="7">
        <f t="shared" si="130"/>
        <v>43</v>
      </c>
      <c r="B1613" s="39">
        <v>42664.020833333336</v>
      </c>
      <c r="C1613" s="40">
        <f t="shared" si="131"/>
        <v>0.35416666666666657</v>
      </c>
      <c r="D1613" s="43">
        <v>2.94</v>
      </c>
      <c r="E1613" s="9">
        <f t="shared" si="127"/>
        <v>3.0267300000000001</v>
      </c>
      <c r="F1613" s="44">
        <v>67.819999999999993</v>
      </c>
      <c r="G1613" s="9">
        <f t="shared" si="128"/>
        <v>72.323247999999992</v>
      </c>
      <c r="H1613" s="11">
        <f t="shared" si="129"/>
        <v>27.775550580960026</v>
      </c>
      <c r="J1613" s="26"/>
    </row>
    <row r="1614" spans="1:10" outlineLevel="1">
      <c r="A1614" s="7">
        <f t="shared" si="130"/>
        <v>43</v>
      </c>
      <c r="B1614" s="39">
        <v>42664.020833333336</v>
      </c>
      <c r="C1614" s="40">
        <f t="shared" si="131"/>
        <v>0.37499999999999989</v>
      </c>
      <c r="D1614" s="43">
        <v>3.48</v>
      </c>
      <c r="E1614" s="9">
        <f t="shared" ref="E1614:E1677" si="132">IF($B$10="Electricity",$D1614*$B$7,$D1614*$B$8)</f>
        <v>3.5826600000000002</v>
      </c>
      <c r="F1614" s="44">
        <v>51.44</v>
      </c>
      <c r="G1614" s="9">
        <f t="shared" ref="G1614:G1677" si="133">$F1614*$B$8</f>
        <v>54.855615999999998</v>
      </c>
      <c r="H1614" s="11">
        <f t="shared" ref="H1614:H1677" si="134">E1614*($B$6-G1614)</f>
        <v>95.457768781440009</v>
      </c>
      <c r="J1614" s="26"/>
    </row>
    <row r="1615" spans="1:10" outlineLevel="1">
      <c r="A1615" s="7">
        <f t="shared" ref="A1615:A1678" si="135">A1614</f>
        <v>43</v>
      </c>
      <c r="B1615" s="39">
        <v>42664.020833333336</v>
      </c>
      <c r="C1615" s="40">
        <f t="shared" si="131"/>
        <v>0.3958333333333332</v>
      </c>
      <c r="D1615" s="43">
        <v>5.91</v>
      </c>
      <c r="E1615" s="9">
        <f t="shared" si="132"/>
        <v>6.0843450000000008</v>
      </c>
      <c r="F1615" s="44">
        <v>53.16</v>
      </c>
      <c r="G1615" s="9">
        <f t="shared" si="133"/>
        <v>56.689823999999994</v>
      </c>
      <c r="H1615" s="11">
        <f t="shared" si="134"/>
        <v>150.95367029472004</v>
      </c>
      <c r="J1615" s="26"/>
    </row>
    <row r="1616" spans="1:10" outlineLevel="1">
      <c r="A1616" s="7">
        <f t="shared" si="135"/>
        <v>43</v>
      </c>
      <c r="B1616" s="39">
        <v>42664.020833333336</v>
      </c>
      <c r="C1616" s="40">
        <f t="shared" si="131"/>
        <v>0.41666666666666652</v>
      </c>
      <c r="D1616" s="43">
        <v>6.55</v>
      </c>
      <c r="E1616" s="9">
        <f t="shared" si="132"/>
        <v>6.7432250000000007</v>
      </c>
      <c r="F1616" s="44">
        <v>47.86</v>
      </c>
      <c r="G1616" s="9">
        <f t="shared" si="133"/>
        <v>51.037903999999997</v>
      </c>
      <c r="H1616" s="11">
        <f t="shared" si="134"/>
        <v>205.41276729960003</v>
      </c>
      <c r="J1616" s="26"/>
    </row>
    <row r="1617" spans="1:10" outlineLevel="1">
      <c r="A1617" s="7">
        <f t="shared" si="135"/>
        <v>43</v>
      </c>
      <c r="B1617" s="39">
        <v>42664.020833333336</v>
      </c>
      <c r="C1617" s="40">
        <f t="shared" si="131"/>
        <v>0.43749999999999983</v>
      </c>
      <c r="D1617" s="43">
        <v>5.27</v>
      </c>
      <c r="E1617" s="9">
        <f t="shared" si="132"/>
        <v>5.425465</v>
      </c>
      <c r="F1617" s="44">
        <v>54.97</v>
      </c>
      <c r="G1617" s="9">
        <f t="shared" si="133"/>
        <v>58.620007999999999</v>
      </c>
      <c r="H1617" s="11">
        <f t="shared" si="134"/>
        <v>124.13459579628001</v>
      </c>
      <c r="J1617" s="26"/>
    </row>
    <row r="1618" spans="1:10" outlineLevel="1">
      <c r="A1618" s="7">
        <f t="shared" si="135"/>
        <v>43</v>
      </c>
      <c r="B1618" s="39">
        <v>42664.020833333336</v>
      </c>
      <c r="C1618" s="40">
        <f t="shared" si="131"/>
        <v>0.45833333333333315</v>
      </c>
      <c r="D1618" s="43">
        <v>6.46</v>
      </c>
      <c r="E1618" s="9">
        <f t="shared" si="132"/>
        <v>6.6505700000000001</v>
      </c>
      <c r="F1618" s="44">
        <v>54.68</v>
      </c>
      <c r="G1618" s="9">
        <f t="shared" si="133"/>
        <v>58.310752000000001</v>
      </c>
      <c r="H1618" s="11">
        <f t="shared" si="134"/>
        <v>154.22171707135999</v>
      </c>
      <c r="J1618" s="26"/>
    </row>
    <row r="1619" spans="1:10" outlineLevel="1">
      <c r="A1619" s="7">
        <f t="shared" si="135"/>
        <v>43</v>
      </c>
      <c r="B1619" s="39">
        <v>42664.020833333336</v>
      </c>
      <c r="C1619" s="40">
        <f t="shared" si="131"/>
        <v>0.47916666666666646</v>
      </c>
      <c r="D1619" s="43">
        <v>7.87</v>
      </c>
      <c r="E1619" s="9">
        <f t="shared" si="132"/>
        <v>8.1021650000000012</v>
      </c>
      <c r="F1619" s="44">
        <v>47.75</v>
      </c>
      <c r="G1619" s="9">
        <f t="shared" si="133"/>
        <v>50.9206</v>
      </c>
      <c r="H1619" s="11">
        <f t="shared" si="134"/>
        <v>247.75934440100002</v>
      </c>
      <c r="J1619" s="26"/>
    </row>
    <row r="1620" spans="1:10" outlineLevel="1">
      <c r="A1620" s="7">
        <f t="shared" si="135"/>
        <v>43</v>
      </c>
      <c r="B1620" s="39">
        <v>42664.020833333336</v>
      </c>
      <c r="C1620" s="40">
        <f t="shared" si="131"/>
        <v>0.49999999999999978</v>
      </c>
      <c r="D1620" s="43">
        <v>7.87</v>
      </c>
      <c r="E1620" s="9">
        <f t="shared" si="132"/>
        <v>8.1021650000000012</v>
      </c>
      <c r="F1620" s="44">
        <v>39</v>
      </c>
      <c r="G1620" s="9">
        <f t="shared" si="133"/>
        <v>41.589599999999997</v>
      </c>
      <c r="H1620" s="11">
        <f t="shared" si="134"/>
        <v>323.36064601600009</v>
      </c>
      <c r="J1620" s="26"/>
    </row>
    <row r="1621" spans="1:10" outlineLevel="1">
      <c r="A1621" s="7">
        <f t="shared" si="135"/>
        <v>43</v>
      </c>
      <c r="B1621" s="39">
        <v>42664.020833333336</v>
      </c>
      <c r="C1621" s="40">
        <f t="shared" si="131"/>
        <v>0.52083333333333315</v>
      </c>
      <c r="D1621" s="43">
        <v>5.51</v>
      </c>
      <c r="E1621" s="9">
        <f t="shared" si="132"/>
        <v>5.6725450000000004</v>
      </c>
      <c r="F1621" s="44">
        <v>34.15</v>
      </c>
      <c r="G1621" s="9">
        <f t="shared" si="133"/>
        <v>36.417560000000002</v>
      </c>
      <c r="H1621" s="11">
        <f t="shared" si="134"/>
        <v>255.7321696098</v>
      </c>
      <c r="J1621" s="26"/>
    </row>
    <row r="1622" spans="1:10" outlineLevel="1">
      <c r="A1622" s="7">
        <f t="shared" si="135"/>
        <v>43</v>
      </c>
      <c r="B1622" s="39">
        <v>42664.020833333336</v>
      </c>
      <c r="C1622" s="40">
        <f t="shared" si="131"/>
        <v>0.54166666666666652</v>
      </c>
      <c r="D1622" s="43">
        <v>3.23</v>
      </c>
      <c r="E1622" s="9">
        <f t="shared" si="132"/>
        <v>3.325285</v>
      </c>
      <c r="F1622" s="44">
        <v>30.84</v>
      </c>
      <c r="G1622" s="9">
        <f t="shared" si="133"/>
        <v>32.887776000000002</v>
      </c>
      <c r="H1622" s="11">
        <f t="shared" si="134"/>
        <v>161.64949928383999</v>
      </c>
      <c r="J1622" s="26"/>
    </row>
    <row r="1623" spans="1:10" outlineLevel="1">
      <c r="A1623" s="7">
        <f t="shared" si="135"/>
        <v>43</v>
      </c>
      <c r="B1623" s="39">
        <v>42664.020833333336</v>
      </c>
      <c r="C1623" s="40">
        <f t="shared" si="131"/>
        <v>0.56249999999999989</v>
      </c>
      <c r="D1623" s="43">
        <v>4.4000000000000004</v>
      </c>
      <c r="E1623" s="9">
        <f t="shared" si="132"/>
        <v>4.5298000000000007</v>
      </c>
      <c r="F1623" s="44">
        <v>31.18</v>
      </c>
      <c r="G1623" s="9">
        <f t="shared" si="133"/>
        <v>33.250351999999999</v>
      </c>
      <c r="H1623" s="11">
        <f t="shared" si="134"/>
        <v>218.56125551040003</v>
      </c>
      <c r="J1623" s="26"/>
    </row>
    <row r="1624" spans="1:10" outlineLevel="1">
      <c r="A1624" s="7">
        <f t="shared" si="135"/>
        <v>43</v>
      </c>
      <c r="B1624" s="39">
        <v>42664.020833333336</v>
      </c>
      <c r="C1624" s="40">
        <f t="shared" si="131"/>
        <v>0.58333333333333326</v>
      </c>
      <c r="D1624" s="43">
        <v>4.0599999999999996</v>
      </c>
      <c r="E1624" s="9">
        <f t="shared" si="132"/>
        <v>4.1797699999999995</v>
      </c>
      <c r="F1624" s="44">
        <v>36.46</v>
      </c>
      <c r="G1624" s="9">
        <f t="shared" si="133"/>
        <v>38.880944</v>
      </c>
      <c r="H1624" s="11">
        <f t="shared" si="134"/>
        <v>178.13785169711997</v>
      </c>
      <c r="J1624" s="26"/>
    </row>
    <row r="1625" spans="1:10" outlineLevel="1">
      <c r="A1625" s="7">
        <f t="shared" si="135"/>
        <v>43</v>
      </c>
      <c r="B1625" s="39">
        <v>42664.020833333336</v>
      </c>
      <c r="C1625" s="40">
        <f t="shared" si="131"/>
        <v>0.60416666666666663</v>
      </c>
      <c r="D1625" s="43">
        <v>6.16</v>
      </c>
      <c r="E1625" s="9">
        <f t="shared" si="132"/>
        <v>6.3417200000000005</v>
      </c>
      <c r="F1625" s="44">
        <v>30.25</v>
      </c>
      <c r="G1625" s="9">
        <f t="shared" si="133"/>
        <v>32.258600000000001</v>
      </c>
      <c r="H1625" s="11">
        <f t="shared" si="134"/>
        <v>312.27517120800002</v>
      </c>
      <c r="J1625" s="26"/>
    </row>
    <row r="1626" spans="1:10" outlineLevel="1">
      <c r="A1626" s="7">
        <f t="shared" si="135"/>
        <v>43</v>
      </c>
      <c r="B1626" s="39">
        <v>42664.020833333336</v>
      </c>
      <c r="C1626" s="40">
        <f t="shared" si="131"/>
        <v>0.625</v>
      </c>
      <c r="D1626" s="43">
        <v>5.55</v>
      </c>
      <c r="E1626" s="9">
        <f t="shared" si="132"/>
        <v>5.7137250000000002</v>
      </c>
      <c r="F1626" s="44">
        <v>41.31</v>
      </c>
      <c r="G1626" s="9">
        <f t="shared" si="133"/>
        <v>44.052984000000002</v>
      </c>
      <c r="H1626" s="11">
        <f t="shared" si="134"/>
        <v>213.96195149459999</v>
      </c>
      <c r="J1626" s="26"/>
    </row>
    <row r="1627" spans="1:10" outlineLevel="1">
      <c r="A1627" s="7">
        <f t="shared" si="135"/>
        <v>43</v>
      </c>
      <c r="B1627" s="39">
        <v>42664.020833333336</v>
      </c>
      <c r="C1627" s="40">
        <f t="shared" si="131"/>
        <v>0.64583333333333337</v>
      </c>
      <c r="D1627" s="43">
        <v>7.76</v>
      </c>
      <c r="E1627" s="9">
        <f t="shared" si="132"/>
        <v>7.9889200000000002</v>
      </c>
      <c r="F1627" s="44">
        <v>50.11</v>
      </c>
      <c r="G1627" s="9">
        <f t="shared" si="133"/>
        <v>53.437303999999997</v>
      </c>
      <c r="H1627" s="11">
        <f t="shared" si="134"/>
        <v>224.19063332832002</v>
      </c>
      <c r="J1627" s="26"/>
    </row>
    <row r="1628" spans="1:10" outlineLevel="1">
      <c r="A1628" s="7">
        <f t="shared" si="135"/>
        <v>43</v>
      </c>
      <c r="B1628" s="39">
        <v>42664.020833333336</v>
      </c>
      <c r="C1628" s="40">
        <f t="shared" si="131"/>
        <v>0.66666666666666674</v>
      </c>
      <c r="D1628" s="43">
        <v>3.1</v>
      </c>
      <c r="E1628" s="9">
        <f t="shared" si="132"/>
        <v>3.1914500000000006</v>
      </c>
      <c r="F1628" s="44">
        <v>50.2</v>
      </c>
      <c r="G1628" s="9">
        <f t="shared" si="133"/>
        <v>53.533280000000005</v>
      </c>
      <c r="H1628" s="11">
        <f t="shared" si="134"/>
        <v>89.254388543999994</v>
      </c>
      <c r="J1628" s="26"/>
    </row>
    <row r="1629" spans="1:10" outlineLevel="1">
      <c r="A1629" s="7">
        <f t="shared" si="135"/>
        <v>43</v>
      </c>
      <c r="B1629" s="39">
        <v>42664.020833333336</v>
      </c>
      <c r="C1629" s="40">
        <f t="shared" si="131"/>
        <v>0.68750000000000011</v>
      </c>
      <c r="D1629" s="43">
        <v>1.22</v>
      </c>
      <c r="E1629" s="9">
        <f t="shared" si="132"/>
        <v>1.2559900000000002</v>
      </c>
      <c r="F1629" s="44">
        <v>52.79</v>
      </c>
      <c r="G1629" s="9">
        <f t="shared" si="133"/>
        <v>56.295256000000002</v>
      </c>
      <c r="H1629" s="11">
        <f t="shared" si="134"/>
        <v>31.656906416560002</v>
      </c>
      <c r="J1629" s="26"/>
    </row>
    <row r="1630" spans="1:10" outlineLevel="1">
      <c r="A1630" s="7">
        <f t="shared" si="135"/>
        <v>43</v>
      </c>
      <c r="B1630" s="39">
        <v>42664.020833333336</v>
      </c>
      <c r="C1630" s="40">
        <f t="shared" si="131"/>
        <v>0.70833333333333348</v>
      </c>
      <c r="D1630" s="43">
        <v>0.81</v>
      </c>
      <c r="E1630" s="9">
        <f t="shared" si="132"/>
        <v>0.83389500000000016</v>
      </c>
      <c r="F1630" s="44">
        <v>52.41</v>
      </c>
      <c r="G1630" s="9">
        <f t="shared" si="133"/>
        <v>55.890023999999997</v>
      </c>
      <c r="H1630" s="11">
        <f t="shared" si="134"/>
        <v>21.356030936520007</v>
      </c>
      <c r="J1630" s="26"/>
    </row>
    <row r="1631" spans="1:10" outlineLevel="1">
      <c r="A1631" s="7">
        <f t="shared" si="135"/>
        <v>43</v>
      </c>
      <c r="B1631" s="39">
        <v>42664.020833333336</v>
      </c>
      <c r="C1631" s="40">
        <f t="shared" si="131"/>
        <v>0.72916666666666685</v>
      </c>
      <c r="D1631" s="43">
        <v>0.47</v>
      </c>
      <c r="E1631" s="9">
        <f t="shared" si="132"/>
        <v>0.48386499999999999</v>
      </c>
      <c r="F1631" s="44">
        <v>49.64</v>
      </c>
      <c r="G1631" s="9">
        <f t="shared" si="133"/>
        <v>52.936095999999999</v>
      </c>
      <c r="H1631" s="11">
        <f t="shared" si="134"/>
        <v>13.82107340896</v>
      </c>
      <c r="J1631" s="26"/>
    </row>
    <row r="1632" spans="1:10" outlineLevel="1">
      <c r="A1632" s="7">
        <f t="shared" si="135"/>
        <v>43</v>
      </c>
      <c r="B1632" s="39">
        <v>42664.020833333336</v>
      </c>
      <c r="C1632" s="40">
        <f t="shared" si="131"/>
        <v>0.75000000000000022</v>
      </c>
      <c r="D1632" s="43">
        <v>0.23</v>
      </c>
      <c r="E1632" s="9">
        <f t="shared" si="132"/>
        <v>0.23678500000000002</v>
      </c>
      <c r="F1632" s="44">
        <v>50.97</v>
      </c>
      <c r="G1632" s="9">
        <f t="shared" si="133"/>
        <v>54.354407999999999</v>
      </c>
      <c r="H1632" s="11">
        <f t="shared" si="134"/>
        <v>6.4276690017200009</v>
      </c>
      <c r="J1632" s="26"/>
    </row>
    <row r="1633" spans="1:10" outlineLevel="1">
      <c r="A1633" s="7">
        <f t="shared" si="135"/>
        <v>43</v>
      </c>
      <c r="B1633" s="39">
        <v>42664.020833333336</v>
      </c>
      <c r="C1633" s="40">
        <f t="shared" si="131"/>
        <v>0.77083333333333359</v>
      </c>
      <c r="D1633" s="43">
        <v>2.02</v>
      </c>
      <c r="E1633" s="9">
        <f t="shared" si="132"/>
        <v>2.07959</v>
      </c>
      <c r="F1633" s="44">
        <v>50</v>
      </c>
      <c r="G1633" s="9">
        <f t="shared" si="133"/>
        <v>53.32</v>
      </c>
      <c r="H1633" s="11">
        <f t="shared" si="134"/>
        <v>58.602846200000002</v>
      </c>
      <c r="J1633" s="26"/>
    </row>
    <row r="1634" spans="1:10" outlineLevel="1">
      <c r="A1634" s="7">
        <f t="shared" si="135"/>
        <v>43</v>
      </c>
      <c r="B1634" s="39">
        <v>42664.020833333336</v>
      </c>
      <c r="C1634" s="40">
        <f t="shared" si="131"/>
        <v>0.79166666666666696</v>
      </c>
      <c r="D1634" s="43">
        <v>2.16</v>
      </c>
      <c r="E1634" s="9">
        <f t="shared" si="132"/>
        <v>2.2237200000000001</v>
      </c>
      <c r="F1634" s="44">
        <v>66.88</v>
      </c>
      <c r="G1634" s="9">
        <f t="shared" si="133"/>
        <v>71.320831999999996</v>
      </c>
      <c r="H1634" s="11">
        <f t="shared" si="134"/>
        <v>22.635619464960012</v>
      </c>
      <c r="J1634" s="26"/>
    </row>
    <row r="1635" spans="1:10" outlineLevel="1">
      <c r="A1635" s="7">
        <f t="shared" si="135"/>
        <v>43</v>
      </c>
      <c r="B1635" s="39">
        <v>42664.020833333336</v>
      </c>
      <c r="C1635" s="40">
        <f t="shared" si="131"/>
        <v>0.81250000000000033</v>
      </c>
      <c r="D1635" s="43">
        <v>1.5</v>
      </c>
      <c r="E1635" s="9">
        <f t="shared" si="132"/>
        <v>1.5442500000000001</v>
      </c>
      <c r="F1635" s="44">
        <v>67.56</v>
      </c>
      <c r="G1635" s="9">
        <f t="shared" si="133"/>
        <v>72.045984000000004</v>
      </c>
      <c r="H1635" s="11">
        <f t="shared" si="134"/>
        <v>14.599364207999995</v>
      </c>
      <c r="J1635" s="26"/>
    </row>
    <row r="1636" spans="1:10" outlineLevel="1">
      <c r="A1636" s="7">
        <f t="shared" si="135"/>
        <v>43</v>
      </c>
      <c r="B1636" s="39">
        <v>42664.020833333336</v>
      </c>
      <c r="C1636" s="40">
        <f t="shared" si="131"/>
        <v>0.8333333333333337</v>
      </c>
      <c r="D1636" s="43">
        <v>1.19</v>
      </c>
      <c r="E1636" s="9">
        <f t="shared" si="132"/>
        <v>1.2251050000000001</v>
      </c>
      <c r="F1636" s="44">
        <v>58.7</v>
      </c>
      <c r="G1636" s="9">
        <f t="shared" si="133"/>
        <v>62.597680000000004</v>
      </c>
      <c r="H1636" s="11">
        <f t="shared" si="134"/>
        <v>23.157326743599999</v>
      </c>
      <c r="J1636" s="26"/>
    </row>
    <row r="1637" spans="1:10" outlineLevel="1">
      <c r="A1637" s="7">
        <f t="shared" si="135"/>
        <v>43</v>
      </c>
      <c r="B1637" s="39">
        <v>42664.020833333336</v>
      </c>
      <c r="C1637" s="40">
        <f t="shared" si="131"/>
        <v>0.85416666666666707</v>
      </c>
      <c r="D1637" s="43">
        <v>2.3199999999999998</v>
      </c>
      <c r="E1637" s="9">
        <f t="shared" si="132"/>
        <v>2.3884400000000001</v>
      </c>
      <c r="F1637" s="44">
        <v>43.45</v>
      </c>
      <c r="G1637" s="9">
        <f t="shared" si="133"/>
        <v>46.335080000000005</v>
      </c>
      <c r="H1637" s="11">
        <f t="shared" si="134"/>
        <v>83.989301524799998</v>
      </c>
      <c r="J1637" s="26"/>
    </row>
    <row r="1638" spans="1:10" outlineLevel="1">
      <c r="A1638" s="7">
        <f t="shared" si="135"/>
        <v>43</v>
      </c>
      <c r="B1638" s="39">
        <v>42664.020833333336</v>
      </c>
      <c r="C1638" s="40">
        <f t="shared" si="131"/>
        <v>0.87500000000000044</v>
      </c>
      <c r="D1638" s="43">
        <v>4.17</v>
      </c>
      <c r="E1638" s="9">
        <f t="shared" si="132"/>
        <v>4.2930150000000005</v>
      </c>
      <c r="F1638" s="44">
        <v>37.369999999999997</v>
      </c>
      <c r="G1638" s="9">
        <f t="shared" si="133"/>
        <v>39.851368000000001</v>
      </c>
      <c r="H1638" s="11">
        <f t="shared" si="134"/>
        <v>178.79820190548003</v>
      </c>
      <c r="J1638" s="26"/>
    </row>
    <row r="1639" spans="1:10" outlineLevel="1">
      <c r="A1639" s="7">
        <f t="shared" si="135"/>
        <v>43</v>
      </c>
      <c r="B1639" s="39">
        <v>42664.020833333336</v>
      </c>
      <c r="C1639" s="40">
        <f t="shared" si="131"/>
        <v>0.89583333333333381</v>
      </c>
      <c r="D1639" s="43">
        <v>2.82</v>
      </c>
      <c r="E1639" s="9">
        <f t="shared" si="132"/>
        <v>2.9031899999999999</v>
      </c>
      <c r="F1639" s="44">
        <v>36.43</v>
      </c>
      <c r="G1639" s="9">
        <f t="shared" si="133"/>
        <v>38.848951999999997</v>
      </c>
      <c r="H1639" s="11">
        <f t="shared" si="134"/>
        <v>123.82409604312001</v>
      </c>
      <c r="J1639" s="26"/>
    </row>
    <row r="1640" spans="1:10" outlineLevel="1">
      <c r="A1640" s="7">
        <f t="shared" si="135"/>
        <v>43</v>
      </c>
      <c r="B1640" s="39">
        <v>42664.020833333336</v>
      </c>
      <c r="C1640" s="40">
        <f t="shared" si="131"/>
        <v>0.91666666666666718</v>
      </c>
      <c r="D1640" s="43">
        <v>6.06</v>
      </c>
      <c r="E1640" s="9">
        <f t="shared" si="132"/>
        <v>6.2387699999999997</v>
      </c>
      <c r="F1640" s="44">
        <v>34.799999999999997</v>
      </c>
      <c r="G1640" s="9">
        <f t="shared" si="133"/>
        <v>37.110720000000001</v>
      </c>
      <c r="H1640" s="11">
        <f t="shared" si="134"/>
        <v>276.9345083856</v>
      </c>
      <c r="J1640" s="26"/>
    </row>
    <row r="1641" spans="1:10" outlineLevel="1">
      <c r="A1641" s="7">
        <f t="shared" si="135"/>
        <v>43</v>
      </c>
      <c r="B1641" s="39">
        <v>42664.020833333336</v>
      </c>
      <c r="C1641" s="40">
        <f t="shared" si="131"/>
        <v>0.93750000000000056</v>
      </c>
      <c r="D1641" s="43">
        <v>8.52</v>
      </c>
      <c r="E1641" s="9">
        <f t="shared" si="132"/>
        <v>8.7713400000000004</v>
      </c>
      <c r="F1641" s="44">
        <v>58.97</v>
      </c>
      <c r="G1641" s="9">
        <f t="shared" si="133"/>
        <v>62.885607999999998</v>
      </c>
      <c r="H1641" s="11">
        <f t="shared" si="134"/>
        <v>163.27316112528004</v>
      </c>
      <c r="J1641" s="26"/>
    </row>
    <row r="1642" spans="1:10" outlineLevel="1">
      <c r="A1642" s="7">
        <f t="shared" si="135"/>
        <v>43</v>
      </c>
      <c r="B1642" s="39">
        <v>42664.020833333336</v>
      </c>
      <c r="C1642" s="40">
        <f t="shared" si="131"/>
        <v>0.95833333333333393</v>
      </c>
      <c r="D1642" s="43">
        <v>9.4499999999999993</v>
      </c>
      <c r="E1642" s="9">
        <f t="shared" si="132"/>
        <v>9.7287750000000006</v>
      </c>
      <c r="F1642" s="44">
        <v>41.07</v>
      </c>
      <c r="G1642" s="9">
        <f t="shared" si="133"/>
        <v>43.797048000000004</v>
      </c>
      <c r="H1642" s="11">
        <f t="shared" si="134"/>
        <v>366.80353684379998</v>
      </c>
      <c r="J1642" s="26"/>
    </row>
    <row r="1643" spans="1:10" outlineLevel="1">
      <c r="A1643" s="7">
        <f t="shared" si="135"/>
        <v>43</v>
      </c>
      <c r="B1643" s="39">
        <v>42664.020833333336</v>
      </c>
      <c r="C1643" s="40">
        <f t="shared" si="131"/>
        <v>0.9791666666666673</v>
      </c>
      <c r="D1643" s="43">
        <v>8.32</v>
      </c>
      <c r="E1643" s="9">
        <f t="shared" si="132"/>
        <v>8.5654400000000006</v>
      </c>
      <c r="F1643" s="44">
        <v>60.35</v>
      </c>
      <c r="G1643" s="9">
        <f t="shared" si="133"/>
        <v>64.357240000000004</v>
      </c>
      <c r="H1643" s="11">
        <f t="shared" si="134"/>
        <v>146.83528221439997</v>
      </c>
      <c r="J1643" s="26"/>
    </row>
    <row r="1644" spans="1:10" outlineLevel="1">
      <c r="A1644" s="7">
        <f t="shared" si="135"/>
        <v>43</v>
      </c>
      <c r="B1644" s="39">
        <v>42664.020833333336</v>
      </c>
      <c r="C1644" s="40">
        <f t="shared" si="131"/>
        <v>1.0000000000000007</v>
      </c>
      <c r="D1644" s="43">
        <v>7.6</v>
      </c>
      <c r="E1644" s="9">
        <f t="shared" si="132"/>
        <v>7.8242000000000003</v>
      </c>
      <c r="F1644" s="44">
        <v>47.09</v>
      </c>
      <c r="G1644" s="9">
        <f t="shared" si="133"/>
        <v>50.216776000000003</v>
      </c>
      <c r="H1644" s="11">
        <f t="shared" si="134"/>
        <v>244.76620122079999</v>
      </c>
      <c r="J1644" s="26"/>
    </row>
    <row r="1645" spans="1:10" outlineLevel="1">
      <c r="A1645" s="7">
        <f t="shared" si="135"/>
        <v>43</v>
      </c>
      <c r="B1645" s="39">
        <v>42665.020833333336</v>
      </c>
      <c r="C1645" s="40">
        <f t="shared" si="131"/>
        <v>2.0833333333333332E-2</v>
      </c>
      <c r="D1645" s="43">
        <v>8.31</v>
      </c>
      <c r="E1645" s="9">
        <f t="shared" si="132"/>
        <v>8.5551450000000013</v>
      </c>
      <c r="F1645" s="44">
        <v>28.06</v>
      </c>
      <c r="G1645" s="9">
        <f t="shared" si="133"/>
        <v>29.923183999999999</v>
      </c>
      <c r="H1645" s="11">
        <f t="shared" si="134"/>
        <v>441.24713951832007</v>
      </c>
      <c r="J1645" s="26"/>
    </row>
    <row r="1646" spans="1:10" outlineLevel="1">
      <c r="A1646" s="7">
        <f t="shared" si="135"/>
        <v>43</v>
      </c>
      <c r="B1646" s="39">
        <v>42665.020833333336</v>
      </c>
      <c r="C1646" s="40">
        <f t="shared" si="131"/>
        <v>4.1666666666666664E-2</v>
      </c>
      <c r="D1646" s="43">
        <v>7.13</v>
      </c>
      <c r="E1646" s="9">
        <f t="shared" si="132"/>
        <v>7.3403350000000005</v>
      </c>
      <c r="F1646" s="44">
        <v>30.16</v>
      </c>
      <c r="G1646" s="9">
        <f t="shared" si="133"/>
        <v>32.162624000000001</v>
      </c>
      <c r="H1646" s="11">
        <f t="shared" si="134"/>
        <v>362.15286786096004</v>
      </c>
      <c r="J1646" s="26"/>
    </row>
    <row r="1647" spans="1:10" outlineLevel="1">
      <c r="A1647" s="7">
        <f t="shared" si="135"/>
        <v>43</v>
      </c>
      <c r="B1647" s="39">
        <v>42665.020833333336</v>
      </c>
      <c r="C1647" s="40">
        <f t="shared" si="131"/>
        <v>6.25E-2</v>
      </c>
      <c r="D1647" s="43">
        <v>7.76</v>
      </c>
      <c r="E1647" s="9">
        <f t="shared" si="132"/>
        <v>7.9889200000000002</v>
      </c>
      <c r="F1647" s="44">
        <v>19.11</v>
      </c>
      <c r="G1647" s="9">
        <f t="shared" si="133"/>
        <v>20.378903999999999</v>
      </c>
      <c r="H1647" s="11">
        <f t="shared" si="134"/>
        <v>488.29154625632003</v>
      </c>
      <c r="J1647" s="26"/>
    </row>
    <row r="1648" spans="1:10" outlineLevel="1">
      <c r="A1648" s="7">
        <f t="shared" si="135"/>
        <v>43</v>
      </c>
      <c r="B1648" s="39">
        <v>42665.020833333336</v>
      </c>
      <c r="C1648" s="40">
        <f t="shared" si="131"/>
        <v>8.3333333333333329E-2</v>
      </c>
      <c r="D1648" s="43">
        <v>7.02</v>
      </c>
      <c r="E1648" s="9">
        <f t="shared" si="132"/>
        <v>7.2270900000000005</v>
      </c>
      <c r="F1648" s="44">
        <v>10.07</v>
      </c>
      <c r="G1648" s="9">
        <f t="shared" si="133"/>
        <v>10.738648000000001</v>
      </c>
      <c r="H1648" s="11">
        <f t="shared" si="134"/>
        <v>511.39865942568002</v>
      </c>
      <c r="J1648" s="26"/>
    </row>
    <row r="1649" spans="1:10" outlineLevel="1">
      <c r="A1649" s="7">
        <f t="shared" si="135"/>
        <v>43</v>
      </c>
      <c r="B1649" s="39">
        <v>42665.020833333336</v>
      </c>
      <c r="C1649" s="40">
        <f t="shared" si="131"/>
        <v>0.10416666666666666</v>
      </c>
      <c r="D1649" s="43">
        <v>6.03</v>
      </c>
      <c r="E1649" s="9">
        <f t="shared" si="132"/>
        <v>6.207885000000001</v>
      </c>
      <c r="F1649" s="44">
        <v>17.760000000000002</v>
      </c>
      <c r="G1649" s="9">
        <f t="shared" si="133"/>
        <v>18.939264000000001</v>
      </c>
      <c r="H1649" s="11">
        <f t="shared" si="134"/>
        <v>388.36985460336007</v>
      </c>
      <c r="J1649" s="26"/>
    </row>
    <row r="1650" spans="1:10" outlineLevel="1">
      <c r="A1650" s="7">
        <f t="shared" si="135"/>
        <v>43</v>
      </c>
      <c r="B1650" s="39">
        <v>42665.020833333336</v>
      </c>
      <c r="C1650" s="40">
        <f t="shared" si="131"/>
        <v>0.12499999999999999</v>
      </c>
      <c r="D1650" s="43">
        <v>5.29</v>
      </c>
      <c r="E1650" s="9">
        <f t="shared" si="132"/>
        <v>5.4460550000000003</v>
      </c>
      <c r="F1650" s="44">
        <v>27.11</v>
      </c>
      <c r="G1650" s="9">
        <f t="shared" si="133"/>
        <v>28.910104</v>
      </c>
      <c r="H1650" s="11">
        <f t="shared" si="134"/>
        <v>286.40746606028</v>
      </c>
      <c r="J1650" s="26"/>
    </row>
    <row r="1651" spans="1:10" outlineLevel="1">
      <c r="A1651" s="7">
        <f t="shared" si="135"/>
        <v>43</v>
      </c>
      <c r="B1651" s="39">
        <v>42665.020833333336</v>
      </c>
      <c r="C1651" s="40">
        <f t="shared" si="131"/>
        <v>0.14583333333333331</v>
      </c>
      <c r="D1651" s="43">
        <v>7.13</v>
      </c>
      <c r="E1651" s="9">
        <f t="shared" si="132"/>
        <v>7.3403350000000005</v>
      </c>
      <c r="F1651" s="44">
        <v>27.34</v>
      </c>
      <c r="G1651" s="9">
        <f t="shared" si="133"/>
        <v>29.155376</v>
      </c>
      <c r="H1651" s="11">
        <f t="shared" si="134"/>
        <v>384.22707560904001</v>
      </c>
      <c r="J1651" s="26"/>
    </row>
    <row r="1652" spans="1:10" outlineLevel="1">
      <c r="A1652" s="7">
        <f t="shared" si="135"/>
        <v>43</v>
      </c>
      <c r="B1652" s="39">
        <v>42665.020833333336</v>
      </c>
      <c r="C1652" s="40">
        <f t="shared" si="131"/>
        <v>0.16666666666666666</v>
      </c>
      <c r="D1652" s="43">
        <v>8.7200000000000006</v>
      </c>
      <c r="E1652" s="9">
        <f t="shared" si="132"/>
        <v>8.9772400000000019</v>
      </c>
      <c r="F1652" s="44">
        <v>28.29</v>
      </c>
      <c r="G1652" s="9">
        <f t="shared" si="133"/>
        <v>30.168455999999999</v>
      </c>
      <c r="H1652" s="11">
        <f t="shared" si="134"/>
        <v>460.81559005856013</v>
      </c>
      <c r="J1652" s="26"/>
    </row>
    <row r="1653" spans="1:10" outlineLevel="1">
      <c r="A1653" s="7">
        <f t="shared" si="135"/>
        <v>43</v>
      </c>
      <c r="B1653" s="39">
        <v>42665.020833333336</v>
      </c>
      <c r="C1653" s="40">
        <f t="shared" si="131"/>
        <v>0.1875</v>
      </c>
      <c r="D1653" s="43">
        <v>5.86</v>
      </c>
      <c r="E1653" s="9">
        <f t="shared" si="132"/>
        <v>6.0328700000000008</v>
      </c>
      <c r="F1653" s="44">
        <v>29.8</v>
      </c>
      <c r="G1653" s="9">
        <f t="shared" si="133"/>
        <v>31.77872</v>
      </c>
      <c r="H1653" s="11">
        <f t="shared" si="134"/>
        <v>299.96201847360004</v>
      </c>
      <c r="J1653" s="26"/>
    </row>
    <row r="1654" spans="1:10" outlineLevel="1">
      <c r="A1654" s="7">
        <f t="shared" si="135"/>
        <v>43</v>
      </c>
      <c r="B1654" s="39">
        <v>42665.020833333336</v>
      </c>
      <c r="C1654" s="40">
        <f t="shared" si="131"/>
        <v>0.20833333333333334</v>
      </c>
      <c r="D1654" s="43">
        <v>5.22</v>
      </c>
      <c r="E1654" s="9">
        <f t="shared" si="132"/>
        <v>5.37399</v>
      </c>
      <c r="F1654" s="44">
        <v>19</v>
      </c>
      <c r="G1654" s="9">
        <f t="shared" si="133"/>
        <v>20.261600000000001</v>
      </c>
      <c r="H1654" s="11">
        <f t="shared" si="134"/>
        <v>329.09454921600002</v>
      </c>
      <c r="J1654" s="26"/>
    </row>
    <row r="1655" spans="1:10" outlineLevel="1">
      <c r="A1655" s="7">
        <f t="shared" si="135"/>
        <v>43</v>
      </c>
      <c r="B1655" s="39">
        <v>42665.020833333336</v>
      </c>
      <c r="C1655" s="40">
        <f t="shared" si="131"/>
        <v>0.22916666666666669</v>
      </c>
      <c r="D1655" s="43">
        <v>4.7</v>
      </c>
      <c r="E1655" s="9">
        <f t="shared" si="132"/>
        <v>4.8386500000000003</v>
      </c>
      <c r="F1655" s="44">
        <v>31.57</v>
      </c>
      <c r="G1655" s="9">
        <f t="shared" si="133"/>
        <v>33.666248000000003</v>
      </c>
      <c r="H1655" s="11">
        <f t="shared" si="134"/>
        <v>231.4507841148</v>
      </c>
      <c r="J1655" s="26"/>
    </row>
    <row r="1656" spans="1:10" outlineLevel="1">
      <c r="A1656" s="7">
        <f t="shared" si="135"/>
        <v>43</v>
      </c>
      <c r="B1656" s="39">
        <v>42665.020833333336</v>
      </c>
      <c r="C1656" s="40">
        <f t="shared" si="131"/>
        <v>0.25</v>
      </c>
      <c r="D1656" s="43">
        <v>4.9400000000000004</v>
      </c>
      <c r="E1656" s="9">
        <f t="shared" si="132"/>
        <v>5.0857300000000008</v>
      </c>
      <c r="F1656" s="44">
        <v>10.5</v>
      </c>
      <c r="G1656" s="9">
        <f t="shared" si="133"/>
        <v>11.1972</v>
      </c>
      <c r="H1656" s="11">
        <f t="shared" si="134"/>
        <v>357.54105904400006</v>
      </c>
      <c r="J1656" s="26"/>
    </row>
    <row r="1657" spans="1:10" outlineLevel="1">
      <c r="A1657" s="7">
        <f t="shared" si="135"/>
        <v>43</v>
      </c>
      <c r="B1657" s="39">
        <v>42665.020833333336</v>
      </c>
      <c r="C1657" s="40">
        <f t="shared" si="131"/>
        <v>0.27083333333333331</v>
      </c>
      <c r="D1657" s="43">
        <v>2.9</v>
      </c>
      <c r="E1657" s="9">
        <f t="shared" si="132"/>
        <v>2.9855499999999999</v>
      </c>
      <c r="F1657" s="44">
        <v>35.72</v>
      </c>
      <c r="G1657" s="9">
        <f t="shared" si="133"/>
        <v>38.091808</v>
      </c>
      <c r="H1657" s="11">
        <f t="shared" si="134"/>
        <v>129.5973276256</v>
      </c>
      <c r="J1657" s="26"/>
    </row>
    <row r="1658" spans="1:10" outlineLevel="1">
      <c r="A1658" s="7">
        <f t="shared" si="135"/>
        <v>43</v>
      </c>
      <c r="B1658" s="39">
        <v>42665.020833333336</v>
      </c>
      <c r="C1658" s="40">
        <f t="shared" si="131"/>
        <v>0.29166666666666663</v>
      </c>
      <c r="D1658" s="43">
        <v>5.0599999999999996</v>
      </c>
      <c r="E1658" s="9">
        <f t="shared" si="132"/>
        <v>5.2092700000000001</v>
      </c>
      <c r="F1658" s="44">
        <v>66.09</v>
      </c>
      <c r="G1658" s="9">
        <f t="shared" si="133"/>
        <v>70.478376000000011</v>
      </c>
      <c r="H1658" s="11">
        <f t="shared" si="134"/>
        <v>57.414615254479941</v>
      </c>
      <c r="J1658" s="26"/>
    </row>
    <row r="1659" spans="1:10" outlineLevel="1">
      <c r="A1659" s="7">
        <f t="shared" si="135"/>
        <v>43</v>
      </c>
      <c r="B1659" s="39">
        <v>42665.020833333336</v>
      </c>
      <c r="C1659" s="40">
        <f t="shared" si="131"/>
        <v>0.31249999999999994</v>
      </c>
      <c r="D1659" s="43">
        <v>6.09</v>
      </c>
      <c r="E1659" s="9">
        <f t="shared" si="132"/>
        <v>6.2696550000000002</v>
      </c>
      <c r="F1659" s="44">
        <v>64.48</v>
      </c>
      <c r="G1659" s="9">
        <f t="shared" si="133"/>
        <v>68.761472000000012</v>
      </c>
      <c r="H1659" s="11">
        <f t="shared" si="134"/>
        <v>79.866175767839934</v>
      </c>
      <c r="J1659" s="26"/>
    </row>
    <row r="1660" spans="1:10" outlineLevel="1">
      <c r="A1660" s="7">
        <f t="shared" si="135"/>
        <v>43</v>
      </c>
      <c r="B1660" s="39">
        <v>42665.020833333336</v>
      </c>
      <c r="C1660" s="40">
        <f t="shared" si="131"/>
        <v>0.33333333333333326</v>
      </c>
      <c r="D1660" s="43">
        <v>4.13</v>
      </c>
      <c r="E1660" s="9">
        <f t="shared" si="132"/>
        <v>4.2518349999999998</v>
      </c>
      <c r="F1660" s="44">
        <v>67.81</v>
      </c>
      <c r="G1660" s="9">
        <f t="shared" si="133"/>
        <v>72.312584000000001</v>
      </c>
      <c r="H1660" s="11">
        <f t="shared" si="134"/>
        <v>39.063376908359992</v>
      </c>
      <c r="J1660" s="26"/>
    </row>
    <row r="1661" spans="1:10" outlineLevel="1">
      <c r="A1661" s="7">
        <f t="shared" si="135"/>
        <v>43</v>
      </c>
      <c r="B1661" s="39">
        <v>42665.020833333336</v>
      </c>
      <c r="C1661" s="40">
        <f t="shared" si="131"/>
        <v>0.35416666666666657</v>
      </c>
      <c r="D1661" s="43">
        <v>3.31</v>
      </c>
      <c r="E1661" s="9">
        <f t="shared" si="132"/>
        <v>3.4076450000000005</v>
      </c>
      <c r="F1661" s="44">
        <v>77.13</v>
      </c>
      <c r="G1661" s="9">
        <f t="shared" si="133"/>
        <v>82.251431999999994</v>
      </c>
      <c r="H1661" s="11">
        <f t="shared" si="134"/>
        <v>-2.5606134976399804</v>
      </c>
      <c r="J1661" s="26"/>
    </row>
    <row r="1662" spans="1:10" outlineLevel="1">
      <c r="A1662" s="7">
        <f t="shared" si="135"/>
        <v>43</v>
      </c>
      <c r="B1662" s="39">
        <v>42665.020833333336</v>
      </c>
      <c r="C1662" s="40">
        <f t="shared" ref="C1662:C1692" si="136">IF(C1661=$C$60,$C$13,C1661+1/48)</f>
        <v>0.37499999999999989</v>
      </c>
      <c r="D1662" s="43">
        <v>9.1</v>
      </c>
      <c r="E1662" s="9">
        <f t="shared" si="132"/>
        <v>9.3684500000000011</v>
      </c>
      <c r="F1662" s="44">
        <v>67.14</v>
      </c>
      <c r="G1662" s="9">
        <f t="shared" si="133"/>
        <v>71.598095999999998</v>
      </c>
      <c r="H1662" s="11">
        <f t="shared" si="134"/>
        <v>92.765492528800024</v>
      </c>
      <c r="J1662" s="26"/>
    </row>
    <row r="1663" spans="1:10" outlineLevel="1">
      <c r="A1663" s="7">
        <f t="shared" si="135"/>
        <v>43</v>
      </c>
      <c r="B1663" s="39">
        <v>42665.020833333336</v>
      </c>
      <c r="C1663" s="40">
        <f t="shared" si="136"/>
        <v>0.3958333333333332</v>
      </c>
      <c r="D1663" s="43">
        <v>9.41</v>
      </c>
      <c r="E1663" s="9">
        <f t="shared" si="132"/>
        <v>9.6875950000000017</v>
      </c>
      <c r="F1663" s="44">
        <v>46.72</v>
      </c>
      <c r="G1663" s="9">
        <f t="shared" si="133"/>
        <v>49.822207999999996</v>
      </c>
      <c r="H1663" s="11">
        <f t="shared" si="134"/>
        <v>306.88161939024008</v>
      </c>
      <c r="J1663" s="26"/>
    </row>
    <row r="1664" spans="1:10" outlineLevel="1">
      <c r="A1664" s="7">
        <f t="shared" si="135"/>
        <v>43</v>
      </c>
      <c r="B1664" s="39">
        <v>42665.020833333336</v>
      </c>
      <c r="C1664" s="40">
        <f t="shared" si="136"/>
        <v>0.41666666666666652</v>
      </c>
      <c r="D1664" s="43">
        <v>9.3800000000000008</v>
      </c>
      <c r="E1664" s="9">
        <f t="shared" si="132"/>
        <v>9.6567100000000021</v>
      </c>
      <c r="F1664" s="44">
        <v>44.26</v>
      </c>
      <c r="G1664" s="9">
        <f t="shared" si="133"/>
        <v>47.198864</v>
      </c>
      <c r="H1664" s="11">
        <f t="shared" si="134"/>
        <v>331.23612302256009</v>
      </c>
      <c r="J1664" s="26"/>
    </row>
    <row r="1665" spans="1:10" outlineLevel="1">
      <c r="A1665" s="7">
        <f t="shared" si="135"/>
        <v>43</v>
      </c>
      <c r="B1665" s="39">
        <v>42665.020833333336</v>
      </c>
      <c r="C1665" s="40">
        <f t="shared" si="136"/>
        <v>0.43749999999999983</v>
      </c>
      <c r="D1665" s="43">
        <v>8.69</v>
      </c>
      <c r="E1665" s="9">
        <f t="shared" si="132"/>
        <v>8.9463550000000005</v>
      </c>
      <c r="F1665" s="44">
        <v>30.52</v>
      </c>
      <c r="G1665" s="9">
        <f t="shared" si="133"/>
        <v>32.546528000000002</v>
      </c>
      <c r="H1665" s="11">
        <f t="shared" si="134"/>
        <v>437.95513899456</v>
      </c>
      <c r="J1665" s="26"/>
    </row>
    <row r="1666" spans="1:10" outlineLevel="1">
      <c r="A1666" s="7">
        <f t="shared" si="135"/>
        <v>43</v>
      </c>
      <c r="B1666" s="39">
        <v>42665.020833333336</v>
      </c>
      <c r="C1666" s="40">
        <f t="shared" si="136"/>
        <v>0.45833333333333315</v>
      </c>
      <c r="D1666" s="43">
        <v>8.9700000000000006</v>
      </c>
      <c r="E1666" s="9">
        <f t="shared" si="132"/>
        <v>9.2346150000000016</v>
      </c>
      <c r="F1666" s="44">
        <v>25.55</v>
      </c>
      <c r="G1666" s="9">
        <f t="shared" si="133"/>
        <v>27.24652</v>
      </c>
      <c r="H1666" s="11">
        <f t="shared" si="134"/>
        <v>501.01000021020008</v>
      </c>
      <c r="J1666" s="26"/>
    </row>
    <row r="1667" spans="1:10" outlineLevel="1">
      <c r="A1667" s="7">
        <f t="shared" si="135"/>
        <v>43</v>
      </c>
      <c r="B1667" s="39">
        <v>42665.020833333336</v>
      </c>
      <c r="C1667" s="40">
        <f t="shared" si="136"/>
        <v>0.47916666666666646</v>
      </c>
      <c r="D1667" s="43">
        <v>8.67</v>
      </c>
      <c r="E1667" s="9">
        <f t="shared" si="132"/>
        <v>8.9257650000000002</v>
      </c>
      <c r="F1667" s="44">
        <v>33.19</v>
      </c>
      <c r="G1667" s="9">
        <f t="shared" si="133"/>
        <v>35.393816000000001</v>
      </c>
      <c r="H1667" s="11">
        <f t="shared" si="134"/>
        <v>411.53296343075999</v>
      </c>
      <c r="J1667" s="26"/>
    </row>
    <row r="1668" spans="1:10" outlineLevel="1">
      <c r="A1668" s="7">
        <f t="shared" si="135"/>
        <v>43</v>
      </c>
      <c r="B1668" s="39">
        <v>42665.020833333336</v>
      </c>
      <c r="C1668" s="40">
        <f t="shared" si="136"/>
        <v>0.49999999999999978</v>
      </c>
      <c r="D1668" s="43">
        <v>9.75</v>
      </c>
      <c r="E1668" s="9">
        <f t="shared" si="132"/>
        <v>10.037625</v>
      </c>
      <c r="F1668" s="44">
        <v>26</v>
      </c>
      <c r="G1668" s="9">
        <f t="shared" si="133"/>
        <v>27.726400000000002</v>
      </c>
      <c r="H1668" s="11">
        <f t="shared" si="134"/>
        <v>539.75923169999999</v>
      </c>
      <c r="J1668" s="26"/>
    </row>
    <row r="1669" spans="1:10" outlineLevel="1">
      <c r="A1669" s="7">
        <f t="shared" si="135"/>
        <v>43</v>
      </c>
      <c r="B1669" s="39">
        <v>42665.020833333336</v>
      </c>
      <c r="C1669" s="40">
        <f t="shared" si="136"/>
        <v>0.52083333333333315</v>
      </c>
      <c r="D1669" s="43">
        <v>9.7100000000000009</v>
      </c>
      <c r="E1669" s="9">
        <f t="shared" si="132"/>
        <v>9.9964450000000014</v>
      </c>
      <c r="F1669" s="44">
        <v>24.26</v>
      </c>
      <c r="G1669" s="9">
        <f t="shared" si="133"/>
        <v>25.870864000000001</v>
      </c>
      <c r="H1669" s="11">
        <f t="shared" si="134"/>
        <v>556.09359842152014</v>
      </c>
      <c r="J1669" s="26"/>
    </row>
    <row r="1670" spans="1:10" outlineLevel="1">
      <c r="A1670" s="7">
        <f t="shared" si="135"/>
        <v>43</v>
      </c>
      <c r="B1670" s="39">
        <v>42665.020833333336</v>
      </c>
      <c r="C1670" s="40">
        <f t="shared" si="136"/>
        <v>0.54166666666666652</v>
      </c>
      <c r="D1670" s="43">
        <v>9.76</v>
      </c>
      <c r="E1670" s="9">
        <f t="shared" si="132"/>
        <v>10.047920000000001</v>
      </c>
      <c r="F1670" s="44">
        <v>24.37</v>
      </c>
      <c r="G1670" s="9">
        <f t="shared" si="133"/>
        <v>25.988168000000002</v>
      </c>
      <c r="H1670" s="11">
        <f t="shared" si="134"/>
        <v>557.77844698944</v>
      </c>
      <c r="J1670" s="26"/>
    </row>
    <row r="1671" spans="1:10" outlineLevel="1">
      <c r="A1671" s="7">
        <f t="shared" si="135"/>
        <v>43</v>
      </c>
      <c r="B1671" s="39">
        <v>42665.020833333336</v>
      </c>
      <c r="C1671" s="40">
        <f t="shared" si="136"/>
        <v>0.56249999999999989</v>
      </c>
      <c r="D1671" s="43">
        <v>9.58</v>
      </c>
      <c r="E1671" s="9">
        <f t="shared" si="132"/>
        <v>9.8626100000000001</v>
      </c>
      <c r="F1671" s="44">
        <v>23.95</v>
      </c>
      <c r="G1671" s="9">
        <f t="shared" si="133"/>
        <v>25.540279999999999</v>
      </c>
      <c r="H1671" s="11">
        <f t="shared" si="134"/>
        <v>551.90889406920007</v>
      </c>
      <c r="J1671" s="26"/>
    </row>
    <row r="1672" spans="1:10" outlineLevel="1">
      <c r="A1672" s="7">
        <f t="shared" si="135"/>
        <v>43</v>
      </c>
      <c r="B1672" s="39">
        <v>42665.020833333336</v>
      </c>
      <c r="C1672" s="40">
        <f t="shared" si="136"/>
        <v>0.58333333333333326</v>
      </c>
      <c r="D1672" s="43">
        <v>9.7200000000000006</v>
      </c>
      <c r="E1672" s="9">
        <f t="shared" si="132"/>
        <v>10.006740000000001</v>
      </c>
      <c r="F1672" s="44">
        <v>22.92</v>
      </c>
      <c r="G1672" s="9">
        <f t="shared" si="133"/>
        <v>24.441888000000002</v>
      </c>
      <c r="H1672" s="11">
        <f t="shared" si="134"/>
        <v>570.96569167487996</v>
      </c>
      <c r="J1672" s="26"/>
    </row>
    <row r="1673" spans="1:10" outlineLevel="1">
      <c r="A1673" s="7">
        <f t="shared" si="135"/>
        <v>43</v>
      </c>
      <c r="B1673" s="39">
        <v>42665.020833333336</v>
      </c>
      <c r="C1673" s="40">
        <f t="shared" si="136"/>
        <v>0.60416666666666663</v>
      </c>
      <c r="D1673" s="43">
        <v>9.5299999999999994</v>
      </c>
      <c r="E1673" s="9">
        <f t="shared" si="132"/>
        <v>9.8111350000000002</v>
      </c>
      <c r="F1673" s="44">
        <v>22.28</v>
      </c>
      <c r="G1673" s="9">
        <f t="shared" si="133"/>
        <v>23.759392000000002</v>
      </c>
      <c r="H1673" s="11">
        <f t="shared" si="134"/>
        <v>566.50090007007998</v>
      </c>
      <c r="J1673" s="26"/>
    </row>
    <row r="1674" spans="1:10" outlineLevel="1">
      <c r="A1674" s="7">
        <f t="shared" si="135"/>
        <v>43</v>
      </c>
      <c r="B1674" s="39">
        <v>42665.020833333336</v>
      </c>
      <c r="C1674" s="40">
        <f t="shared" si="136"/>
        <v>0.625</v>
      </c>
      <c r="D1674" s="43">
        <v>8.98</v>
      </c>
      <c r="E1674" s="9">
        <f t="shared" si="132"/>
        <v>9.2449100000000008</v>
      </c>
      <c r="F1674" s="44">
        <v>23.88</v>
      </c>
      <c r="G1674" s="9">
        <f t="shared" si="133"/>
        <v>25.465631999999999</v>
      </c>
      <c r="H1674" s="11">
        <f t="shared" si="134"/>
        <v>518.03268906688004</v>
      </c>
      <c r="J1674" s="26"/>
    </row>
    <row r="1675" spans="1:10" outlineLevel="1">
      <c r="A1675" s="7">
        <f t="shared" si="135"/>
        <v>43</v>
      </c>
      <c r="B1675" s="39">
        <v>42665.020833333336</v>
      </c>
      <c r="C1675" s="40">
        <f t="shared" si="136"/>
        <v>0.64583333333333337</v>
      </c>
      <c r="D1675" s="43">
        <v>7.76</v>
      </c>
      <c r="E1675" s="9">
        <f t="shared" si="132"/>
        <v>7.9889200000000002</v>
      </c>
      <c r="F1675" s="44">
        <v>26.63</v>
      </c>
      <c r="G1675" s="9">
        <f t="shared" si="133"/>
        <v>28.398232</v>
      </c>
      <c r="H1675" s="11">
        <f t="shared" si="134"/>
        <v>424.22577641056</v>
      </c>
      <c r="J1675" s="26"/>
    </row>
    <row r="1676" spans="1:10" outlineLevel="1">
      <c r="A1676" s="7">
        <f t="shared" si="135"/>
        <v>43</v>
      </c>
      <c r="B1676" s="39">
        <v>42665.020833333336</v>
      </c>
      <c r="C1676" s="40">
        <f t="shared" si="136"/>
        <v>0.66666666666666674</v>
      </c>
      <c r="D1676" s="43">
        <v>9.6300000000000008</v>
      </c>
      <c r="E1676" s="9">
        <f t="shared" si="132"/>
        <v>9.9140850000000018</v>
      </c>
      <c r="F1676" s="44">
        <v>32.82</v>
      </c>
      <c r="G1676" s="9">
        <f t="shared" si="133"/>
        <v>34.999248000000001</v>
      </c>
      <c r="H1676" s="11">
        <f t="shared" si="134"/>
        <v>461.01240789192008</v>
      </c>
      <c r="J1676" s="26"/>
    </row>
    <row r="1677" spans="1:10" outlineLevel="1">
      <c r="A1677" s="7">
        <f t="shared" si="135"/>
        <v>43</v>
      </c>
      <c r="B1677" s="39">
        <v>42665.020833333336</v>
      </c>
      <c r="C1677" s="40">
        <f t="shared" si="136"/>
        <v>0.68750000000000011</v>
      </c>
      <c r="D1677" s="43">
        <v>9.68</v>
      </c>
      <c r="E1677" s="9">
        <f t="shared" si="132"/>
        <v>9.96556</v>
      </c>
      <c r="F1677" s="44">
        <v>34.78</v>
      </c>
      <c r="G1677" s="9">
        <f t="shared" si="133"/>
        <v>37.089392000000004</v>
      </c>
      <c r="H1677" s="11">
        <f t="shared" si="134"/>
        <v>442.57657866047998</v>
      </c>
      <c r="J1677" s="26"/>
    </row>
    <row r="1678" spans="1:10" outlineLevel="1">
      <c r="A1678" s="7">
        <f t="shared" si="135"/>
        <v>43</v>
      </c>
      <c r="B1678" s="39">
        <v>42665.020833333336</v>
      </c>
      <c r="C1678" s="40">
        <f t="shared" si="136"/>
        <v>0.70833333333333348</v>
      </c>
      <c r="D1678" s="43">
        <v>9.77</v>
      </c>
      <c r="E1678" s="9">
        <f t="shared" ref="E1678:E1692" si="137">IF($B$10="Electricity",$D1678*$B$7,$D1678*$B$8)</f>
        <v>10.058215000000001</v>
      </c>
      <c r="F1678" s="44">
        <v>57.15</v>
      </c>
      <c r="G1678" s="9">
        <f t="shared" ref="G1678:G1692" si="138">$F1678*$B$8</f>
        <v>60.944760000000002</v>
      </c>
      <c r="H1678" s="11">
        <f t="shared" ref="H1678:H1691" si="139">E1678*($B$6-G1678)</f>
        <v>206.7490232966</v>
      </c>
      <c r="J1678" s="26"/>
    </row>
    <row r="1679" spans="1:10" outlineLevel="1">
      <c r="A1679" s="7">
        <f t="shared" ref="A1679:A1692" si="140">A1678</f>
        <v>43</v>
      </c>
      <c r="B1679" s="39">
        <v>42665.020833333336</v>
      </c>
      <c r="C1679" s="40">
        <f t="shared" si="136"/>
        <v>0.72916666666666685</v>
      </c>
      <c r="D1679" s="43">
        <v>9.7200000000000006</v>
      </c>
      <c r="E1679" s="9">
        <f t="shared" si="137"/>
        <v>10.006740000000001</v>
      </c>
      <c r="F1679" s="44">
        <v>40.880000000000003</v>
      </c>
      <c r="G1679" s="9">
        <f t="shared" si="138"/>
        <v>43.594432000000005</v>
      </c>
      <c r="H1679" s="11">
        <f t="shared" si="139"/>
        <v>379.31116352831998</v>
      </c>
      <c r="J1679" s="26"/>
    </row>
    <row r="1680" spans="1:10" outlineLevel="1">
      <c r="A1680" s="7">
        <f t="shared" si="140"/>
        <v>43</v>
      </c>
      <c r="B1680" s="39">
        <v>42665.020833333336</v>
      </c>
      <c r="C1680" s="40">
        <f t="shared" si="136"/>
        <v>0.75000000000000022</v>
      </c>
      <c r="D1680" s="43">
        <v>9.74</v>
      </c>
      <c r="E1680" s="9">
        <f t="shared" si="137"/>
        <v>10.027330000000001</v>
      </c>
      <c r="F1680" s="44">
        <v>40.53</v>
      </c>
      <c r="G1680" s="9">
        <f t="shared" si="138"/>
        <v>43.221192000000002</v>
      </c>
      <c r="H1680" s="11">
        <f t="shared" si="139"/>
        <v>383.83423982264003</v>
      </c>
      <c r="J1680" s="26"/>
    </row>
    <row r="1681" spans="1:10" outlineLevel="1">
      <c r="A1681" s="7">
        <f t="shared" si="140"/>
        <v>43</v>
      </c>
      <c r="B1681" s="39">
        <v>42665.020833333336</v>
      </c>
      <c r="C1681" s="40">
        <f t="shared" si="136"/>
        <v>0.77083333333333359</v>
      </c>
      <c r="D1681" s="43">
        <v>9.67</v>
      </c>
      <c r="E1681" s="9">
        <f t="shared" si="137"/>
        <v>9.9552650000000007</v>
      </c>
      <c r="F1681" s="44">
        <v>47.93</v>
      </c>
      <c r="G1681" s="9">
        <f t="shared" si="138"/>
        <v>51.112552000000001</v>
      </c>
      <c r="H1681" s="11">
        <f t="shared" si="139"/>
        <v>302.51509751372004</v>
      </c>
      <c r="J1681" s="26"/>
    </row>
    <row r="1682" spans="1:10" outlineLevel="1">
      <c r="A1682" s="7">
        <f t="shared" si="140"/>
        <v>43</v>
      </c>
      <c r="B1682" s="39">
        <v>42665.020833333336</v>
      </c>
      <c r="C1682" s="40">
        <f t="shared" si="136"/>
        <v>0.79166666666666696</v>
      </c>
      <c r="D1682" s="43">
        <v>9.7899999999999991</v>
      </c>
      <c r="E1682" s="9">
        <f t="shared" si="137"/>
        <v>10.078804999999999</v>
      </c>
      <c r="F1682" s="44">
        <v>73.510000000000005</v>
      </c>
      <c r="G1682" s="9">
        <f t="shared" si="138"/>
        <v>78.391064</v>
      </c>
      <c r="H1682" s="11">
        <f t="shared" si="139"/>
        <v>31.334359701479997</v>
      </c>
      <c r="J1682" s="26"/>
    </row>
    <row r="1683" spans="1:10" outlineLevel="1">
      <c r="A1683" s="7">
        <f t="shared" si="140"/>
        <v>43</v>
      </c>
      <c r="B1683" s="39">
        <v>42665.020833333336</v>
      </c>
      <c r="C1683" s="40">
        <f t="shared" si="136"/>
        <v>0.81250000000000033</v>
      </c>
      <c r="D1683" s="43">
        <v>9.7200000000000006</v>
      </c>
      <c r="E1683" s="9">
        <f t="shared" si="137"/>
        <v>10.006740000000001</v>
      </c>
      <c r="F1683" s="44">
        <v>63.95</v>
      </c>
      <c r="G1683" s="9">
        <f t="shared" si="138"/>
        <v>68.196280000000002</v>
      </c>
      <c r="H1683" s="11">
        <f t="shared" si="139"/>
        <v>133.1268670728</v>
      </c>
      <c r="J1683" s="26"/>
    </row>
    <row r="1684" spans="1:10" outlineLevel="1">
      <c r="A1684" s="7">
        <f t="shared" si="140"/>
        <v>43</v>
      </c>
      <c r="B1684" s="39">
        <v>42665.020833333336</v>
      </c>
      <c r="C1684" s="40">
        <f t="shared" si="136"/>
        <v>0.8333333333333337</v>
      </c>
      <c r="D1684" s="43">
        <v>9.7799999999999994</v>
      </c>
      <c r="E1684" s="9">
        <f t="shared" si="137"/>
        <v>10.06851</v>
      </c>
      <c r="F1684" s="44">
        <v>63.22</v>
      </c>
      <c r="G1684" s="9">
        <f t="shared" si="138"/>
        <v>67.417807999999994</v>
      </c>
      <c r="H1684" s="11">
        <f t="shared" si="139"/>
        <v>141.78669097392006</v>
      </c>
      <c r="J1684" s="26"/>
    </row>
    <row r="1685" spans="1:10" outlineLevel="1">
      <c r="A1685" s="7">
        <f t="shared" si="140"/>
        <v>43</v>
      </c>
      <c r="B1685" s="39">
        <v>42665.020833333336</v>
      </c>
      <c r="C1685" s="40">
        <f t="shared" si="136"/>
        <v>0.85416666666666707</v>
      </c>
      <c r="D1685" s="43">
        <v>9.77</v>
      </c>
      <c r="E1685" s="9">
        <f t="shared" si="137"/>
        <v>10.058215000000001</v>
      </c>
      <c r="F1685" s="44">
        <v>52.27</v>
      </c>
      <c r="G1685" s="9">
        <f t="shared" si="138"/>
        <v>55.740728000000004</v>
      </c>
      <c r="H1685" s="11">
        <f t="shared" si="139"/>
        <v>259.09229601947999</v>
      </c>
      <c r="J1685" s="26"/>
    </row>
    <row r="1686" spans="1:10" outlineLevel="1">
      <c r="A1686" s="7">
        <f t="shared" si="140"/>
        <v>43</v>
      </c>
      <c r="B1686" s="39">
        <v>42665.020833333336</v>
      </c>
      <c r="C1686" s="40">
        <f t="shared" si="136"/>
        <v>0.87500000000000044</v>
      </c>
      <c r="D1686" s="43">
        <v>8.65</v>
      </c>
      <c r="E1686" s="9">
        <f t="shared" si="137"/>
        <v>8.9051750000000016</v>
      </c>
      <c r="F1686" s="44">
        <v>49.22</v>
      </c>
      <c r="G1686" s="9">
        <f t="shared" si="138"/>
        <v>52.488208</v>
      </c>
      <c r="H1686" s="11">
        <f t="shared" si="139"/>
        <v>258.35508482360007</v>
      </c>
      <c r="J1686" s="26"/>
    </row>
    <row r="1687" spans="1:10" outlineLevel="1">
      <c r="A1687" s="7">
        <f t="shared" si="140"/>
        <v>43</v>
      </c>
      <c r="B1687" s="39">
        <v>42665.020833333336</v>
      </c>
      <c r="C1687" s="40">
        <f t="shared" si="136"/>
        <v>0.89583333333333381</v>
      </c>
      <c r="D1687" s="43">
        <v>6.03</v>
      </c>
      <c r="E1687" s="9">
        <f t="shared" si="137"/>
        <v>6.207885000000001</v>
      </c>
      <c r="F1687" s="44">
        <v>45.8</v>
      </c>
      <c r="G1687" s="9">
        <f t="shared" si="138"/>
        <v>48.841119999999997</v>
      </c>
      <c r="H1687" s="11">
        <f t="shared" si="139"/>
        <v>202.74257126880005</v>
      </c>
      <c r="J1687" s="26"/>
    </row>
    <row r="1688" spans="1:10" outlineLevel="1">
      <c r="A1688" s="7">
        <f t="shared" si="140"/>
        <v>43</v>
      </c>
      <c r="B1688" s="39">
        <v>42665.020833333336</v>
      </c>
      <c r="C1688" s="40">
        <f t="shared" si="136"/>
        <v>0.91666666666666718</v>
      </c>
      <c r="D1688" s="43">
        <v>4.8899999999999997</v>
      </c>
      <c r="E1688" s="9">
        <f t="shared" si="137"/>
        <v>5.0342549999999999</v>
      </c>
      <c r="F1688" s="44">
        <v>37.06</v>
      </c>
      <c r="G1688" s="9">
        <f t="shared" si="138"/>
        <v>39.520784000000006</v>
      </c>
      <c r="H1688" s="11">
        <f t="shared" si="139"/>
        <v>211.33407804407997</v>
      </c>
      <c r="J1688" s="26"/>
    </row>
    <row r="1689" spans="1:10" outlineLevel="1">
      <c r="A1689" s="7">
        <f t="shared" si="140"/>
        <v>43</v>
      </c>
      <c r="B1689" s="39">
        <v>42665.020833333336</v>
      </c>
      <c r="C1689" s="40">
        <f t="shared" si="136"/>
        <v>0.93750000000000056</v>
      </c>
      <c r="D1689" s="43">
        <v>6.57</v>
      </c>
      <c r="E1689" s="9">
        <f t="shared" si="137"/>
        <v>6.763815000000001</v>
      </c>
      <c r="F1689" s="44">
        <v>40.9</v>
      </c>
      <c r="G1689" s="9">
        <f t="shared" si="138"/>
        <v>43.615760000000002</v>
      </c>
      <c r="H1689" s="11">
        <f t="shared" si="139"/>
        <v>256.24199077560002</v>
      </c>
      <c r="J1689" s="26"/>
    </row>
    <row r="1690" spans="1:10" outlineLevel="1">
      <c r="A1690" s="7">
        <f t="shared" si="140"/>
        <v>43</v>
      </c>
      <c r="B1690" s="39">
        <v>42665.020833333336</v>
      </c>
      <c r="C1690" s="40">
        <f t="shared" si="136"/>
        <v>0.95833333333333393</v>
      </c>
      <c r="D1690" s="43">
        <v>6.13</v>
      </c>
      <c r="E1690" s="9">
        <f t="shared" si="137"/>
        <v>6.310835</v>
      </c>
      <c r="F1690" s="44">
        <v>15.28</v>
      </c>
      <c r="G1690" s="9">
        <f t="shared" si="138"/>
        <v>16.294591999999998</v>
      </c>
      <c r="H1690" s="11">
        <f t="shared" si="139"/>
        <v>411.50057099568005</v>
      </c>
      <c r="J1690" s="26"/>
    </row>
    <row r="1691" spans="1:10" outlineLevel="1">
      <c r="A1691" s="7">
        <f t="shared" si="140"/>
        <v>43</v>
      </c>
      <c r="B1691" s="39">
        <v>42665.020833333336</v>
      </c>
      <c r="C1691" s="40">
        <f t="shared" si="136"/>
        <v>0.9791666666666673</v>
      </c>
      <c r="D1691" s="43">
        <v>7.07</v>
      </c>
      <c r="E1691" s="9">
        <f t="shared" si="137"/>
        <v>7.2785650000000013</v>
      </c>
      <c r="F1691" s="44">
        <v>36.17</v>
      </c>
      <c r="G1691" s="9">
        <f t="shared" si="138"/>
        <v>38.571688000000002</v>
      </c>
      <c r="H1691" s="11">
        <f t="shared" si="139"/>
        <v>312.45650923228004</v>
      </c>
      <c r="J1691" s="26"/>
    </row>
    <row r="1692" spans="1:10" outlineLevel="1">
      <c r="A1692" s="7">
        <f t="shared" si="140"/>
        <v>43</v>
      </c>
      <c r="B1692" s="39">
        <v>42665.020833333336</v>
      </c>
      <c r="C1692" s="40">
        <f t="shared" si="136"/>
        <v>1.0000000000000007</v>
      </c>
      <c r="D1692" s="43">
        <v>5.56</v>
      </c>
      <c r="E1692" s="9">
        <f t="shared" si="137"/>
        <v>5.7240200000000003</v>
      </c>
      <c r="F1692" s="44">
        <v>32.5</v>
      </c>
      <c r="G1692" s="9">
        <f t="shared" si="138"/>
        <v>34.658000000000001</v>
      </c>
      <c r="H1692" s="11">
        <f>E1692*($B$6-G1692)</f>
        <v>268.12454484</v>
      </c>
      <c r="J1692" s="26"/>
    </row>
    <row r="1693" spans="1:10" ht="15.75" thickBot="1">
      <c r="A1693" s="15"/>
      <c r="B1693" s="15"/>
      <c r="C1693" s="15"/>
      <c r="D1693" s="46">
        <v>9770.3200000000124</v>
      </c>
      <c r="E1693" s="46">
        <f>SUM(E13:E1692)</f>
        <v>10058.544439999967</v>
      </c>
      <c r="F1693" s="47"/>
      <c r="G1693" s="9"/>
      <c r="H1693" s="46">
        <f>SUM(H13:H1692)</f>
        <v>480710.89344215731</v>
      </c>
      <c r="I1693" s="9"/>
    </row>
    <row r="1694" spans="1:10" ht="15.75" thickTop="1">
      <c r="A1694" s="15"/>
      <c r="B1694" s="16"/>
    </row>
    <row r="1695" spans="1:10">
      <c r="A1695" s="15"/>
      <c r="B1695" s="16"/>
    </row>
    <row r="1696" spans="1:10">
      <c r="A1696" s="15"/>
      <c r="B1696" s="16"/>
    </row>
    <row r="1697" spans="1:2">
      <c r="A1697" s="15"/>
      <c r="B1697" s="16"/>
    </row>
    <row r="1698" spans="1:2">
      <c r="A1698" s="15"/>
      <c r="B1698" s="16"/>
    </row>
    <row r="1699" spans="1:2">
      <c r="A1699" s="15"/>
      <c r="B1699" s="16"/>
    </row>
    <row r="1700" spans="1:2">
      <c r="A1700" s="15"/>
      <c r="B1700" s="16"/>
    </row>
    <row r="1701" spans="1:2">
      <c r="A1701" s="15"/>
      <c r="B1701" s="16"/>
    </row>
    <row r="1702" spans="1:2">
      <c r="A1702" s="15"/>
      <c r="B1702" s="16"/>
    </row>
    <row r="1703" spans="1:2">
      <c r="A1703" s="15"/>
      <c r="B1703" s="16"/>
    </row>
    <row r="1704" spans="1:2">
      <c r="A1704" s="15"/>
      <c r="B1704" s="16"/>
    </row>
    <row r="1705" spans="1:2">
      <c r="A1705" s="15"/>
      <c r="B1705" s="16"/>
    </row>
    <row r="1706" spans="1:2">
      <c r="A1706" s="15"/>
      <c r="B1706" s="16"/>
    </row>
    <row r="1707" spans="1:2">
      <c r="A1707" s="15"/>
      <c r="B1707" s="16"/>
    </row>
    <row r="1708" spans="1:2">
      <c r="A1708" s="15"/>
      <c r="B1708" s="16"/>
    </row>
    <row r="1709" spans="1:2">
      <c r="A1709" s="15"/>
      <c r="B1709" s="16"/>
    </row>
    <row r="1710" spans="1:2">
      <c r="A1710" s="15"/>
      <c r="B1710" s="16"/>
    </row>
    <row r="1711" spans="1:2">
      <c r="A1711" s="15"/>
      <c r="B1711" s="16"/>
    </row>
    <row r="1712" spans="1:2">
      <c r="A1712" s="15"/>
      <c r="B1712" s="16"/>
    </row>
    <row r="1713" spans="1:2">
      <c r="A1713" s="15"/>
      <c r="B1713" s="16"/>
    </row>
    <row r="1714" spans="1:2">
      <c r="A1714" s="15"/>
      <c r="B1714" s="16"/>
    </row>
    <row r="1715" spans="1:2">
      <c r="A1715" s="15"/>
      <c r="B1715" s="16"/>
    </row>
    <row r="1716" spans="1:2">
      <c r="A1716" s="15"/>
      <c r="B1716" s="16"/>
    </row>
    <row r="1717" spans="1:2">
      <c r="A1717" s="15"/>
      <c r="B1717" s="16"/>
    </row>
    <row r="1718" spans="1:2">
      <c r="A1718" s="15"/>
      <c r="B1718" s="16"/>
    </row>
    <row r="1719" spans="1:2">
      <c r="A1719" s="15"/>
      <c r="B1719" s="16"/>
    </row>
    <row r="1720" spans="1:2">
      <c r="A1720" s="15"/>
      <c r="B1720" s="16"/>
    </row>
    <row r="1721" spans="1:2">
      <c r="A1721" s="15"/>
      <c r="B1721" s="16"/>
    </row>
    <row r="1722" spans="1:2">
      <c r="A1722" s="15"/>
      <c r="B1722" s="16"/>
    </row>
    <row r="1723" spans="1:2">
      <c r="A1723" s="15"/>
      <c r="B1723" s="16"/>
    </row>
    <row r="1724" spans="1:2">
      <c r="A1724" s="15"/>
      <c r="B1724" s="16"/>
    </row>
    <row r="1725" spans="1:2">
      <c r="A1725" s="15"/>
      <c r="B1725" s="16"/>
    </row>
    <row r="1726" spans="1:2">
      <c r="A1726" s="15"/>
      <c r="B1726" s="16"/>
    </row>
    <row r="1727" spans="1:2">
      <c r="A1727" s="15"/>
      <c r="B1727" s="16"/>
    </row>
    <row r="1728" spans="1:2">
      <c r="A1728" s="15"/>
      <c r="B1728" s="16"/>
    </row>
    <row r="1729" spans="1:2">
      <c r="A1729" s="15"/>
      <c r="B1729" s="16"/>
    </row>
    <row r="1730" spans="1:2">
      <c r="A1730" s="15"/>
      <c r="B1730" s="16"/>
    </row>
    <row r="1731" spans="1:2">
      <c r="A1731" s="15"/>
      <c r="B1731" s="16"/>
    </row>
    <row r="1732" spans="1:2">
      <c r="A1732" s="15"/>
      <c r="B1732" s="16"/>
    </row>
    <row r="1733" spans="1:2">
      <c r="A1733" s="15"/>
      <c r="B1733" s="16"/>
    </row>
    <row r="1734" spans="1:2">
      <c r="A1734" s="15"/>
      <c r="B1734" s="16"/>
    </row>
    <row r="1735" spans="1:2">
      <c r="A1735" s="15"/>
      <c r="B1735" s="16"/>
    </row>
    <row r="1736" spans="1:2">
      <c r="A1736" s="15"/>
      <c r="B1736" s="16"/>
    </row>
    <row r="1737" spans="1:2">
      <c r="A1737" s="15"/>
      <c r="B1737" s="16"/>
    </row>
    <row r="1738" spans="1:2">
      <c r="A1738" s="15"/>
      <c r="B1738" s="16"/>
    </row>
    <row r="1739" spans="1:2">
      <c r="A1739" s="15"/>
      <c r="B1739" s="16"/>
    </row>
    <row r="1740" spans="1:2">
      <c r="A1740" s="15"/>
      <c r="B1740" s="16"/>
    </row>
    <row r="1741" spans="1:2">
      <c r="A1741" s="15"/>
      <c r="B1741" s="16"/>
    </row>
    <row r="1742" spans="1:2">
      <c r="A1742" s="15"/>
      <c r="B1742" s="16"/>
    </row>
    <row r="1743" spans="1:2">
      <c r="A1743" s="15"/>
      <c r="B1743" s="16"/>
    </row>
    <row r="1744" spans="1:2">
      <c r="A1744" s="15"/>
      <c r="B1744" s="16"/>
    </row>
    <row r="1745" spans="1:2">
      <c r="A1745" s="15"/>
      <c r="B1745" s="16"/>
    </row>
    <row r="1746" spans="1:2">
      <c r="A1746" s="15"/>
      <c r="B1746" s="16"/>
    </row>
    <row r="1747" spans="1:2">
      <c r="A1747" s="15"/>
      <c r="B1747" s="16"/>
    </row>
    <row r="1748" spans="1:2">
      <c r="A1748" s="15"/>
      <c r="B1748" s="16"/>
    </row>
    <row r="1749" spans="1:2">
      <c r="A1749" s="15"/>
      <c r="B1749" s="16"/>
    </row>
    <row r="1750" spans="1:2">
      <c r="A1750" s="15"/>
      <c r="B1750" s="16"/>
    </row>
    <row r="1751" spans="1:2">
      <c r="A1751" s="15"/>
      <c r="B1751" s="16"/>
    </row>
    <row r="1752" spans="1:2">
      <c r="A1752" s="15"/>
      <c r="B1752" s="16"/>
    </row>
    <row r="1753" spans="1:2">
      <c r="A1753" s="15"/>
      <c r="B1753" s="16"/>
    </row>
    <row r="1754" spans="1:2">
      <c r="A1754" s="15"/>
      <c r="B1754" s="16"/>
    </row>
    <row r="1755" spans="1:2">
      <c r="A1755" s="15"/>
      <c r="B1755" s="16"/>
    </row>
    <row r="1756" spans="1:2">
      <c r="A1756" s="15"/>
      <c r="B1756" s="16"/>
    </row>
    <row r="1757" spans="1:2">
      <c r="A1757" s="15"/>
      <c r="B1757" s="16"/>
    </row>
    <row r="1758" spans="1:2">
      <c r="A1758" s="15"/>
      <c r="B1758" s="16"/>
    </row>
    <row r="1759" spans="1:2">
      <c r="A1759" s="15"/>
      <c r="B1759" s="16"/>
    </row>
    <row r="1760" spans="1:2">
      <c r="A1760" s="15"/>
      <c r="B1760" s="16"/>
    </row>
    <row r="1761" spans="1:2">
      <c r="A1761" s="15"/>
      <c r="B1761" s="16"/>
    </row>
    <row r="1762" spans="1:2">
      <c r="A1762" s="15"/>
      <c r="B1762" s="16"/>
    </row>
    <row r="1763" spans="1:2">
      <c r="A1763" s="15"/>
      <c r="B1763" s="16"/>
    </row>
    <row r="1764" spans="1:2">
      <c r="A1764" s="15"/>
      <c r="B1764" s="16"/>
    </row>
    <row r="1765" spans="1:2">
      <c r="A1765" s="15"/>
      <c r="B1765" s="16"/>
    </row>
    <row r="1766" spans="1:2">
      <c r="A1766" s="15"/>
      <c r="B1766" s="16"/>
    </row>
    <row r="1767" spans="1:2">
      <c r="A1767" s="15"/>
      <c r="B1767" s="16"/>
    </row>
    <row r="1768" spans="1:2">
      <c r="A1768" s="15"/>
      <c r="B1768" s="16"/>
    </row>
    <row r="1769" spans="1:2">
      <c r="A1769" s="15"/>
      <c r="B1769" s="16"/>
    </row>
    <row r="1770" spans="1:2">
      <c r="A1770" s="15"/>
      <c r="B1770" s="16"/>
    </row>
    <row r="1771" spans="1:2">
      <c r="A1771" s="15"/>
      <c r="B1771" s="16"/>
    </row>
    <row r="1772" spans="1:2">
      <c r="A1772" s="15"/>
      <c r="B1772" s="16"/>
    </row>
    <row r="1773" spans="1:2">
      <c r="A1773" s="15"/>
      <c r="B1773" s="16"/>
    </row>
    <row r="1774" spans="1:2">
      <c r="A1774" s="15"/>
      <c r="B1774" s="16"/>
    </row>
    <row r="1775" spans="1:2">
      <c r="A1775" s="15"/>
      <c r="B1775" s="16"/>
    </row>
    <row r="1776" spans="1:2">
      <c r="A1776" s="15"/>
      <c r="B1776" s="16"/>
    </row>
    <row r="1777" spans="1:2">
      <c r="A1777" s="15"/>
      <c r="B1777" s="16"/>
    </row>
    <row r="1778" spans="1:2">
      <c r="A1778" s="15"/>
      <c r="B1778" s="16"/>
    </row>
    <row r="1779" spans="1:2">
      <c r="A1779" s="15"/>
      <c r="B1779" s="16"/>
    </row>
    <row r="1780" spans="1:2">
      <c r="A1780" s="15"/>
      <c r="B1780" s="16"/>
    </row>
    <row r="1781" spans="1:2">
      <c r="A1781" s="15"/>
      <c r="B1781" s="16"/>
    </row>
    <row r="1782" spans="1:2">
      <c r="A1782" s="15"/>
      <c r="B1782" s="16"/>
    </row>
    <row r="1783" spans="1:2">
      <c r="A1783" s="15"/>
      <c r="B1783" s="16"/>
    </row>
    <row r="1784" spans="1:2">
      <c r="A1784" s="15"/>
      <c r="B1784" s="16"/>
    </row>
    <row r="1785" spans="1:2">
      <c r="A1785" s="15"/>
      <c r="B1785" s="16"/>
    </row>
    <row r="1786" spans="1:2">
      <c r="A1786" s="15"/>
      <c r="B1786" s="16"/>
    </row>
    <row r="1787" spans="1:2">
      <c r="A1787" s="15"/>
      <c r="B1787" s="16"/>
    </row>
    <row r="1788" spans="1:2">
      <c r="A1788" s="15"/>
      <c r="B1788" s="16"/>
    </row>
    <row r="1789" spans="1:2">
      <c r="A1789" s="15"/>
      <c r="B1789" s="16"/>
    </row>
    <row r="1790" spans="1:2">
      <c r="A1790" s="15"/>
      <c r="B1790" s="16"/>
    </row>
    <row r="1791" spans="1:2">
      <c r="A1791" s="15"/>
      <c r="B1791" s="16"/>
    </row>
    <row r="1792" spans="1:2">
      <c r="A1792" s="15"/>
      <c r="B1792" s="16"/>
    </row>
    <row r="1793" spans="1:2">
      <c r="A1793" s="15"/>
      <c r="B1793" s="16"/>
    </row>
    <row r="1794" spans="1:2">
      <c r="A1794" s="15"/>
      <c r="B1794" s="16"/>
    </row>
    <row r="1795" spans="1:2">
      <c r="A1795" s="15"/>
      <c r="B1795" s="16"/>
    </row>
    <row r="1796" spans="1:2">
      <c r="A1796" s="15"/>
      <c r="B1796" s="16"/>
    </row>
    <row r="1797" spans="1:2">
      <c r="A1797" s="15"/>
      <c r="B1797" s="16"/>
    </row>
    <row r="1798" spans="1:2">
      <c r="A1798" s="15"/>
      <c r="B1798" s="16"/>
    </row>
    <row r="1799" spans="1:2">
      <c r="A1799" s="15"/>
      <c r="B1799" s="16"/>
    </row>
    <row r="1800" spans="1:2">
      <c r="A1800" s="15"/>
      <c r="B1800" s="16"/>
    </row>
    <row r="1801" spans="1:2">
      <c r="A1801" s="15"/>
      <c r="B1801" s="16"/>
    </row>
    <row r="1802" spans="1:2">
      <c r="A1802" s="15"/>
      <c r="B1802" s="16"/>
    </row>
    <row r="1803" spans="1:2">
      <c r="A1803" s="15"/>
      <c r="B1803" s="16"/>
    </row>
    <row r="1804" spans="1:2">
      <c r="A1804" s="15"/>
      <c r="B1804" s="16"/>
    </row>
    <row r="1805" spans="1:2">
      <c r="A1805" s="15"/>
      <c r="B1805" s="16"/>
    </row>
    <row r="1806" spans="1:2">
      <c r="A1806" s="15"/>
      <c r="B1806" s="16"/>
    </row>
    <row r="1807" spans="1:2">
      <c r="A1807" s="15"/>
      <c r="B1807" s="16"/>
    </row>
    <row r="1808" spans="1:2">
      <c r="A1808" s="15"/>
      <c r="B1808" s="16"/>
    </row>
    <row r="1809" spans="1:2">
      <c r="A1809" s="15"/>
      <c r="B1809" s="16"/>
    </row>
    <row r="1810" spans="1:2">
      <c r="A1810" s="15"/>
      <c r="B1810" s="16"/>
    </row>
    <row r="1811" spans="1:2">
      <c r="A1811" s="15"/>
      <c r="B1811" s="16"/>
    </row>
    <row r="1812" spans="1:2">
      <c r="A1812" s="15"/>
      <c r="B1812" s="16"/>
    </row>
    <row r="1813" spans="1:2">
      <c r="A1813" s="15"/>
      <c r="B1813" s="16"/>
    </row>
    <row r="1814" spans="1:2">
      <c r="A1814" s="15"/>
      <c r="B1814" s="16"/>
    </row>
    <row r="1815" spans="1:2">
      <c r="A1815" s="15"/>
      <c r="B1815" s="16"/>
    </row>
    <row r="1816" spans="1:2">
      <c r="A1816" s="15"/>
      <c r="B1816" s="16"/>
    </row>
    <row r="1817" spans="1:2">
      <c r="A1817" s="15"/>
      <c r="B1817" s="16"/>
    </row>
    <row r="1818" spans="1:2">
      <c r="A1818" s="15"/>
      <c r="B1818" s="16"/>
    </row>
    <row r="1819" spans="1:2">
      <c r="A1819" s="15"/>
      <c r="B1819" s="16"/>
    </row>
    <row r="1820" spans="1:2">
      <c r="A1820" s="15"/>
      <c r="B1820" s="16"/>
    </row>
    <row r="1821" spans="1:2">
      <c r="A1821" s="15"/>
      <c r="B1821" s="16"/>
    </row>
    <row r="1822" spans="1:2">
      <c r="A1822" s="15"/>
      <c r="B1822" s="16"/>
    </row>
    <row r="1823" spans="1:2">
      <c r="A1823" s="15"/>
      <c r="B1823" s="16"/>
    </row>
    <row r="1824" spans="1:2">
      <c r="A1824" s="15"/>
      <c r="B1824" s="16"/>
    </row>
    <row r="1825" spans="1:2">
      <c r="A1825" s="15"/>
      <c r="B1825" s="16"/>
    </row>
    <row r="1826" spans="1:2">
      <c r="A1826" s="15"/>
      <c r="B1826" s="16"/>
    </row>
    <row r="1827" spans="1:2">
      <c r="A1827" s="15"/>
      <c r="B1827" s="16"/>
    </row>
    <row r="1828" spans="1:2">
      <c r="A1828" s="15"/>
      <c r="B1828" s="16"/>
    </row>
    <row r="1829" spans="1:2">
      <c r="A1829" s="15"/>
      <c r="B1829" s="16"/>
    </row>
    <row r="1830" spans="1:2">
      <c r="A1830" s="15"/>
      <c r="B1830" s="16"/>
    </row>
    <row r="1831" spans="1:2">
      <c r="A1831" s="15"/>
      <c r="B1831" s="16"/>
    </row>
    <row r="1832" spans="1:2">
      <c r="A1832" s="15"/>
      <c r="B1832" s="16"/>
    </row>
    <row r="1833" spans="1:2">
      <c r="A1833" s="15"/>
      <c r="B1833" s="16"/>
    </row>
    <row r="1834" spans="1:2">
      <c r="A1834" s="15"/>
      <c r="B1834" s="16"/>
    </row>
    <row r="1835" spans="1:2">
      <c r="A1835" s="15"/>
      <c r="B1835" s="16"/>
    </row>
    <row r="1836" spans="1:2">
      <c r="A1836" s="15"/>
      <c r="B1836" s="16"/>
    </row>
    <row r="1837" spans="1:2">
      <c r="A1837" s="15"/>
      <c r="B1837" s="16"/>
    </row>
    <row r="1838" spans="1:2">
      <c r="A1838" s="15"/>
      <c r="B1838" s="16"/>
    </row>
    <row r="1839" spans="1:2">
      <c r="A1839" s="15"/>
      <c r="B1839" s="16"/>
    </row>
    <row r="1840" spans="1:2">
      <c r="A1840" s="15"/>
      <c r="B1840" s="16"/>
    </row>
    <row r="1841" spans="1:2">
      <c r="A1841" s="15"/>
      <c r="B1841" s="16"/>
    </row>
    <row r="1842" spans="1:2">
      <c r="A1842" s="15"/>
      <c r="B1842" s="16"/>
    </row>
    <row r="1843" spans="1:2">
      <c r="A1843" s="15"/>
      <c r="B1843" s="16"/>
    </row>
    <row r="1844" spans="1:2">
      <c r="A1844" s="15"/>
      <c r="B1844" s="16"/>
    </row>
    <row r="1845" spans="1:2">
      <c r="A1845" s="15"/>
      <c r="B1845" s="16"/>
    </row>
    <row r="1846" spans="1:2">
      <c r="A1846" s="15"/>
      <c r="B1846" s="16"/>
    </row>
    <row r="1847" spans="1:2">
      <c r="A1847" s="15"/>
      <c r="B1847" s="16"/>
    </row>
    <row r="1848" spans="1:2">
      <c r="A1848" s="15"/>
      <c r="B1848" s="16"/>
    </row>
    <row r="1849" spans="1:2">
      <c r="A1849" s="15"/>
      <c r="B1849" s="16"/>
    </row>
    <row r="1850" spans="1:2">
      <c r="A1850" s="15"/>
      <c r="B1850" s="16"/>
    </row>
    <row r="1851" spans="1:2">
      <c r="A1851" s="15"/>
      <c r="B1851" s="16"/>
    </row>
    <row r="1852" spans="1:2">
      <c r="A1852" s="15"/>
      <c r="B1852" s="16"/>
    </row>
    <row r="1853" spans="1:2">
      <c r="A1853" s="15"/>
      <c r="B1853" s="16"/>
    </row>
    <row r="1854" spans="1:2">
      <c r="A1854" s="15"/>
      <c r="B1854" s="16"/>
    </row>
    <row r="1855" spans="1:2">
      <c r="A1855" s="15"/>
      <c r="B1855" s="16"/>
    </row>
    <row r="1856" spans="1:2">
      <c r="A1856" s="15"/>
      <c r="B1856" s="16"/>
    </row>
    <row r="1857" spans="1:2">
      <c r="A1857" s="15"/>
      <c r="B1857" s="16"/>
    </row>
    <row r="1858" spans="1:2">
      <c r="A1858" s="15"/>
      <c r="B1858" s="16"/>
    </row>
    <row r="1859" spans="1:2">
      <c r="A1859" s="15"/>
      <c r="B1859" s="16"/>
    </row>
    <row r="1860" spans="1:2">
      <c r="A1860" s="15"/>
      <c r="B1860" s="16"/>
    </row>
    <row r="1861" spans="1:2">
      <c r="A1861" s="15"/>
      <c r="B1861" s="16"/>
    </row>
    <row r="1862" spans="1:2">
      <c r="A1862" s="15"/>
      <c r="B1862" s="16"/>
    </row>
    <row r="1863" spans="1:2">
      <c r="A1863" s="15"/>
      <c r="B1863" s="16"/>
    </row>
    <row r="1864" spans="1:2">
      <c r="A1864" s="15"/>
      <c r="B1864" s="16"/>
    </row>
    <row r="1865" spans="1:2">
      <c r="A1865" s="15"/>
      <c r="B1865" s="16"/>
    </row>
    <row r="1866" spans="1:2">
      <c r="A1866" s="15"/>
      <c r="B1866" s="16"/>
    </row>
    <row r="1867" spans="1:2">
      <c r="A1867" s="15"/>
      <c r="B1867" s="16"/>
    </row>
    <row r="1868" spans="1:2">
      <c r="A1868" s="15"/>
    </row>
    <row r="1869" spans="1:2">
      <c r="A1869" s="15"/>
    </row>
    <row r="1870" spans="1:2">
      <c r="A1870" s="15"/>
    </row>
    <row r="1871" spans="1:2">
      <c r="A1871" s="15"/>
    </row>
    <row r="1872" spans="1:2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  <row r="2139" spans="1:1">
      <c r="A2139" s="15"/>
    </row>
    <row r="2140" spans="1:1">
      <c r="A2140" s="15"/>
    </row>
    <row r="2141" spans="1:1">
      <c r="A2141" s="15"/>
    </row>
    <row r="2142" spans="1:1">
      <c r="A2142" s="15"/>
    </row>
    <row r="2143" spans="1:1">
      <c r="A2143" s="15"/>
    </row>
    <row r="2144" spans="1:1">
      <c r="A2144" s="15"/>
    </row>
    <row r="2145" spans="1:1">
      <c r="A2145" s="15"/>
    </row>
    <row r="2146" spans="1:1">
      <c r="A2146" s="15"/>
    </row>
    <row r="2147" spans="1:1">
      <c r="A2147" s="15"/>
    </row>
    <row r="2148" spans="1:1">
      <c r="A2148" s="15"/>
    </row>
    <row r="2149" spans="1:1">
      <c r="A2149" s="15"/>
    </row>
    <row r="2150" spans="1:1">
      <c r="A2150" s="15"/>
    </row>
    <row r="2151" spans="1:1">
      <c r="A2151" s="15"/>
    </row>
    <row r="2152" spans="1:1">
      <c r="A2152" s="15"/>
    </row>
    <row r="2153" spans="1:1">
      <c r="A2153" s="15"/>
    </row>
    <row r="2154" spans="1:1">
      <c r="A2154" s="15"/>
    </row>
    <row r="2155" spans="1:1">
      <c r="A2155" s="15"/>
    </row>
    <row r="2156" spans="1:1">
      <c r="A2156" s="15"/>
    </row>
    <row r="2157" spans="1:1">
      <c r="A2157" s="15"/>
    </row>
    <row r="2158" spans="1:1">
      <c r="A2158" s="15"/>
    </row>
    <row r="2159" spans="1:1">
      <c r="A2159" s="15"/>
    </row>
    <row r="2160" spans="1:1">
      <c r="A2160" s="15"/>
    </row>
    <row r="2161" spans="1:1">
      <c r="A2161" s="15"/>
    </row>
    <row r="2162" spans="1:1">
      <c r="A2162" s="15"/>
    </row>
    <row r="2163" spans="1:1">
      <c r="A2163" s="15"/>
    </row>
    <row r="2164" spans="1:1">
      <c r="A2164" s="15"/>
    </row>
    <row r="2165" spans="1:1">
      <c r="A2165" s="15"/>
    </row>
    <row r="2166" spans="1:1">
      <c r="A2166" s="15"/>
    </row>
    <row r="2167" spans="1:1">
      <c r="A2167" s="15"/>
    </row>
    <row r="2168" spans="1:1">
      <c r="A2168" s="15"/>
    </row>
    <row r="2169" spans="1:1">
      <c r="A2169" s="15"/>
    </row>
    <row r="2170" spans="1:1">
      <c r="A2170" s="15"/>
    </row>
    <row r="2171" spans="1:1">
      <c r="A2171" s="15"/>
    </row>
    <row r="2172" spans="1:1">
      <c r="A2172" s="15"/>
    </row>
    <row r="2173" spans="1:1">
      <c r="A2173" s="15"/>
    </row>
    <row r="2174" spans="1:1">
      <c r="A2174" s="15"/>
    </row>
    <row r="2175" spans="1:1">
      <c r="A2175" s="15"/>
    </row>
    <row r="2176" spans="1:1">
      <c r="A2176" s="15"/>
    </row>
    <row r="2177" spans="1:1">
      <c r="A2177" s="15"/>
    </row>
    <row r="2178" spans="1:1">
      <c r="A2178" s="15"/>
    </row>
    <row r="2179" spans="1:1">
      <c r="A2179" s="15"/>
    </row>
    <row r="2180" spans="1:1">
      <c r="A2180" s="15"/>
    </row>
    <row r="2181" spans="1:1">
      <c r="A2181" s="15"/>
    </row>
    <row r="2182" spans="1:1">
      <c r="A2182" s="15"/>
    </row>
    <row r="2183" spans="1:1">
      <c r="A2183" s="15"/>
    </row>
    <row r="2184" spans="1:1">
      <c r="A2184" s="15"/>
    </row>
    <row r="2185" spans="1:1">
      <c r="A2185" s="15"/>
    </row>
    <row r="2186" spans="1:1">
      <c r="A2186" s="15"/>
    </row>
    <row r="2187" spans="1:1">
      <c r="A2187" s="15"/>
    </row>
    <row r="2188" spans="1:1">
      <c r="A2188" s="15"/>
    </row>
    <row r="2189" spans="1:1">
      <c r="A2189" s="15"/>
    </row>
    <row r="2190" spans="1:1">
      <c r="A2190" s="15"/>
    </row>
    <row r="2191" spans="1:1">
      <c r="A2191" s="15"/>
    </row>
    <row r="2192" spans="1:1">
      <c r="A2192" s="15"/>
    </row>
    <row r="2193" spans="1:1">
      <c r="A2193" s="15"/>
    </row>
    <row r="2194" spans="1:1">
      <c r="A2194" s="15"/>
    </row>
    <row r="2195" spans="1:1">
      <c r="A2195" s="15"/>
    </row>
    <row r="2196" spans="1:1">
      <c r="A2196" s="15"/>
    </row>
    <row r="2197" spans="1:1">
      <c r="A2197" s="15"/>
    </row>
    <row r="2198" spans="1:1">
      <c r="A2198" s="15"/>
    </row>
    <row r="2199" spans="1:1">
      <c r="A2199" s="15"/>
    </row>
    <row r="2200" spans="1:1">
      <c r="A2200" s="15"/>
    </row>
    <row r="2201" spans="1:1">
      <c r="A2201" s="15"/>
    </row>
    <row r="2202" spans="1:1">
      <c r="A2202" s="15"/>
    </row>
    <row r="2203" spans="1:1">
      <c r="A2203" s="15"/>
    </row>
    <row r="2204" spans="1:1">
      <c r="A2204" s="15"/>
    </row>
    <row r="2205" spans="1:1">
      <c r="A2205" s="15"/>
    </row>
    <row r="2206" spans="1:1">
      <c r="A2206" s="15"/>
    </row>
    <row r="2207" spans="1:1">
      <c r="A2207" s="15"/>
    </row>
    <row r="2208" spans="1:1">
      <c r="A2208" s="15"/>
    </row>
    <row r="2209" spans="1:1">
      <c r="A2209" s="15"/>
    </row>
    <row r="2210" spans="1:1">
      <c r="A2210" s="15"/>
    </row>
    <row r="2211" spans="1:1">
      <c r="A2211" s="15"/>
    </row>
    <row r="2212" spans="1:1">
      <c r="A2212" s="15"/>
    </row>
    <row r="2213" spans="1:1">
      <c r="A2213" s="15"/>
    </row>
    <row r="2214" spans="1:1">
      <c r="A2214" s="15"/>
    </row>
    <row r="2215" spans="1:1">
      <c r="A2215" s="15"/>
    </row>
    <row r="2216" spans="1:1">
      <c r="A2216" s="15"/>
    </row>
    <row r="2217" spans="1:1">
      <c r="A2217" s="15"/>
    </row>
    <row r="2218" spans="1:1">
      <c r="A2218" s="15"/>
    </row>
    <row r="2219" spans="1:1">
      <c r="A2219" s="15"/>
    </row>
    <row r="2220" spans="1:1">
      <c r="A2220" s="15"/>
    </row>
    <row r="2221" spans="1:1">
      <c r="A2221" s="15"/>
    </row>
    <row r="2222" spans="1:1">
      <c r="A2222" s="15"/>
    </row>
    <row r="2223" spans="1:1">
      <c r="A2223" s="15"/>
    </row>
    <row r="2224" spans="1:1">
      <c r="A2224" s="15"/>
    </row>
    <row r="2225" spans="1:1">
      <c r="A2225" s="15"/>
    </row>
    <row r="2226" spans="1:1">
      <c r="A2226" s="15"/>
    </row>
    <row r="2227" spans="1:1">
      <c r="A2227" s="15"/>
    </row>
    <row r="2228" spans="1:1">
      <c r="A2228" s="15"/>
    </row>
    <row r="2229" spans="1:1">
      <c r="A2229" s="15"/>
    </row>
    <row r="2230" spans="1:1">
      <c r="A2230" s="15"/>
    </row>
    <row r="2231" spans="1:1">
      <c r="A2231" s="15"/>
    </row>
    <row r="2232" spans="1:1">
      <c r="A2232" s="15"/>
    </row>
    <row r="2233" spans="1:1">
      <c r="A2233" s="15"/>
    </row>
    <row r="2234" spans="1:1">
      <c r="A2234" s="15"/>
    </row>
    <row r="2235" spans="1:1">
      <c r="A2235" s="15"/>
    </row>
    <row r="2236" spans="1:1">
      <c r="A2236" s="15"/>
    </row>
    <row r="2237" spans="1:1">
      <c r="A2237" s="15"/>
    </row>
    <row r="2238" spans="1:1">
      <c r="A2238" s="15"/>
    </row>
    <row r="2239" spans="1:1">
      <c r="A2239" s="15"/>
    </row>
    <row r="2240" spans="1:1">
      <c r="A2240" s="15"/>
    </row>
    <row r="2241" spans="1:1">
      <c r="A2241" s="15"/>
    </row>
    <row r="2242" spans="1:1">
      <c r="A2242" s="15"/>
    </row>
    <row r="2243" spans="1:1">
      <c r="A2243" s="15"/>
    </row>
    <row r="2244" spans="1:1">
      <c r="A2244" s="15"/>
    </row>
    <row r="2245" spans="1:1">
      <c r="A2245" s="15"/>
    </row>
    <row r="2246" spans="1:1">
      <c r="A2246" s="15"/>
    </row>
    <row r="2247" spans="1:1">
      <c r="A2247" s="15"/>
    </row>
    <row r="2248" spans="1:1">
      <c r="A2248" s="15"/>
    </row>
    <row r="2249" spans="1:1">
      <c r="A2249" s="15"/>
    </row>
    <row r="2250" spans="1:1">
      <c r="A2250" s="15"/>
    </row>
    <row r="2251" spans="1:1">
      <c r="A2251" s="15"/>
    </row>
    <row r="2252" spans="1:1">
      <c r="A2252" s="15"/>
    </row>
    <row r="2253" spans="1:1">
      <c r="A2253" s="15"/>
    </row>
    <row r="2254" spans="1:1">
      <c r="A2254" s="15"/>
    </row>
    <row r="2255" spans="1:1">
      <c r="A2255" s="15"/>
    </row>
    <row r="2256" spans="1:1">
      <c r="A2256" s="15"/>
    </row>
    <row r="2257" spans="1:1">
      <c r="A2257" s="15"/>
    </row>
    <row r="2258" spans="1:1">
      <c r="A2258" s="15"/>
    </row>
    <row r="2259" spans="1:1">
      <c r="A2259" s="15"/>
    </row>
    <row r="2260" spans="1:1">
      <c r="A2260" s="15"/>
    </row>
    <row r="2261" spans="1:1">
      <c r="A2261" s="15"/>
    </row>
    <row r="2262" spans="1:1">
      <c r="A2262" s="15"/>
    </row>
    <row r="2263" spans="1:1">
      <c r="A2263" s="15"/>
    </row>
    <row r="2264" spans="1:1">
      <c r="A2264" s="15"/>
    </row>
    <row r="2265" spans="1:1">
      <c r="A2265" s="15"/>
    </row>
    <row r="2266" spans="1:1">
      <c r="A2266" s="15"/>
    </row>
    <row r="2267" spans="1:1">
      <c r="A2267" s="15"/>
    </row>
    <row r="2268" spans="1:1">
      <c r="A2268" s="15"/>
    </row>
    <row r="2269" spans="1:1">
      <c r="A2269" s="15"/>
    </row>
    <row r="2270" spans="1:1">
      <c r="A2270" s="15"/>
    </row>
    <row r="2271" spans="1:1">
      <c r="A2271" s="15"/>
    </row>
    <row r="2272" spans="1:1">
      <c r="A2272" s="15"/>
    </row>
    <row r="2273" spans="1:1">
      <c r="A2273" s="15"/>
    </row>
    <row r="2274" spans="1:1">
      <c r="A2274" s="15"/>
    </row>
    <row r="2275" spans="1:1">
      <c r="A2275" s="15"/>
    </row>
    <row r="2276" spans="1:1">
      <c r="A2276" s="15"/>
    </row>
    <row r="2277" spans="1:1">
      <c r="A2277" s="15"/>
    </row>
    <row r="2278" spans="1:1">
      <c r="A2278" s="15"/>
    </row>
    <row r="2279" spans="1:1">
      <c r="A2279" s="15"/>
    </row>
    <row r="2280" spans="1:1">
      <c r="A2280" s="15"/>
    </row>
    <row r="2281" spans="1:1">
      <c r="A2281" s="15"/>
    </row>
    <row r="2282" spans="1:1">
      <c r="A2282" s="15"/>
    </row>
    <row r="2283" spans="1:1">
      <c r="A2283" s="15"/>
    </row>
    <row r="2284" spans="1:1">
      <c r="A2284" s="15"/>
    </row>
    <row r="2285" spans="1:1">
      <c r="A2285" s="15"/>
    </row>
    <row r="2286" spans="1:1">
      <c r="A2286" s="15"/>
    </row>
    <row r="2287" spans="1:1">
      <c r="A2287" s="15"/>
    </row>
    <row r="2288" spans="1:1">
      <c r="A2288" s="15"/>
    </row>
    <row r="2289" spans="1:1">
      <c r="A2289" s="15"/>
    </row>
    <row r="2290" spans="1:1">
      <c r="A2290" s="15"/>
    </row>
    <row r="2291" spans="1:1">
      <c r="A2291" s="15"/>
    </row>
    <row r="2292" spans="1:1">
      <c r="A2292" s="15"/>
    </row>
    <row r="2293" spans="1:1">
      <c r="A2293" s="15"/>
    </row>
    <row r="2294" spans="1:1">
      <c r="A2294" s="15"/>
    </row>
    <row r="2295" spans="1:1">
      <c r="A2295" s="15"/>
    </row>
    <row r="2296" spans="1:1">
      <c r="A2296" s="15"/>
    </row>
    <row r="2297" spans="1:1">
      <c r="A2297" s="15"/>
    </row>
    <row r="2298" spans="1:1">
      <c r="A2298" s="15"/>
    </row>
    <row r="2299" spans="1:1">
      <c r="A2299" s="15"/>
    </row>
    <row r="2300" spans="1:1">
      <c r="A2300" s="15"/>
    </row>
    <row r="2301" spans="1:1">
      <c r="A2301" s="15"/>
    </row>
    <row r="2302" spans="1:1">
      <c r="A2302" s="15"/>
    </row>
    <row r="2303" spans="1:1">
      <c r="A2303" s="15"/>
    </row>
    <row r="2304" spans="1:1">
      <c r="A2304" s="15"/>
    </row>
    <row r="2305" spans="1:1">
      <c r="A2305" s="15"/>
    </row>
    <row r="2306" spans="1:1">
      <c r="A2306" s="15"/>
    </row>
    <row r="2307" spans="1:1">
      <c r="A2307" s="15"/>
    </row>
    <row r="2308" spans="1:1">
      <c r="A2308" s="15"/>
    </row>
    <row r="2309" spans="1:1">
      <c r="A2309" s="15"/>
    </row>
    <row r="2310" spans="1:1">
      <c r="A2310" s="15"/>
    </row>
    <row r="2311" spans="1:1">
      <c r="A2311" s="15"/>
    </row>
    <row r="2312" spans="1:1">
      <c r="A2312" s="15"/>
    </row>
    <row r="2313" spans="1:1">
      <c r="A2313" s="15"/>
    </row>
    <row r="2314" spans="1:1">
      <c r="A2314" s="15"/>
    </row>
    <row r="2315" spans="1:1">
      <c r="A2315" s="15"/>
    </row>
    <row r="2316" spans="1:1">
      <c r="A2316" s="15"/>
    </row>
    <row r="2317" spans="1:1">
      <c r="A2317" s="15"/>
    </row>
    <row r="2318" spans="1:1">
      <c r="A2318" s="15"/>
    </row>
    <row r="2319" spans="1:1">
      <c r="A2319" s="15"/>
    </row>
    <row r="2320" spans="1:1">
      <c r="A2320" s="15"/>
    </row>
    <row r="2321" spans="1:1">
      <c r="A2321" s="15"/>
    </row>
    <row r="2322" spans="1:1">
      <c r="A2322" s="15"/>
    </row>
    <row r="2323" spans="1:1">
      <c r="A2323" s="15"/>
    </row>
    <row r="2324" spans="1:1">
      <c r="A2324" s="15"/>
    </row>
    <row r="2325" spans="1:1">
      <c r="A2325" s="15"/>
    </row>
    <row r="2326" spans="1:1">
      <c r="A2326" s="15"/>
    </row>
    <row r="2327" spans="1:1">
      <c r="A2327" s="15"/>
    </row>
    <row r="2328" spans="1:1">
      <c r="A2328" s="15"/>
    </row>
    <row r="2329" spans="1:1">
      <c r="A2329" s="15"/>
    </row>
    <row r="2330" spans="1:1">
      <c r="A2330" s="15"/>
    </row>
    <row r="2331" spans="1:1">
      <c r="A2331" s="15"/>
    </row>
    <row r="2332" spans="1:1">
      <c r="A2332" s="15"/>
    </row>
    <row r="2333" spans="1:1">
      <c r="A2333" s="15"/>
    </row>
    <row r="2334" spans="1:1">
      <c r="A2334" s="15"/>
    </row>
    <row r="2335" spans="1:1">
      <c r="A2335" s="15"/>
    </row>
    <row r="2336" spans="1:1">
      <c r="A2336" s="15"/>
    </row>
    <row r="2337" spans="1:1">
      <c r="A2337" s="15"/>
    </row>
    <row r="2338" spans="1:1">
      <c r="A2338" s="15"/>
    </row>
    <row r="2339" spans="1:1">
      <c r="A2339" s="15"/>
    </row>
    <row r="2340" spans="1:1">
      <c r="A2340" s="15"/>
    </row>
    <row r="2341" spans="1:1">
      <c r="A2341" s="15"/>
    </row>
    <row r="2342" spans="1:1">
      <c r="A2342" s="15"/>
    </row>
    <row r="2343" spans="1:1">
      <c r="A2343" s="15"/>
    </row>
    <row r="2344" spans="1:1">
      <c r="A2344" s="15"/>
    </row>
    <row r="2345" spans="1:1">
      <c r="A2345" s="15"/>
    </row>
    <row r="2346" spans="1:1">
      <c r="A2346" s="15"/>
    </row>
    <row r="2347" spans="1:1">
      <c r="A2347" s="15"/>
    </row>
    <row r="2348" spans="1:1">
      <c r="A2348" s="15"/>
    </row>
    <row r="2349" spans="1:1">
      <c r="A2349" s="15"/>
    </row>
    <row r="2350" spans="1:1">
      <c r="A2350" s="15"/>
    </row>
    <row r="2351" spans="1:1">
      <c r="A2351" s="15"/>
    </row>
    <row r="2352" spans="1:1">
      <c r="A2352" s="15"/>
    </row>
    <row r="2353" spans="1:1">
      <c r="A2353" s="15"/>
    </row>
    <row r="2354" spans="1:1">
      <c r="A2354" s="15"/>
    </row>
    <row r="2355" spans="1:1">
      <c r="A2355" s="15"/>
    </row>
    <row r="2356" spans="1:1">
      <c r="A2356" s="15"/>
    </row>
    <row r="2357" spans="1:1">
      <c r="A2357" s="15"/>
    </row>
    <row r="2358" spans="1:1">
      <c r="A2358" s="15"/>
    </row>
    <row r="2359" spans="1:1">
      <c r="A2359" s="15"/>
    </row>
    <row r="2360" spans="1:1">
      <c r="A2360" s="15"/>
    </row>
    <row r="2361" spans="1:1">
      <c r="A2361" s="15"/>
    </row>
    <row r="2362" spans="1:1">
      <c r="A2362" s="15"/>
    </row>
    <row r="2363" spans="1:1">
      <c r="A2363" s="15"/>
    </row>
    <row r="2364" spans="1:1">
      <c r="A2364" s="15"/>
    </row>
    <row r="2365" spans="1:1">
      <c r="A2365" s="15"/>
    </row>
    <row r="2366" spans="1:1">
      <c r="A2366" s="15"/>
    </row>
    <row r="2367" spans="1:1">
      <c r="A2367" s="15"/>
    </row>
    <row r="2368" spans="1:1">
      <c r="A2368" s="15"/>
    </row>
    <row r="2369" spans="1:1">
      <c r="A2369" s="15"/>
    </row>
    <row r="2370" spans="1:1">
      <c r="A2370" s="15"/>
    </row>
    <row r="2371" spans="1:1">
      <c r="A2371" s="15"/>
    </row>
    <row r="2372" spans="1:1">
      <c r="A2372" s="15"/>
    </row>
    <row r="2373" spans="1:1">
      <c r="A2373" s="15"/>
    </row>
    <row r="2374" spans="1:1">
      <c r="A2374" s="15"/>
    </row>
    <row r="2375" spans="1:1">
      <c r="A2375" s="15"/>
    </row>
    <row r="2376" spans="1:1">
      <c r="A2376" s="15"/>
    </row>
    <row r="2377" spans="1:1">
      <c r="A2377" s="15"/>
    </row>
    <row r="2378" spans="1:1">
      <c r="A2378" s="15"/>
    </row>
    <row r="2379" spans="1:1">
      <c r="A2379" s="15"/>
    </row>
    <row r="2380" spans="1:1">
      <c r="A2380" s="15"/>
    </row>
    <row r="2381" spans="1:1">
      <c r="A2381" s="15"/>
    </row>
    <row r="2382" spans="1:1">
      <c r="A2382" s="15"/>
    </row>
    <row r="2383" spans="1:1">
      <c r="A2383" s="15"/>
    </row>
    <row r="2384" spans="1:1">
      <c r="A2384" s="15"/>
    </row>
    <row r="2385" spans="1:1">
      <c r="A2385" s="15"/>
    </row>
    <row r="2386" spans="1:1">
      <c r="A2386" s="15"/>
    </row>
    <row r="2387" spans="1:1">
      <c r="A2387" s="15"/>
    </row>
    <row r="2388" spans="1:1">
      <c r="A2388" s="15"/>
    </row>
    <row r="2389" spans="1:1">
      <c r="A2389" s="15"/>
    </row>
    <row r="2390" spans="1:1">
      <c r="A2390" s="15"/>
    </row>
    <row r="2391" spans="1:1">
      <c r="A2391" s="15"/>
    </row>
    <row r="2392" spans="1:1">
      <c r="A2392" s="15"/>
    </row>
    <row r="2393" spans="1:1">
      <c r="A2393" s="15"/>
    </row>
    <row r="2394" spans="1:1">
      <c r="A2394" s="15"/>
    </row>
    <row r="2395" spans="1:1">
      <c r="A2395" s="15"/>
    </row>
    <row r="2396" spans="1:1">
      <c r="A2396" s="15"/>
    </row>
    <row r="2397" spans="1:1">
      <c r="A2397" s="15"/>
    </row>
    <row r="2398" spans="1:1">
      <c r="A2398" s="15"/>
    </row>
    <row r="2399" spans="1:1">
      <c r="A2399" s="15"/>
    </row>
    <row r="2400" spans="1:1">
      <c r="A2400" s="15"/>
    </row>
    <row r="2401" spans="1:1">
      <c r="A2401" s="15"/>
    </row>
    <row r="2402" spans="1:1">
      <c r="A2402" s="15"/>
    </row>
    <row r="2403" spans="1:1">
      <c r="A2403" s="15"/>
    </row>
    <row r="2404" spans="1:1">
      <c r="A2404" s="15"/>
    </row>
    <row r="2405" spans="1:1">
      <c r="A2405" s="15"/>
    </row>
    <row r="2406" spans="1:1">
      <c r="A2406" s="15"/>
    </row>
    <row r="2407" spans="1:1">
      <c r="A2407" s="15"/>
    </row>
    <row r="2408" spans="1:1">
      <c r="A2408" s="15"/>
    </row>
    <row r="2409" spans="1:1">
      <c r="A2409" s="15"/>
    </row>
    <row r="2410" spans="1:1">
      <c r="A2410" s="15"/>
    </row>
    <row r="2411" spans="1:1">
      <c r="A2411" s="15"/>
    </row>
    <row r="2412" spans="1:1">
      <c r="A2412" s="15"/>
    </row>
    <row r="2413" spans="1:1">
      <c r="A2413" s="15"/>
    </row>
    <row r="2414" spans="1:1">
      <c r="A2414" s="15"/>
    </row>
    <row r="2415" spans="1:1">
      <c r="A2415" s="15"/>
    </row>
    <row r="2416" spans="1:1">
      <c r="A2416" s="15"/>
    </row>
    <row r="2417" spans="1:1">
      <c r="A2417" s="15"/>
    </row>
    <row r="2418" spans="1:1">
      <c r="A2418" s="15"/>
    </row>
    <row r="2419" spans="1:1">
      <c r="A2419" s="15"/>
    </row>
    <row r="2420" spans="1:1">
      <c r="A2420" s="15"/>
    </row>
    <row r="2421" spans="1:1">
      <c r="A2421" s="15"/>
    </row>
    <row r="2422" spans="1:1">
      <c r="A2422" s="15"/>
    </row>
    <row r="2423" spans="1:1">
      <c r="A2423" s="15"/>
    </row>
    <row r="2424" spans="1:1">
      <c r="A2424" s="15"/>
    </row>
    <row r="2425" spans="1:1">
      <c r="A2425" s="15"/>
    </row>
    <row r="2426" spans="1:1">
      <c r="A2426" s="15"/>
    </row>
    <row r="2427" spans="1:1">
      <c r="A2427" s="15"/>
    </row>
    <row r="2428" spans="1:1">
      <c r="A2428" s="15"/>
    </row>
    <row r="2429" spans="1:1">
      <c r="A2429" s="15"/>
    </row>
    <row r="2430" spans="1:1">
      <c r="A2430" s="15"/>
    </row>
    <row r="2431" spans="1:1">
      <c r="A2431" s="15"/>
    </row>
    <row r="2432" spans="1:1">
      <c r="A2432" s="15"/>
    </row>
    <row r="2433" spans="1:1">
      <c r="A2433" s="15"/>
    </row>
    <row r="2434" spans="1:1">
      <c r="A2434" s="15"/>
    </row>
    <row r="2435" spans="1:1">
      <c r="A2435" s="15"/>
    </row>
    <row r="2436" spans="1:1">
      <c r="A2436" s="15"/>
    </row>
    <row r="2437" spans="1:1">
      <c r="A2437" s="15"/>
    </row>
    <row r="2438" spans="1:1">
      <c r="A2438" s="15"/>
    </row>
    <row r="2439" spans="1:1">
      <c r="A2439" s="15"/>
    </row>
    <row r="2440" spans="1:1">
      <c r="A2440" s="15"/>
    </row>
    <row r="2441" spans="1:1">
      <c r="A2441" s="15"/>
    </row>
    <row r="2442" spans="1:1">
      <c r="A2442" s="15"/>
    </row>
    <row r="2443" spans="1:1">
      <c r="A2443" s="15"/>
    </row>
    <row r="2444" spans="1:1">
      <c r="A2444" s="15"/>
    </row>
    <row r="2445" spans="1:1">
      <c r="A2445" s="15"/>
    </row>
    <row r="2446" spans="1:1">
      <c r="A2446" s="15"/>
    </row>
    <row r="2447" spans="1:1">
      <c r="A2447" s="15"/>
    </row>
    <row r="2448" spans="1:1">
      <c r="A2448" s="15"/>
    </row>
    <row r="2449" spans="1:1">
      <c r="A2449" s="15"/>
    </row>
    <row r="2450" spans="1:1">
      <c r="A2450" s="15"/>
    </row>
    <row r="2451" spans="1:1">
      <c r="A2451" s="15"/>
    </row>
    <row r="2452" spans="1:1">
      <c r="A2452" s="15"/>
    </row>
    <row r="2453" spans="1:1">
      <c r="A2453" s="15"/>
    </row>
    <row r="2454" spans="1:1">
      <c r="A2454" s="15"/>
    </row>
    <row r="2455" spans="1:1">
      <c r="A2455" s="15"/>
    </row>
    <row r="2456" spans="1:1">
      <c r="A2456" s="15"/>
    </row>
    <row r="2457" spans="1:1">
      <c r="A2457" s="15"/>
    </row>
    <row r="2458" spans="1:1">
      <c r="A2458" s="15"/>
    </row>
    <row r="2459" spans="1:1">
      <c r="A2459" s="15"/>
    </row>
    <row r="2460" spans="1:1">
      <c r="A2460" s="15"/>
    </row>
    <row r="2461" spans="1:1">
      <c r="A2461" s="15"/>
    </row>
    <row r="2462" spans="1:1">
      <c r="A2462" s="15"/>
    </row>
    <row r="2463" spans="1:1">
      <c r="A2463" s="15"/>
    </row>
    <row r="2464" spans="1:1">
      <c r="A2464" s="15"/>
    </row>
    <row r="2465" spans="1:1">
      <c r="A2465" s="15"/>
    </row>
    <row r="2466" spans="1:1">
      <c r="A2466" s="15"/>
    </row>
    <row r="2467" spans="1:1">
      <c r="A2467" s="15"/>
    </row>
    <row r="2468" spans="1:1">
      <c r="A2468" s="15"/>
    </row>
    <row r="2469" spans="1:1">
      <c r="A2469" s="15"/>
    </row>
    <row r="2470" spans="1:1">
      <c r="A2470" s="15"/>
    </row>
    <row r="2471" spans="1:1">
      <c r="A2471" s="15"/>
    </row>
    <row r="2472" spans="1:1">
      <c r="A2472" s="15"/>
    </row>
    <row r="2473" spans="1:1">
      <c r="A2473" s="15"/>
    </row>
    <row r="2474" spans="1:1">
      <c r="A2474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138"/>
  <sheetViews>
    <sheetView zoomScaleNormal="100" workbookViewId="0">
      <pane xSplit="2" ySplit="12" topLeftCell="C1341" activePane="bottomRight" state="frozen"/>
      <selection pane="topRight" activeCell="C1" sqref="C1"/>
      <selection pane="bottomLeft" activeCell="A13" sqref="A13"/>
      <selection pane="bottomRight" activeCell="B541" sqref="B541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13.28515625" bestFit="1" customWidth="1"/>
  </cols>
  <sheetData>
    <row r="1" spans="1:11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1" ht="15.75" thickTop="1"/>
    <row r="3" spans="1:11">
      <c r="A3" t="s">
        <v>1</v>
      </c>
      <c r="B3" s="2" t="s">
        <v>32</v>
      </c>
      <c r="J3" s="2"/>
    </row>
    <row r="4" spans="1:11">
      <c r="A4" t="s">
        <v>3</v>
      </c>
      <c r="B4" s="2" t="s">
        <v>33</v>
      </c>
    </row>
    <row r="6" spans="1:11">
      <c r="A6" t="s">
        <v>4</v>
      </c>
      <c r="B6" s="3">
        <v>81.5</v>
      </c>
    </row>
    <row r="7" spans="1:11">
      <c r="A7" t="s">
        <v>5</v>
      </c>
      <c r="B7" s="2">
        <v>1.0295000000000001</v>
      </c>
      <c r="C7" s="4" t="s">
        <v>6</v>
      </c>
    </row>
    <row r="8" spans="1:11">
      <c r="A8" t="s">
        <v>7</v>
      </c>
      <c r="B8" s="2">
        <v>1.0664</v>
      </c>
      <c r="C8" s="4" t="s">
        <v>8</v>
      </c>
    </row>
    <row r="10" spans="1:11">
      <c r="A10" t="s">
        <v>11</v>
      </c>
      <c r="B10" t="s">
        <v>34</v>
      </c>
      <c r="C10" t="str">
        <f>VLOOKUP($B$10,[6]List!$A$1:$B$2,2,FALSE)</f>
        <v>Settlement Energy = Metered Electricity x DLF</v>
      </c>
    </row>
    <row r="12" spans="1:11" ht="30.75" thickBot="1">
      <c r="A12" s="33" t="s">
        <v>12</v>
      </c>
      <c r="B12" s="31" t="s">
        <v>28</v>
      </c>
      <c r="C12" s="31" t="s">
        <v>27</v>
      </c>
      <c r="D12" s="33" t="s">
        <v>26</v>
      </c>
      <c r="E12" s="33" t="s">
        <v>16</v>
      </c>
      <c r="F12" s="31" t="s">
        <v>25</v>
      </c>
      <c r="G12" s="31" t="s">
        <v>24</v>
      </c>
      <c r="H12" s="31" t="s">
        <v>18</v>
      </c>
      <c r="J12" s="30"/>
    </row>
    <row r="13" spans="1:11">
      <c r="A13" s="7">
        <v>35</v>
      </c>
      <c r="B13" s="39">
        <v>42603.020833333336</v>
      </c>
      <c r="C13" s="40">
        <v>2.0833333333333332E-2</v>
      </c>
      <c r="D13" s="43">
        <v>9.6300000000000008</v>
      </c>
      <c r="E13" s="9">
        <f>IF($B$10="Electricity",$D13*$B$7,$D13*$B$8)</f>
        <v>9.9140850000000018</v>
      </c>
      <c r="F13" s="44">
        <v>28.02</v>
      </c>
      <c r="G13" s="9">
        <f>$F13*$B$8</f>
        <v>29.880527999999998</v>
      </c>
      <c r="H13" s="11">
        <f>E13*($B$6-G13)</f>
        <v>511.75983306312008</v>
      </c>
      <c r="J13" s="26"/>
    </row>
    <row r="14" spans="1:11" outlineLevel="1">
      <c r="A14" s="7">
        <f>A13</f>
        <v>35</v>
      </c>
      <c r="B14" s="39">
        <v>42603.020833333336</v>
      </c>
      <c r="C14" s="40">
        <f>C13+1/48</f>
        <v>4.1666666666666664E-2</v>
      </c>
      <c r="D14" s="43">
        <v>9.51</v>
      </c>
      <c r="E14" s="9">
        <f t="shared" ref="E14:E77" si="0">IF($B$10="Electricity",$D14*$B$7,$D14*$B$8)</f>
        <v>9.7905449999999998</v>
      </c>
      <c r="F14" s="44">
        <v>25.5</v>
      </c>
      <c r="G14" s="9">
        <f t="shared" ref="G14:G77" si="1">$F14*$B$8</f>
        <v>27.193200000000001</v>
      </c>
      <c r="H14" s="11">
        <f t="shared" ref="H14:H59" si="2">E14*($B$6-G14)</f>
        <v>531.69316920599999</v>
      </c>
      <c r="J14" s="26"/>
      <c r="K14" s="45"/>
    </row>
    <row r="15" spans="1:11" outlineLevel="1">
      <c r="A15" s="7">
        <f t="shared" ref="A15:A78" si="3">A14</f>
        <v>35</v>
      </c>
      <c r="B15" s="39">
        <v>42603.020833333336</v>
      </c>
      <c r="C15" s="40">
        <f t="shared" ref="C15:C60" si="4">C14+1/48</f>
        <v>6.25E-2</v>
      </c>
      <c r="D15" s="43">
        <v>9.76</v>
      </c>
      <c r="E15" s="9">
        <f t="shared" si="0"/>
        <v>10.047920000000001</v>
      </c>
      <c r="F15" s="44">
        <v>25.28</v>
      </c>
      <c r="G15" s="9">
        <f t="shared" si="1"/>
        <v>26.958592000000003</v>
      </c>
      <c r="H15" s="11">
        <f t="shared" si="2"/>
        <v>548.02770427135999</v>
      </c>
      <c r="J15" s="26"/>
    </row>
    <row r="16" spans="1:11" outlineLevel="1">
      <c r="A16" s="7">
        <f t="shared" si="3"/>
        <v>35</v>
      </c>
      <c r="B16" s="39">
        <v>42603.020833333336</v>
      </c>
      <c r="C16" s="40">
        <f t="shared" si="4"/>
        <v>8.3333333333333329E-2</v>
      </c>
      <c r="D16" s="43">
        <v>9.75</v>
      </c>
      <c r="E16" s="9">
        <f t="shared" si="0"/>
        <v>10.037625</v>
      </c>
      <c r="F16" s="44">
        <v>25.2</v>
      </c>
      <c r="G16" s="9">
        <f t="shared" si="1"/>
        <v>26.873280000000001</v>
      </c>
      <c r="H16" s="11">
        <f t="shared" si="2"/>
        <v>548.32253033999996</v>
      </c>
      <c r="J16" s="26"/>
    </row>
    <row r="17" spans="1:13" outlineLevel="1">
      <c r="A17" s="7">
        <f t="shared" si="3"/>
        <v>35</v>
      </c>
      <c r="B17" s="39">
        <v>42603.020833333336</v>
      </c>
      <c r="C17" s="40">
        <f t="shared" si="4"/>
        <v>0.10416666666666666</v>
      </c>
      <c r="D17" s="43">
        <v>9.32</v>
      </c>
      <c r="E17" s="9">
        <f t="shared" si="0"/>
        <v>9.5949400000000011</v>
      </c>
      <c r="F17" s="44">
        <v>25.18</v>
      </c>
      <c r="G17" s="9">
        <f t="shared" si="1"/>
        <v>26.851952000000001</v>
      </c>
      <c r="H17" s="11">
        <f t="shared" si="2"/>
        <v>524.34474167712006</v>
      </c>
      <c r="J17" s="26"/>
    </row>
    <row r="18" spans="1:13" outlineLevel="1">
      <c r="A18" s="7">
        <f t="shared" si="3"/>
        <v>35</v>
      </c>
      <c r="B18" s="39">
        <v>42603.020833333336</v>
      </c>
      <c r="C18" s="40">
        <f t="shared" si="4"/>
        <v>0.12499999999999999</v>
      </c>
      <c r="D18" s="43">
        <v>8.08</v>
      </c>
      <c r="E18" s="9">
        <f t="shared" si="0"/>
        <v>8.3183600000000002</v>
      </c>
      <c r="F18" s="44">
        <v>25.45</v>
      </c>
      <c r="G18" s="9">
        <f t="shared" si="1"/>
        <v>27.139879999999998</v>
      </c>
      <c r="H18" s="11">
        <f t="shared" si="2"/>
        <v>452.18704780320002</v>
      </c>
      <c r="J18" s="26"/>
      <c r="M18" s="27"/>
    </row>
    <row r="19" spans="1:13" outlineLevel="1">
      <c r="A19" s="7">
        <f t="shared" si="3"/>
        <v>35</v>
      </c>
      <c r="B19" s="39">
        <v>42603.020833333336</v>
      </c>
      <c r="C19" s="40">
        <f t="shared" si="4"/>
        <v>0.14583333333333331</v>
      </c>
      <c r="D19" s="43">
        <v>7.21</v>
      </c>
      <c r="E19" s="9">
        <f t="shared" si="0"/>
        <v>7.4226950000000009</v>
      </c>
      <c r="F19" s="44">
        <v>24.51</v>
      </c>
      <c r="G19" s="9">
        <f t="shared" si="1"/>
        <v>26.137464000000001</v>
      </c>
      <c r="H19" s="11">
        <f t="shared" si="2"/>
        <v>410.93921915452006</v>
      </c>
      <c r="J19" s="26"/>
    </row>
    <row r="20" spans="1:13" outlineLevel="1">
      <c r="A20" s="7">
        <f t="shared" si="3"/>
        <v>35</v>
      </c>
      <c r="B20" s="39">
        <v>42603.020833333336</v>
      </c>
      <c r="C20" s="40">
        <f t="shared" si="4"/>
        <v>0.16666666666666666</v>
      </c>
      <c r="D20" s="43">
        <v>9.43</v>
      </c>
      <c r="E20" s="9">
        <f t="shared" si="0"/>
        <v>9.7081850000000003</v>
      </c>
      <c r="F20" s="44">
        <v>24.56</v>
      </c>
      <c r="G20" s="9">
        <f t="shared" si="1"/>
        <v>26.190784000000001</v>
      </c>
      <c r="H20" s="11">
        <f t="shared" si="2"/>
        <v>536.95210113296002</v>
      </c>
      <c r="J20" s="26"/>
    </row>
    <row r="21" spans="1:13" outlineLevel="1">
      <c r="A21" s="7">
        <f t="shared" si="3"/>
        <v>35</v>
      </c>
      <c r="B21" s="39">
        <v>42603.020833333336</v>
      </c>
      <c r="C21" s="40">
        <f t="shared" si="4"/>
        <v>0.1875</v>
      </c>
      <c r="D21" s="43">
        <v>9.2200000000000006</v>
      </c>
      <c r="E21" s="9">
        <f t="shared" si="0"/>
        <v>9.4919900000000013</v>
      </c>
      <c r="F21" s="44">
        <v>24</v>
      </c>
      <c r="G21" s="9">
        <f t="shared" si="1"/>
        <v>25.593600000000002</v>
      </c>
      <c r="H21" s="11">
        <f t="shared" si="2"/>
        <v>530.6629897360001</v>
      </c>
      <c r="J21" s="26"/>
    </row>
    <row r="22" spans="1:13" outlineLevel="1">
      <c r="A22" s="7">
        <f t="shared" si="3"/>
        <v>35</v>
      </c>
      <c r="B22" s="39">
        <v>42603.020833333336</v>
      </c>
      <c r="C22" s="40">
        <f t="shared" si="4"/>
        <v>0.20833333333333334</v>
      </c>
      <c r="D22" s="43">
        <v>7.95</v>
      </c>
      <c r="E22" s="9">
        <f t="shared" si="0"/>
        <v>8.1845250000000007</v>
      </c>
      <c r="F22" s="44">
        <v>24.97</v>
      </c>
      <c r="G22" s="9">
        <f t="shared" si="1"/>
        <v>26.628007999999998</v>
      </c>
      <c r="H22" s="11">
        <f t="shared" si="2"/>
        <v>449.1011903238001</v>
      </c>
      <c r="J22" s="26"/>
    </row>
    <row r="23" spans="1:13" outlineLevel="1">
      <c r="A23" s="7">
        <f t="shared" si="3"/>
        <v>35</v>
      </c>
      <c r="B23" s="39">
        <v>42603.020833333336</v>
      </c>
      <c r="C23" s="40">
        <f t="shared" si="4"/>
        <v>0.22916666666666669</v>
      </c>
      <c r="D23" s="43">
        <v>6.44</v>
      </c>
      <c r="E23" s="9">
        <f t="shared" si="0"/>
        <v>6.6299800000000007</v>
      </c>
      <c r="F23" s="44">
        <v>25.56</v>
      </c>
      <c r="G23" s="9">
        <f t="shared" si="1"/>
        <v>27.257183999999999</v>
      </c>
      <c r="H23" s="11">
        <f t="shared" si="2"/>
        <v>359.62878522368004</v>
      </c>
      <c r="J23" s="26"/>
    </row>
    <row r="24" spans="1:13" outlineLevel="1">
      <c r="A24" s="7">
        <f t="shared" si="3"/>
        <v>35</v>
      </c>
      <c r="B24" s="39">
        <v>42603.020833333336</v>
      </c>
      <c r="C24" s="40">
        <f t="shared" si="4"/>
        <v>0.25</v>
      </c>
      <c r="D24" s="43">
        <v>7.12</v>
      </c>
      <c r="E24" s="9">
        <f t="shared" si="0"/>
        <v>7.3300400000000003</v>
      </c>
      <c r="F24" s="44">
        <v>25.44</v>
      </c>
      <c r="G24" s="9">
        <f t="shared" si="1"/>
        <v>27.129216000000003</v>
      </c>
      <c r="H24" s="11">
        <f t="shared" si="2"/>
        <v>398.54002155136004</v>
      </c>
      <c r="J24" s="26"/>
    </row>
    <row r="25" spans="1:13" outlineLevel="1">
      <c r="A25" s="7">
        <f t="shared" si="3"/>
        <v>35</v>
      </c>
      <c r="B25" s="39">
        <v>42603.020833333336</v>
      </c>
      <c r="C25" s="40">
        <f t="shared" si="4"/>
        <v>0.27083333333333331</v>
      </c>
      <c r="D25" s="43">
        <v>6.28</v>
      </c>
      <c r="E25" s="9">
        <f t="shared" si="0"/>
        <v>6.4652600000000007</v>
      </c>
      <c r="F25" s="44">
        <v>25.33</v>
      </c>
      <c r="G25" s="9">
        <f t="shared" si="1"/>
        <v>27.011911999999999</v>
      </c>
      <c r="H25" s="11">
        <f t="shared" si="2"/>
        <v>352.27965582288004</v>
      </c>
      <c r="J25" s="26"/>
    </row>
    <row r="26" spans="1:13" outlineLevel="1">
      <c r="A26" s="7">
        <f t="shared" si="3"/>
        <v>35</v>
      </c>
      <c r="B26" s="39">
        <v>42603.020833333336</v>
      </c>
      <c r="C26" s="40">
        <f t="shared" si="4"/>
        <v>0.29166666666666663</v>
      </c>
      <c r="D26" s="43">
        <v>5.72</v>
      </c>
      <c r="E26" s="9">
        <f t="shared" si="0"/>
        <v>5.8887400000000003</v>
      </c>
      <c r="F26" s="44">
        <v>26.01</v>
      </c>
      <c r="G26" s="9">
        <f t="shared" si="1"/>
        <v>27.737064000000004</v>
      </c>
      <c r="H26" s="11">
        <f t="shared" si="2"/>
        <v>316.59595174063998</v>
      </c>
      <c r="J26" s="26"/>
    </row>
    <row r="27" spans="1:13" outlineLevel="1">
      <c r="A27" s="7">
        <f t="shared" si="3"/>
        <v>35</v>
      </c>
      <c r="B27" s="39">
        <v>42603.020833333336</v>
      </c>
      <c r="C27" s="40">
        <f t="shared" si="4"/>
        <v>0.31249999999999994</v>
      </c>
      <c r="D27" s="43">
        <v>6.75</v>
      </c>
      <c r="E27" s="9">
        <f t="shared" si="0"/>
        <v>6.9491250000000004</v>
      </c>
      <c r="F27" s="44">
        <v>26.18</v>
      </c>
      <c r="G27" s="9">
        <f t="shared" si="1"/>
        <v>27.918351999999999</v>
      </c>
      <c r="H27" s="11">
        <f t="shared" si="2"/>
        <v>372.34556965800004</v>
      </c>
      <c r="J27" s="26"/>
    </row>
    <row r="28" spans="1:13" outlineLevel="1">
      <c r="A28" s="7">
        <f t="shared" si="3"/>
        <v>35</v>
      </c>
      <c r="B28" s="39">
        <v>42603.020833333336</v>
      </c>
      <c r="C28" s="40">
        <f t="shared" si="4"/>
        <v>0.33333333333333326</v>
      </c>
      <c r="D28" s="43">
        <v>6.48</v>
      </c>
      <c r="E28" s="9">
        <f t="shared" si="0"/>
        <v>6.6711600000000013</v>
      </c>
      <c r="F28" s="44">
        <v>32.43</v>
      </c>
      <c r="G28" s="9">
        <f t="shared" si="1"/>
        <v>34.583351999999998</v>
      </c>
      <c r="H28" s="11">
        <f t="shared" si="2"/>
        <v>312.98846547168006</v>
      </c>
      <c r="J28" s="26"/>
    </row>
    <row r="29" spans="1:13" outlineLevel="1">
      <c r="A29" s="7">
        <f t="shared" si="3"/>
        <v>35</v>
      </c>
      <c r="B29" s="39">
        <v>42603.020833333336</v>
      </c>
      <c r="C29" s="40">
        <f t="shared" si="4"/>
        <v>0.35416666666666657</v>
      </c>
      <c r="D29" s="43">
        <v>6.39</v>
      </c>
      <c r="E29" s="9">
        <f t="shared" si="0"/>
        <v>6.5785049999999998</v>
      </c>
      <c r="F29" s="44">
        <v>33.99</v>
      </c>
      <c r="G29" s="9">
        <f t="shared" si="1"/>
        <v>36.246936000000005</v>
      </c>
      <c r="H29" s="11">
        <f t="shared" si="2"/>
        <v>297.69750778931996</v>
      </c>
      <c r="J29" s="26"/>
    </row>
    <row r="30" spans="1:13" outlineLevel="1">
      <c r="A30" s="7">
        <f t="shared" si="3"/>
        <v>35</v>
      </c>
      <c r="B30" s="39">
        <v>42603.020833333336</v>
      </c>
      <c r="C30" s="40">
        <f t="shared" si="4"/>
        <v>0.37499999999999989</v>
      </c>
      <c r="D30" s="43">
        <v>5.9</v>
      </c>
      <c r="E30" s="9">
        <f t="shared" si="0"/>
        <v>6.0740500000000006</v>
      </c>
      <c r="F30" s="44">
        <v>42.24</v>
      </c>
      <c r="G30" s="9">
        <f t="shared" si="1"/>
        <v>45.044736</v>
      </c>
      <c r="H30" s="11">
        <f t="shared" si="2"/>
        <v>221.43109629920002</v>
      </c>
      <c r="J30" s="26"/>
    </row>
    <row r="31" spans="1:13" outlineLevel="1">
      <c r="A31" s="7">
        <f t="shared" si="3"/>
        <v>35</v>
      </c>
      <c r="B31" s="39">
        <v>42603.020833333336</v>
      </c>
      <c r="C31" s="40">
        <f t="shared" si="4"/>
        <v>0.3958333333333332</v>
      </c>
      <c r="D31" s="43">
        <v>4.9400000000000004</v>
      </c>
      <c r="E31" s="9">
        <f t="shared" si="0"/>
        <v>5.0857300000000008</v>
      </c>
      <c r="F31" s="44">
        <v>36.36</v>
      </c>
      <c r="G31" s="9">
        <f t="shared" si="1"/>
        <v>38.774304000000001</v>
      </c>
      <c r="H31" s="11">
        <f t="shared" si="2"/>
        <v>217.29135391808003</v>
      </c>
      <c r="J31" s="26"/>
    </row>
    <row r="32" spans="1:13" outlineLevel="1">
      <c r="A32" s="7">
        <f t="shared" si="3"/>
        <v>35</v>
      </c>
      <c r="B32" s="39">
        <v>42603.020833333336</v>
      </c>
      <c r="C32" s="40">
        <f t="shared" si="4"/>
        <v>0.41666666666666652</v>
      </c>
      <c r="D32" s="43">
        <v>3.41</v>
      </c>
      <c r="E32" s="9">
        <f t="shared" si="0"/>
        <v>3.5105950000000004</v>
      </c>
      <c r="F32" s="44">
        <v>44.57</v>
      </c>
      <c r="G32" s="9">
        <f t="shared" si="1"/>
        <v>47.529448000000002</v>
      </c>
      <c r="H32" s="11">
        <f t="shared" si="2"/>
        <v>119.25684999844</v>
      </c>
      <c r="J32" s="26"/>
    </row>
    <row r="33" spans="1:10" outlineLevel="1">
      <c r="A33" s="7">
        <f t="shared" si="3"/>
        <v>35</v>
      </c>
      <c r="B33" s="39">
        <v>42603.020833333336</v>
      </c>
      <c r="C33" s="40">
        <f t="shared" si="4"/>
        <v>0.43749999999999983</v>
      </c>
      <c r="D33" s="43">
        <v>3.27</v>
      </c>
      <c r="E33" s="9">
        <f t="shared" si="0"/>
        <v>3.3664650000000003</v>
      </c>
      <c r="F33" s="44">
        <v>45.09</v>
      </c>
      <c r="G33" s="9">
        <f t="shared" si="1"/>
        <v>48.083976000000007</v>
      </c>
      <c r="H33" s="11">
        <f t="shared" si="2"/>
        <v>112.49387523515999</v>
      </c>
      <c r="J33" s="26"/>
    </row>
    <row r="34" spans="1:10" outlineLevel="1">
      <c r="A34" s="7">
        <f t="shared" si="3"/>
        <v>35</v>
      </c>
      <c r="B34" s="39">
        <v>42603.020833333336</v>
      </c>
      <c r="C34" s="40">
        <f t="shared" si="4"/>
        <v>0.45833333333333315</v>
      </c>
      <c r="D34" s="43">
        <v>3.62</v>
      </c>
      <c r="E34" s="9">
        <f t="shared" si="0"/>
        <v>3.7267900000000003</v>
      </c>
      <c r="F34" s="44">
        <v>38.619999999999997</v>
      </c>
      <c r="G34" s="9">
        <f t="shared" si="1"/>
        <v>41.184367999999999</v>
      </c>
      <c r="H34" s="11">
        <f t="shared" si="2"/>
        <v>150.24789418128</v>
      </c>
      <c r="J34" s="26"/>
    </row>
    <row r="35" spans="1:10" outlineLevel="1">
      <c r="A35" s="7">
        <f t="shared" si="3"/>
        <v>35</v>
      </c>
      <c r="B35" s="39">
        <v>42603.020833333336</v>
      </c>
      <c r="C35" s="40">
        <f t="shared" si="4"/>
        <v>0.47916666666666646</v>
      </c>
      <c r="D35" s="43">
        <v>4.08</v>
      </c>
      <c r="E35" s="9">
        <f t="shared" si="0"/>
        <v>4.2003600000000008</v>
      </c>
      <c r="F35" s="44">
        <v>31.52</v>
      </c>
      <c r="G35" s="9">
        <f t="shared" si="1"/>
        <v>33.612927999999997</v>
      </c>
      <c r="H35" s="11">
        <f t="shared" si="2"/>
        <v>201.14294174592004</v>
      </c>
      <c r="J35" s="26"/>
    </row>
    <row r="36" spans="1:10" outlineLevel="1">
      <c r="A36" s="7">
        <f t="shared" si="3"/>
        <v>35</v>
      </c>
      <c r="B36" s="39">
        <v>42603.020833333336</v>
      </c>
      <c r="C36" s="40">
        <f t="shared" si="4"/>
        <v>0.49999999999999978</v>
      </c>
      <c r="D36" s="43">
        <v>5.88</v>
      </c>
      <c r="E36" s="9">
        <f t="shared" si="0"/>
        <v>6.0534600000000003</v>
      </c>
      <c r="F36" s="44">
        <v>28.52</v>
      </c>
      <c r="G36" s="9">
        <f t="shared" si="1"/>
        <v>30.413727999999999</v>
      </c>
      <c r="H36" s="11">
        <f t="shared" si="2"/>
        <v>309.24870410112004</v>
      </c>
      <c r="J36" s="26"/>
    </row>
    <row r="37" spans="1:10" outlineLevel="1">
      <c r="A37" s="7">
        <f t="shared" si="3"/>
        <v>35</v>
      </c>
      <c r="B37" s="39">
        <v>42603.020833333336</v>
      </c>
      <c r="C37" s="40">
        <f t="shared" si="4"/>
        <v>0.52083333333333315</v>
      </c>
      <c r="D37" s="43">
        <v>6.17</v>
      </c>
      <c r="E37" s="9">
        <f t="shared" si="0"/>
        <v>6.3520150000000006</v>
      </c>
      <c r="F37" s="44">
        <v>29.15</v>
      </c>
      <c r="G37" s="9">
        <f t="shared" si="1"/>
        <v>31.085559999999997</v>
      </c>
      <c r="H37" s="11">
        <f t="shared" si="2"/>
        <v>320.23327909660003</v>
      </c>
      <c r="J37" s="26"/>
    </row>
    <row r="38" spans="1:10" outlineLevel="1">
      <c r="A38" s="7">
        <f t="shared" si="3"/>
        <v>35</v>
      </c>
      <c r="B38" s="39">
        <v>42603.020833333336</v>
      </c>
      <c r="C38" s="40">
        <f t="shared" si="4"/>
        <v>0.54166666666666652</v>
      </c>
      <c r="D38" s="43">
        <v>6.03</v>
      </c>
      <c r="E38" s="9">
        <f t="shared" si="0"/>
        <v>6.207885000000001</v>
      </c>
      <c r="F38" s="44">
        <v>27.9</v>
      </c>
      <c r="G38" s="9">
        <f t="shared" si="1"/>
        <v>29.752559999999999</v>
      </c>
      <c r="H38" s="11">
        <f t="shared" si="2"/>
        <v>321.24215656440003</v>
      </c>
      <c r="J38" s="26"/>
    </row>
    <row r="39" spans="1:10" outlineLevel="1">
      <c r="A39" s="7">
        <f t="shared" si="3"/>
        <v>35</v>
      </c>
      <c r="B39" s="39">
        <v>42603.020833333336</v>
      </c>
      <c r="C39" s="40">
        <f t="shared" si="4"/>
        <v>0.56249999999999989</v>
      </c>
      <c r="D39" s="43">
        <v>6.8</v>
      </c>
      <c r="E39" s="9">
        <f t="shared" si="0"/>
        <v>7.0006000000000004</v>
      </c>
      <c r="F39" s="44">
        <v>26.09</v>
      </c>
      <c r="G39" s="9">
        <f t="shared" si="1"/>
        <v>27.822376000000002</v>
      </c>
      <c r="H39" s="11">
        <f t="shared" si="2"/>
        <v>375.77557457439997</v>
      </c>
      <c r="J39" s="26"/>
    </row>
    <row r="40" spans="1:10" outlineLevel="1">
      <c r="A40" s="7">
        <f t="shared" si="3"/>
        <v>35</v>
      </c>
      <c r="B40" s="39">
        <v>42603.020833333336</v>
      </c>
      <c r="C40" s="40">
        <f t="shared" si="4"/>
        <v>0.58333333333333326</v>
      </c>
      <c r="D40" s="43">
        <v>4.43</v>
      </c>
      <c r="E40" s="9">
        <f t="shared" si="0"/>
        <v>4.5606850000000003</v>
      </c>
      <c r="F40" s="44">
        <v>26.49</v>
      </c>
      <c r="G40" s="9">
        <f t="shared" si="1"/>
        <v>28.248936</v>
      </c>
      <c r="H40" s="11">
        <f t="shared" si="2"/>
        <v>242.86132881884001</v>
      </c>
      <c r="J40" s="26"/>
    </row>
    <row r="41" spans="1:10" outlineLevel="1">
      <c r="A41" s="7">
        <f t="shared" si="3"/>
        <v>35</v>
      </c>
      <c r="B41" s="39">
        <v>42603.020833333336</v>
      </c>
      <c r="C41" s="40">
        <f t="shared" si="4"/>
        <v>0.60416666666666663</v>
      </c>
      <c r="D41" s="43">
        <v>2.81</v>
      </c>
      <c r="E41" s="9">
        <f t="shared" si="0"/>
        <v>2.8928950000000002</v>
      </c>
      <c r="F41" s="44">
        <v>27.91</v>
      </c>
      <c r="G41" s="9">
        <f t="shared" si="1"/>
        <v>29.763224000000001</v>
      </c>
      <c r="H41" s="11">
        <f t="shared" si="2"/>
        <v>149.66906060652002</v>
      </c>
      <c r="J41" s="26"/>
    </row>
    <row r="42" spans="1:10" outlineLevel="1">
      <c r="A42" s="7">
        <f t="shared" si="3"/>
        <v>35</v>
      </c>
      <c r="B42" s="39">
        <v>42603.020833333336</v>
      </c>
      <c r="C42" s="40">
        <f t="shared" si="4"/>
        <v>0.625</v>
      </c>
      <c r="D42" s="43">
        <v>2.33</v>
      </c>
      <c r="E42" s="9">
        <f t="shared" si="0"/>
        <v>2.3987350000000003</v>
      </c>
      <c r="F42" s="44">
        <v>28.15</v>
      </c>
      <c r="G42" s="9">
        <f t="shared" si="1"/>
        <v>30.019159999999999</v>
      </c>
      <c r="H42" s="11">
        <f t="shared" si="2"/>
        <v>123.48889273740002</v>
      </c>
      <c r="J42" s="26"/>
    </row>
    <row r="43" spans="1:10" outlineLevel="1">
      <c r="A43" s="7">
        <f t="shared" si="3"/>
        <v>35</v>
      </c>
      <c r="B43" s="39">
        <v>42603.020833333336</v>
      </c>
      <c r="C43" s="40">
        <f t="shared" si="4"/>
        <v>0.64583333333333337</v>
      </c>
      <c r="D43" s="43">
        <v>6.54</v>
      </c>
      <c r="E43" s="9">
        <f t="shared" si="0"/>
        <v>6.7329300000000005</v>
      </c>
      <c r="F43" s="44">
        <v>31.97</v>
      </c>
      <c r="G43" s="9">
        <f t="shared" si="1"/>
        <v>34.092807999999998</v>
      </c>
      <c r="H43" s="11">
        <f t="shared" si="2"/>
        <v>319.18930523256006</v>
      </c>
      <c r="J43" s="26"/>
    </row>
    <row r="44" spans="1:10" outlineLevel="1">
      <c r="A44" s="7">
        <f t="shared" si="3"/>
        <v>35</v>
      </c>
      <c r="B44" s="39">
        <v>42603.020833333336</v>
      </c>
      <c r="C44" s="40">
        <f t="shared" si="4"/>
        <v>0.66666666666666674</v>
      </c>
      <c r="D44" s="43">
        <v>3.87</v>
      </c>
      <c r="E44" s="9">
        <f t="shared" si="0"/>
        <v>3.9841650000000004</v>
      </c>
      <c r="F44" s="44">
        <v>39.44</v>
      </c>
      <c r="G44" s="9">
        <f t="shared" si="1"/>
        <v>42.058816</v>
      </c>
      <c r="H44" s="11">
        <f t="shared" si="2"/>
        <v>157.14018485136</v>
      </c>
      <c r="J44" s="26"/>
    </row>
    <row r="45" spans="1:10" outlineLevel="1">
      <c r="A45" s="7">
        <f t="shared" si="3"/>
        <v>35</v>
      </c>
      <c r="B45" s="39">
        <v>42603.020833333336</v>
      </c>
      <c r="C45" s="40">
        <f t="shared" si="4"/>
        <v>0.68750000000000011</v>
      </c>
      <c r="D45" s="43">
        <v>2.72</v>
      </c>
      <c r="E45" s="9">
        <f t="shared" si="0"/>
        <v>2.8002400000000005</v>
      </c>
      <c r="F45" s="44">
        <v>53.93</v>
      </c>
      <c r="G45" s="9">
        <f t="shared" si="1"/>
        <v>57.510952000000003</v>
      </c>
      <c r="H45" s="11">
        <f t="shared" si="2"/>
        <v>67.175091771520002</v>
      </c>
      <c r="J45" s="26"/>
    </row>
    <row r="46" spans="1:10" outlineLevel="1">
      <c r="A46" s="7">
        <f t="shared" si="3"/>
        <v>35</v>
      </c>
      <c r="B46" s="39">
        <v>42603.020833333336</v>
      </c>
      <c r="C46" s="40">
        <f t="shared" si="4"/>
        <v>0.70833333333333348</v>
      </c>
      <c r="D46" s="43">
        <v>1.65</v>
      </c>
      <c r="E46" s="9">
        <f t="shared" si="0"/>
        <v>1.6986749999999999</v>
      </c>
      <c r="F46" s="44">
        <v>51.87</v>
      </c>
      <c r="G46" s="9">
        <f t="shared" si="1"/>
        <v>55.314167999999995</v>
      </c>
      <c r="H46" s="11">
        <f t="shared" si="2"/>
        <v>44.481218172600009</v>
      </c>
      <c r="J46" s="26"/>
    </row>
    <row r="47" spans="1:10" outlineLevel="1">
      <c r="A47" s="7">
        <f t="shared" si="3"/>
        <v>35</v>
      </c>
      <c r="B47" s="39">
        <v>42603.020833333336</v>
      </c>
      <c r="C47" s="40">
        <f t="shared" si="4"/>
        <v>0.72916666666666685</v>
      </c>
      <c r="D47" s="43">
        <v>1.1499999999999999</v>
      </c>
      <c r="E47" s="9">
        <f t="shared" si="0"/>
        <v>1.1839249999999999</v>
      </c>
      <c r="F47" s="44">
        <v>43.15</v>
      </c>
      <c r="G47" s="9">
        <f t="shared" si="1"/>
        <v>46.015160000000002</v>
      </c>
      <c r="H47" s="11">
        <f t="shared" si="2"/>
        <v>42.011389196999993</v>
      </c>
      <c r="J47" s="26"/>
    </row>
    <row r="48" spans="1:10" outlineLevel="1">
      <c r="A48" s="7">
        <f t="shared" si="3"/>
        <v>35</v>
      </c>
      <c r="B48" s="39">
        <v>42603.020833333336</v>
      </c>
      <c r="C48" s="40">
        <f t="shared" si="4"/>
        <v>0.75000000000000022</v>
      </c>
      <c r="D48" s="43">
        <v>0.87</v>
      </c>
      <c r="E48" s="9">
        <f t="shared" si="0"/>
        <v>0.89566500000000004</v>
      </c>
      <c r="F48" s="44">
        <v>110.84</v>
      </c>
      <c r="G48" s="9">
        <f t="shared" si="1"/>
        <v>118.199776</v>
      </c>
      <c r="H48" s="11">
        <f t="shared" si="2"/>
        <v>-32.870704871040004</v>
      </c>
      <c r="J48" s="26"/>
    </row>
    <row r="49" spans="1:10" outlineLevel="1">
      <c r="A49" s="7">
        <f t="shared" si="3"/>
        <v>35</v>
      </c>
      <c r="B49" s="39">
        <v>42603.020833333336</v>
      </c>
      <c r="C49" s="40">
        <f t="shared" si="4"/>
        <v>0.77083333333333359</v>
      </c>
      <c r="D49" s="43">
        <v>1.17</v>
      </c>
      <c r="E49" s="9">
        <f t="shared" si="0"/>
        <v>1.204515</v>
      </c>
      <c r="F49" s="44">
        <v>89.72</v>
      </c>
      <c r="G49" s="9">
        <f t="shared" si="1"/>
        <v>95.677408</v>
      </c>
      <c r="H49" s="11">
        <f t="shared" si="2"/>
        <v>-17.076900597119998</v>
      </c>
      <c r="J49" s="26"/>
    </row>
    <row r="50" spans="1:10" outlineLevel="1">
      <c r="A50" s="7">
        <f t="shared" si="3"/>
        <v>35</v>
      </c>
      <c r="B50" s="39">
        <v>42603.020833333336</v>
      </c>
      <c r="C50" s="40">
        <f t="shared" si="4"/>
        <v>0.79166666666666696</v>
      </c>
      <c r="D50" s="43">
        <v>1.1499999999999999</v>
      </c>
      <c r="E50" s="9">
        <f t="shared" si="0"/>
        <v>1.1839249999999999</v>
      </c>
      <c r="F50" s="44">
        <v>89.61</v>
      </c>
      <c r="G50" s="9">
        <f t="shared" si="1"/>
        <v>95.560103999999995</v>
      </c>
      <c r="H50" s="11">
        <f t="shared" si="2"/>
        <v>-16.646108628199993</v>
      </c>
      <c r="J50" s="26"/>
    </row>
    <row r="51" spans="1:10" outlineLevel="1">
      <c r="A51" s="7">
        <f t="shared" si="3"/>
        <v>35</v>
      </c>
      <c r="B51" s="39">
        <v>42603.020833333336</v>
      </c>
      <c r="C51" s="40">
        <f t="shared" si="4"/>
        <v>0.81250000000000033</v>
      </c>
      <c r="D51" s="43">
        <v>0.25</v>
      </c>
      <c r="E51" s="9">
        <f t="shared" si="0"/>
        <v>0.25737500000000002</v>
      </c>
      <c r="F51" s="44">
        <v>69.3</v>
      </c>
      <c r="G51" s="9">
        <f t="shared" si="1"/>
        <v>73.901520000000005</v>
      </c>
      <c r="H51" s="11">
        <f t="shared" si="2"/>
        <v>1.9556587899999989</v>
      </c>
      <c r="J51" s="26"/>
    </row>
    <row r="52" spans="1:10" outlineLevel="1">
      <c r="A52" s="7">
        <f t="shared" si="3"/>
        <v>35</v>
      </c>
      <c r="B52" s="39">
        <v>42603.020833333336</v>
      </c>
      <c r="C52" s="40">
        <f t="shared" si="4"/>
        <v>0.8333333333333337</v>
      </c>
      <c r="D52" s="43">
        <v>-0.03</v>
      </c>
      <c r="E52" s="9">
        <f t="shared" si="0"/>
        <v>-3.0885000000000003E-2</v>
      </c>
      <c r="F52" s="44">
        <v>53.54</v>
      </c>
      <c r="G52" s="9">
        <f t="shared" si="1"/>
        <v>57.095056</v>
      </c>
      <c r="H52" s="11">
        <f t="shared" si="2"/>
        <v>-0.75374669544000006</v>
      </c>
      <c r="J52" s="26"/>
    </row>
    <row r="53" spans="1:10" outlineLevel="1">
      <c r="A53" s="7">
        <f t="shared" si="3"/>
        <v>35</v>
      </c>
      <c r="B53" s="39">
        <v>42603.020833333336</v>
      </c>
      <c r="C53" s="40">
        <f t="shared" si="4"/>
        <v>0.85416666666666707</v>
      </c>
      <c r="D53" s="43">
        <v>0.17</v>
      </c>
      <c r="E53" s="9">
        <f t="shared" si="0"/>
        <v>0.17501500000000003</v>
      </c>
      <c r="F53" s="44">
        <v>46.71</v>
      </c>
      <c r="G53" s="9">
        <f t="shared" si="1"/>
        <v>49.811544000000005</v>
      </c>
      <c r="H53" s="11">
        <f t="shared" si="2"/>
        <v>5.54595512684</v>
      </c>
      <c r="J53" s="26"/>
    </row>
    <row r="54" spans="1:10" outlineLevel="1">
      <c r="A54" s="7">
        <f t="shared" si="3"/>
        <v>35</v>
      </c>
      <c r="B54" s="39">
        <v>42603.020833333336</v>
      </c>
      <c r="C54" s="40">
        <f t="shared" si="4"/>
        <v>0.87500000000000044</v>
      </c>
      <c r="D54" s="43">
        <v>0.44</v>
      </c>
      <c r="E54" s="9">
        <f t="shared" si="0"/>
        <v>0.45298000000000005</v>
      </c>
      <c r="F54" s="44">
        <v>39.11</v>
      </c>
      <c r="G54" s="9">
        <f t="shared" si="1"/>
        <v>41.706904000000002</v>
      </c>
      <c r="H54" s="11">
        <f t="shared" si="2"/>
        <v>18.02547662608</v>
      </c>
      <c r="J54" s="26"/>
    </row>
    <row r="55" spans="1:10" outlineLevel="1">
      <c r="A55" s="7">
        <f t="shared" si="3"/>
        <v>35</v>
      </c>
      <c r="B55" s="39">
        <v>42603.020833333336</v>
      </c>
      <c r="C55" s="40">
        <f t="shared" si="4"/>
        <v>0.89583333333333381</v>
      </c>
      <c r="D55" s="43">
        <v>0.4</v>
      </c>
      <c r="E55" s="9">
        <f t="shared" si="0"/>
        <v>0.41180000000000005</v>
      </c>
      <c r="F55" s="44">
        <v>38.72</v>
      </c>
      <c r="G55" s="9">
        <f t="shared" si="1"/>
        <v>41.291007999999998</v>
      </c>
      <c r="H55" s="11">
        <f t="shared" si="2"/>
        <v>16.558062905600003</v>
      </c>
      <c r="J55" s="26"/>
    </row>
    <row r="56" spans="1:10" outlineLevel="1">
      <c r="A56" s="7">
        <f t="shared" si="3"/>
        <v>35</v>
      </c>
      <c r="B56" s="39">
        <v>42603.020833333336</v>
      </c>
      <c r="C56" s="40">
        <f t="shared" si="4"/>
        <v>0.91666666666666718</v>
      </c>
      <c r="D56" s="43">
        <v>0.23</v>
      </c>
      <c r="E56" s="9">
        <f t="shared" si="0"/>
        <v>0.23678500000000002</v>
      </c>
      <c r="F56" s="44">
        <v>33.729999999999997</v>
      </c>
      <c r="G56" s="9">
        <f t="shared" si="1"/>
        <v>35.969671999999996</v>
      </c>
      <c r="H56" s="11">
        <f t="shared" si="2"/>
        <v>10.780898715480003</v>
      </c>
      <c r="J56" s="26"/>
    </row>
    <row r="57" spans="1:10" outlineLevel="1">
      <c r="A57" s="7">
        <f t="shared" si="3"/>
        <v>35</v>
      </c>
      <c r="B57" s="39">
        <v>42603.020833333336</v>
      </c>
      <c r="C57" s="40">
        <f t="shared" si="4"/>
        <v>0.93750000000000056</v>
      </c>
      <c r="D57" s="43">
        <v>0.09</v>
      </c>
      <c r="E57" s="9">
        <f t="shared" si="0"/>
        <v>9.2655000000000001E-2</v>
      </c>
      <c r="F57" s="44">
        <v>34.57</v>
      </c>
      <c r="G57" s="9">
        <f t="shared" si="1"/>
        <v>36.865448000000001</v>
      </c>
      <c r="H57" s="11">
        <f t="shared" si="2"/>
        <v>4.1356144155600001</v>
      </c>
      <c r="J57" s="26"/>
    </row>
    <row r="58" spans="1:10" outlineLevel="1">
      <c r="A58" s="7">
        <f t="shared" si="3"/>
        <v>35</v>
      </c>
      <c r="B58" s="39">
        <v>42603.020833333336</v>
      </c>
      <c r="C58" s="40">
        <f t="shared" si="4"/>
        <v>0.95833333333333393</v>
      </c>
      <c r="D58" s="43">
        <v>-0.09</v>
      </c>
      <c r="E58" s="9">
        <f t="shared" si="0"/>
        <v>-9.2655000000000001E-2</v>
      </c>
      <c r="F58" s="44">
        <v>29.67</v>
      </c>
      <c r="G58" s="9">
        <f t="shared" si="1"/>
        <v>31.640088000000002</v>
      </c>
      <c r="H58" s="11">
        <f t="shared" si="2"/>
        <v>-4.6197701463599996</v>
      </c>
      <c r="J58" s="26"/>
    </row>
    <row r="59" spans="1:10" outlineLevel="1">
      <c r="A59" s="7">
        <f t="shared" si="3"/>
        <v>35</v>
      </c>
      <c r="B59" s="39">
        <v>42603.020833333336</v>
      </c>
      <c r="C59" s="40">
        <f t="shared" si="4"/>
        <v>0.9791666666666673</v>
      </c>
      <c r="D59" s="43">
        <v>-7.0000000000000007E-2</v>
      </c>
      <c r="E59" s="9">
        <f t="shared" si="0"/>
        <v>-7.2065000000000018E-2</v>
      </c>
      <c r="F59" s="44">
        <v>30.42</v>
      </c>
      <c r="G59" s="9">
        <f t="shared" si="1"/>
        <v>32.439888000000003</v>
      </c>
      <c r="H59" s="11">
        <f t="shared" si="2"/>
        <v>-3.5355169712800008</v>
      </c>
      <c r="J59" s="26"/>
    </row>
    <row r="60" spans="1:10" outlineLevel="1">
      <c r="A60" s="7">
        <f t="shared" si="3"/>
        <v>35</v>
      </c>
      <c r="B60" s="39">
        <v>42603.020833333336</v>
      </c>
      <c r="C60" s="40">
        <f t="shared" si="4"/>
        <v>1.0000000000000007</v>
      </c>
      <c r="D60" s="43">
        <v>-0.1</v>
      </c>
      <c r="E60" s="9">
        <f t="shared" si="0"/>
        <v>-0.10295000000000001</v>
      </c>
      <c r="F60" s="44">
        <v>30.57</v>
      </c>
      <c r="G60" s="9">
        <f t="shared" si="1"/>
        <v>32.599848000000001</v>
      </c>
      <c r="H60" s="11">
        <f>E60*($B$6-G60)</f>
        <v>-5.0342706484000006</v>
      </c>
      <c r="J60" s="26"/>
    </row>
    <row r="61" spans="1:10" outlineLevel="1">
      <c r="A61" s="7">
        <f t="shared" si="3"/>
        <v>35</v>
      </c>
      <c r="B61" s="39">
        <v>42604.020833333336</v>
      </c>
      <c r="C61" s="40">
        <f>IF(C60=$C$60,$C$13,C60+1/48)</f>
        <v>2.0833333333333332E-2</v>
      </c>
      <c r="D61" s="43">
        <v>-0.1</v>
      </c>
      <c r="E61" s="9">
        <f t="shared" si="0"/>
        <v>-0.10295000000000001</v>
      </c>
      <c r="F61" s="44">
        <v>30.49</v>
      </c>
      <c r="G61" s="9">
        <f t="shared" si="1"/>
        <v>32.514536</v>
      </c>
      <c r="H61" s="11">
        <f t="shared" ref="H61:H107" si="5">E61*($B$6-G61)</f>
        <v>-5.0430535188000007</v>
      </c>
      <c r="J61" s="26"/>
    </row>
    <row r="62" spans="1:10" outlineLevel="1">
      <c r="A62" s="7">
        <f t="shared" si="3"/>
        <v>35</v>
      </c>
      <c r="B62" s="39">
        <v>42604.020833333336</v>
      </c>
      <c r="C62" s="40">
        <f t="shared" ref="C62:C125" si="6">IF(C61=$C$60,$C$13,C61+1/48)</f>
        <v>4.1666666666666664E-2</v>
      </c>
      <c r="D62" s="43">
        <v>-0.09</v>
      </c>
      <c r="E62" s="9">
        <f t="shared" si="0"/>
        <v>-9.2655000000000001E-2</v>
      </c>
      <c r="F62" s="44">
        <v>28.08</v>
      </c>
      <c r="G62" s="9">
        <f t="shared" si="1"/>
        <v>29.944512</v>
      </c>
      <c r="H62" s="11">
        <f t="shared" si="5"/>
        <v>-4.7768737406400001</v>
      </c>
      <c r="J62" s="26"/>
    </row>
    <row r="63" spans="1:10" outlineLevel="1">
      <c r="A63" s="7">
        <f t="shared" si="3"/>
        <v>35</v>
      </c>
      <c r="B63" s="39">
        <v>42604.020833333336</v>
      </c>
      <c r="C63" s="40">
        <f t="shared" si="6"/>
        <v>6.25E-2</v>
      </c>
      <c r="D63" s="43">
        <v>-0.08</v>
      </c>
      <c r="E63" s="9">
        <f t="shared" si="0"/>
        <v>-8.2360000000000003E-2</v>
      </c>
      <c r="F63" s="44">
        <v>26.95</v>
      </c>
      <c r="G63" s="9">
        <f t="shared" si="1"/>
        <v>28.73948</v>
      </c>
      <c r="H63" s="11">
        <f t="shared" si="5"/>
        <v>-4.3453564272000005</v>
      </c>
      <c r="J63" s="26"/>
    </row>
    <row r="64" spans="1:10" outlineLevel="1">
      <c r="A64" s="7">
        <f t="shared" si="3"/>
        <v>35</v>
      </c>
      <c r="B64" s="39">
        <v>42604.020833333336</v>
      </c>
      <c r="C64" s="40">
        <f t="shared" si="6"/>
        <v>8.3333333333333329E-2</v>
      </c>
      <c r="D64" s="43">
        <v>-0.08</v>
      </c>
      <c r="E64" s="9">
        <f t="shared" si="0"/>
        <v>-8.2360000000000003E-2</v>
      </c>
      <c r="F64" s="44">
        <v>25.52</v>
      </c>
      <c r="G64" s="9">
        <f t="shared" si="1"/>
        <v>27.214528000000001</v>
      </c>
      <c r="H64" s="11">
        <f t="shared" si="5"/>
        <v>-4.4709514739199996</v>
      </c>
      <c r="J64" s="26"/>
    </row>
    <row r="65" spans="1:13" outlineLevel="1">
      <c r="A65" s="7">
        <f t="shared" si="3"/>
        <v>35</v>
      </c>
      <c r="B65" s="39">
        <v>42604.020833333336</v>
      </c>
      <c r="C65" s="40">
        <f t="shared" si="6"/>
        <v>0.10416666666666666</v>
      </c>
      <c r="D65" s="43">
        <v>0.17</v>
      </c>
      <c r="E65" s="9">
        <f t="shared" si="0"/>
        <v>0.17501500000000003</v>
      </c>
      <c r="F65" s="44">
        <v>25.2</v>
      </c>
      <c r="G65" s="9">
        <f t="shared" si="1"/>
        <v>26.873280000000001</v>
      </c>
      <c r="H65" s="11">
        <f t="shared" si="5"/>
        <v>9.5604954008000007</v>
      </c>
      <c r="J65" s="26"/>
      <c r="M65" s="27"/>
    </row>
    <row r="66" spans="1:13" outlineLevel="1">
      <c r="A66" s="7">
        <f t="shared" si="3"/>
        <v>35</v>
      </c>
      <c r="B66" s="39">
        <v>42604.020833333336</v>
      </c>
      <c r="C66" s="40">
        <f t="shared" si="6"/>
        <v>0.12499999999999999</v>
      </c>
      <c r="D66" s="43">
        <v>0.76</v>
      </c>
      <c r="E66" s="9">
        <f t="shared" si="0"/>
        <v>0.78242000000000012</v>
      </c>
      <c r="F66" s="44">
        <v>24.43</v>
      </c>
      <c r="G66" s="9">
        <f t="shared" si="1"/>
        <v>26.052152</v>
      </c>
      <c r="H66" s="11">
        <f t="shared" si="5"/>
        <v>43.383505232160005</v>
      </c>
      <c r="J66" s="26"/>
    </row>
    <row r="67" spans="1:13" outlineLevel="1">
      <c r="A67" s="7">
        <f t="shared" si="3"/>
        <v>35</v>
      </c>
      <c r="B67" s="39">
        <v>42604.020833333336</v>
      </c>
      <c r="C67" s="40">
        <f t="shared" si="6"/>
        <v>0.14583333333333331</v>
      </c>
      <c r="D67" s="43">
        <v>0.13</v>
      </c>
      <c r="E67" s="9">
        <f t="shared" si="0"/>
        <v>0.13383500000000001</v>
      </c>
      <c r="F67" s="44">
        <v>22.87</v>
      </c>
      <c r="G67" s="9">
        <f t="shared" si="1"/>
        <v>24.388568000000003</v>
      </c>
      <c r="H67" s="11">
        <f t="shared" si="5"/>
        <v>7.6435085017199995</v>
      </c>
      <c r="J67" s="26"/>
    </row>
    <row r="68" spans="1:13" outlineLevel="1">
      <c r="A68" s="7">
        <f t="shared" si="3"/>
        <v>35</v>
      </c>
      <c r="B68" s="39">
        <v>42604.020833333336</v>
      </c>
      <c r="C68" s="40">
        <f t="shared" si="6"/>
        <v>0.16666666666666666</v>
      </c>
      <c r="D68" s="43">
        <v>0.43</v>
      </c>
      <c r="E68" s="9">
        <f t="shared" si="0"/>
        <v>0.44268500000000005</v>
      </c>
      <c r="F68" s="44">
        <v>22.84</v>
      </c>
      <c r="G68" s="9">
        <f t="shared" si="1"/>
        <v>24.356576</v>
      </c>
      <c r="H68" s="11">
        <f t="shared" si="5"/>
        <v>25.29653665344</v>
      </c>
      <c r="J68" s="26"/>
    </row>
    <row r="69" spans="1:13" outlineLevel="1">
      <c r="A69" s="7">
        <f t="shared" si="3"/>
        <v>35</v>
      </c>
      <c r="B69" s="39">
        <v>42604.020833333336</v>
      </c>
      <c r="C69" s="40">
        <f t="shared" si="6"/>
        <v>0.1875</v>
      </c>
      <c r="D69" s="43">
        <v>1.1100000000000001</v>
      </c>
      <c r="E69" s="9">
        <f t="shared" si="0"/>
        <v>1.1427450000000001</v>
      </c>
      <c r="F69" s="44">
        <v>24.2</v>
      </c>
      <c r="G69" s="9">
        <f t="shared" si="1"/>
        <v>25.80688</v>
      </c>
      <c r="H69" s="11">
        <f t="shared" si="5"/>
        <v>63.643034414400006</v>
      </c>
      <c r="J69" s="26"/>
    </row>
    <row r="70" spans="1:13" outlineLevel="1">
      <c r="A70" s="7">
        <f t="shared" si="3"/>
        <v>35</v>
      </c>
      <c r="B70" s="39">
        <v>42604.020833333336</v>
      </c>
      <c r="C70" s="40">
        <f t="shared" si="6"/>
        <v>0.20833333333333334</v>
      </c>
      <c r="D70" s="43">
        <v>0.96</v>
      </c>
      <c r="E70" s="9">
        <f t="shared" si="0"/>
        <v>0.98832000000000009</v>
      </c>
      <c r="F70" s="44">
        <v>22.89</v>
      </c>
      <c r="G70" s="9">
        <f t="shared" si="1"/>
        <v>24.409896</v>
      </c>
      <c r="H70" s="11">
        <f t="shared" si="5"/>
        <v>56.423291585280005</v>
      </c>
      <c r="J70" s="26"/>
    </row>
    <row r="71" spans="1:13" outlineLevel="1">
      <c r="A71" s="7">
        <f t="shared" si="3"/>
        <v>35</v>
      </c>
      <c r="B71" s="39">
        <v>42604.020833333336</v>
      </c>
      <c r="C71" s="40">
        <f t="shared" si="6"/>
        <v>0.22916666666666669</v>
      </c>
      <c r="D71" s="43">
        <v>0.88</v>
      </c>
      <c r="E71" s="9">
        <f t="shared" si="0"/>
        <v>0.9059600000000001</v>
      </c>
      <c r="F71" s="44">
        <v>25.54</v>
      </c>
      <c r="G71" s="9">
        <f t="shared" si="1"/>
        <v>27.235855999999998</v>
      </c>
      <c r="H71" s="11">
        <f t="shared" si="5"/>
        <v>49.161143898240006</v>
      </c>
      <c r="J71" s="26"/>
    </row>
    <row r="72" spans="1:13" outlineLevel="1">
      <c r="A72" s="7">
        <f t="shared" si="3"/>
        <v>35</v>
      </c>
      <c r="B72" s="39">
        <v>42604.020833333336</v>
      </c>
      <c r="C72" s="40">
        <f t="shared" si="6"/>
        <v>0.25</v>
      </c>
      <c r="D72" s="43">
        <v>1.01</v>
      </c>
      <c r="E72" s="9">
        <f t="shared" si="0"/>
        <v>1.039795</v>
      </c>
      <c r="F72" s="44">
        <v>27.58</v>
      </c>
      <c r="G72" s="9">
        <f t="shared" si="1"/>
        <v>29.411311999999999</v>
      </c>
      <c r="H72" s="11">
        <f t="shared" si="5"/>
        <v>54.161557338960009</v>
      </c>
      <c r="J72" s="26"/>
    </row>
    <row r="73" spans="1:13" outlineLevel="1">
      <c r="A73" s="7">
        <f t="shared" si="3"/>
        <v>35</v>
      </c>
      <c r="B73" s="39">
        <v>42604.020833333336</v>
      </c>
      <c r="C73" s="40">
        <f t="shared" si="6"/>
        <v>0.27083333333333331</v>
      </c>
      <c r="D73" s="43">
        <v>0.75</v>
      </c>
      <c r="E73" s="9">
        <f t="shared" si="0"/>
        <v>0.77212500000000006</v>
      </c>
      <c r="F73" s="44">
        <v>52.52</v>
      </c>
      <c r="G73" s="9">
        <f t="shared" si="1"/>
        <v>56.007328000000001</v>
      </c>
      <c r="H73" s="11">
        <f t="shared" si="5"/>
        <v>19.683529368000002</v>
      </c>
      <c r="J73" s="26"/>
    </row>
    <row r="74" spans="1:13" outlineLevel="1">
      <c r="A74" s="7">
        <f t="shared" si="3"/>
        <v>35</v>
      </c>
      <c r="B74" s="39">
        <v>42604.020833333336</v>
      </c>
      <c r="C74" s="40">
        <f t="shared" si="6"/>
        <v>0.29166666666666663</v>
      </c>
      <c r="D74" s="43">
        <v>0.62</v>
      </c>
      <c r="E74" s="9">
        <f t="shared" si="0"/>
        <v>0.63829000000000002</v>
      </c>
      <c r="F74" s="44">
        <v>122.05</v>
      </c>
      <c r="G74" s="9">
        <f t="shared" si="1"/>
        <v>130.15412000000001</v>
      </c>
      <c r="H74" s="11">
        <f t="shared" si="5"/>
        <v>-31.055438254800006</v>
      </c>
      <c r="J74" s="26"/>
    </row>
    <row r="75" spans="1:13" outlineLevel="1">
      <c r="A75" s="7">
        <f t="shared" si="3"/>
        <v>35</v>
      </c>
      <c r="B75" s="39">
        <v>42604.020833333336</v>
      </c>
      <c r="C75" s="40">
        <f t="shared" si="6"/>
        <v>0.31249999999999994</v>
      </c>
      <c r="D75" s="43">
        <v>0.44</v>
      </c>
      <c r="E75" s="9">
        <f t="shared" si="0"/>
        <v>0.45298000000000005</v>
      </c>
      <c r="F75" s="44">
        <v>83.54</v>
      </c>
      <c r="G75" s="9">
        <f t="shared" si="1"/>
        <v>89.087056000000004</v>
      </c>
      <c r="H75" s="11">
        <f t="shared" si="5"/>
        <v>-3.4367846268800024</v>
      </c>
      <c r="J75" s="26"/>
    </row>
    <row r="76" spans="1:13" outlineLevel="1">
      <c r="A76" s="7">
        <f t="shared" si="3"/>
        <v>35</v>
      </c>
      <c r="B76" s="39">
        <v>42604.020833333336</v>
      </c>
      <c r="C76" s="40">
        <f t="shared" si="6"/>
        <v>0.33333333333333326</v>
      </c>
      <c r="D76" s="43">
        <v>0.65</v>
      </c>
      <c r="E76" s="9">
        <f t="shared" si="0"/>
        <v>0.66917500000000008</v>
      </c>
      <c r="F76" s="44">
        <v>128.05000000000001</v>
      </c>
      <c r="G76" s="9">
        <f t="shared" si="1"/>
        <v>136.55252000000002</v>
      </c>
      <c r="H76" s="11">
        <f t="shared" si="5"/>
        <v>-36.839770071000018</v>
      </c>
      <c r="J76" s="26"/>
    </row>
    <row r="77" spans="1:13" outlineLevel="1">
      <c r="A77" s="7">
        <f t="shared" si="3"/>
        <v>35</v>
      </c>
      <c r="B77" s="39">
        <v>42604.020833333336</v>
      </c>
      <c r="C77" s="40">
        <f t="shared" si="6"/>
        <v>0.35416666666666657</v>
      </c>
      <c r="D77" s="43">
        <v>1.57</v>
      </c>
      <c r="E77" s="9">
        <f t="shared" si="0"/>
        <v>1.6163150000000002</v>
      </c>
      <c r="F77" s="44">
        <v>95.44</v>
      </c>
      <c r="G77" s="9">
        <f t="shared" si="1"/>
        <v>101.777216</v>
      </c>
      <c r="H77" s="11">
        <f t="shared" si="5"/>
        <v>-32.774368379039998</v>
      </c>
      <c r="J77" s="26"/>
    </row>
    <row r="78" spans="1:13" outlineLevel="1">
      <c r="A78" s="7">
        <f t="shared" si="3"/>
        <v>35</v>
      </c>
      <c r="B78" s="39">
        <v>42604.020833333336</v>
      </c>
      <c r="C78" s="40">
        <f t="shared" si="6"/>
        <v>0.37499999999999989</v>
      </c>
      <c r="D78" s="43">
        <v>4.72</v>
      </c>
      <c r="E78" s="9">
        <f t="shared" ref="E78:E141" si="7">IF($B$10="Electricity",$D78*$B$7,$D78*$B$8)</f>
        <v>4.8592399999999998</v>
      </c>
      <c r="F78" s="44">
        <v>67.55</v>
      </c>
      <c r="G78" s="9">
        <f t="shared" ref="G78:G141" si="8">$F78*$B$8</f>
        <v>72.035319999999999</v>
      </c>
      <c r="H78" s="11">
        <f t="shared" si="5"/>
        <v>45.991151643200006</v>
      </c>
      <c r="J78" s="26"/>
    </row>
    <row r="79" spans="1:13" outlineLevel="1">
      <c r="A79" s="7">
        <f t="shared" ref="A79:A142" si="9">A78</f>
        <v>35</v>
      </c>
      <c r="B79" s="39">
        <v>42604.020833333336</v>
      </c>
      <c r="C79" s="40">
        <f t="shared" si="6"/>
        <v>0.3958333333333332</v>
      </c>
      <c r="D79" s="43">
        <v>2.86</v>
      </c>
      <c r="E79" s="9">
        <f t="shared" si="7"/>
        <v>2.9443700000000002</v>
      </c>
      <c r="F79" s="44">
        <v>83.1</v>
      </c>
      <c r="G79" s="9">
        <f t="shared" si="8"/>
        <v>88.617840000000001</v>
      </c>
      <c r="H79" s="11">
        <f t="shared" si="5"/>
        <v>-20.957554560800006</v>
      </c>
      <c r="J79" s="26"/>
    </row>
    <row r="80" spans="1:13" outlineLevel="1">
      <c r="A80" s="7">
        <f t="shared" si="9"/>
        <v>35</v>
      </c>
      <c r="B80" s="39">
        <v>42604.020833333336</v>
      </c>
      <c r="C80" s="40">
        <f t="shared" si="6"/>
        <v>0.41666666666666652</v>
      </c>
      <c r="D80" s="43">
        <v>1.1499999999999999</v>
      </c>
      <c r="E80" s="9">
        <f t="shared" si="7"/>
        <v>1.1839249999999999</v>
      </c>
      <c r="F80" s="44">
        <v>93.02</v>
      </c>
      <c r="G80" s="9">
        <f t="shared" si="8"/>
        <v>99.196528000000001</v>
      </c>
      <c r="H80" s="11">
        <f t="shared" si="5"/>
        <v>-20.951361912399999</v>
      </c>
      <c r="J80" s="26"/>
    </row>
    <row r="81" spans="1:10" outlineLevel="1">
      <c r="A81" s="7">
        <f t="shared" si="9"/>
        <v>35</v>
      </c>
      <c r="B81" s="39">
        <v>42604.020833333336</v>
      </c>
      <c r="C81" s="40">
        <f t="shared" si="6"/>
        <v>0.43749999999999983</v>
      </c>
      <c r="D81" s="43">
        <v>0.03</v>
      </c>
      <c r="E81" s="9">
        <f t="shared" si="7"/>
        <v>3.0885000000000003E-2</v>
      </c>
      <c r="F81" s="44">
        <v>81.53</v>
      </c>
      <c r="G81" s="9">
        <f t="shared" si="8"/>
        <v>86.943591999999995</v>
      </c>
      <c r="H81" s="11">
        <f t="shared" si="5"/>
        <v>-0.16812533891999987</v>
      </c>
      <c r="J81" s="26"/>
    </row>
    <row r="82" spans="1:10" outlineLevel="1">
      <c r="A82" s="7">
        <f t="shared" si="9"/>
        <v>35</v>
      </c>
      <c r="B82" s="39">
        <v>42604.020833333336</v>
      </c>
      <c r="C82" s="40">
        <f t="shared" si="6"/>
        <v>0.45833333333333315</v>
      </c>
      <c r="D82" s="43">
        <v>-0.09</v>
      </c>
      <c r="E82" s="9">
        <f t="shared" si="7"/>
        <v>-9.2655000000000001E-2</v>
      </c>
      <c r="F82" s="44">
        <v>66.39</v>
      </c>
      <c r="G82" s="9">
        <f t="shared" si="8"/>
        <v>70.798296000000008</v>
      </c>
      <c r="H82" s="11">
        <f t="shared" si="5"/>
        <v>-0.99156638411999931</v>
      </c>
      <c r="J82" s="26"/>
    </row>
    <row r="83" spans="1:10" outlineLevel="1">
      <c r="A83" s="7">
        <f t="shared" si="9"/>
        <v>35</v>
      </c>
      <c r="B83" s="39">
        <v>42604.020833333336</v>
      </c>
      <c r="C83" s="40">
        <f t="shared" si="6"/>
        <v>0.47916666666666646</v>
      </c>
      <c r="D83" s="43">
        <v>-0.1</v>
      </c>
      <c r="E83" s="9">
        <f t="shared" si="7"/>
        <v>-0.10295000000000001</v>
      </c>
      <c r="F83" s="44">
        <v>60.96</v>
      </c>
      <c r="G83" s="9">
        <f t="shared" si="8"/>
        <v>65.007744000000002</v>
      </c>
      <c r="H83" s="11">
        <f t="shared" si="5"/>
        <v>-1.6978777551999999</v>
      </c>
      <c r="J83" s="26"/>
    </row>
    <row r="84" spans="1:10" outlineLevel="1">
      <c r="A84" s="7">
        <f t="shared" si="9"/>
        <v>35</v>
      </c>
      <c r="B84" s="39">
        <v>42604.020833333336</v>
      </c>
      <c r="C84" s="40">
        <f t="shared" si="6"/>
        <v>0.49999999999999978</v>
      </c>
      <c r="D84" s="43">
        <v>-0.1</v>
      </c>
      <c r="E84" s="9">
        <f t="shared" si="7"/>
        <v>-0.10295000000000001</v>
      </c>
      <c r="F84" s="44">
        <v>53.39</v>
      </c>
      <c r="G84" s="9">
        <f t="shared" si="8"/>
        <v>56.935096000000001</v>
      </c>
      <c r="H84" s="11">
        <f t="shared" si="5"/>
        <v>-2.5289568668000002</v>
      </c>
      <c r="J84" s="26"/>
    </row>
    <row r="85" spans="1:10" outlineLevel="1">
      <c r="A85" s="7">
        <f t="shared" si="9"/>
        <v>35</v>
      </c>
      <c r="B85" s="39">
        <v>42604.020833333336</v>
      </c>
      <c r="C85" s="40">
        <f t="shared" si="6"/>
        <v>0.52083333333333315</v>
      </c>
      <c r="D85" s="43">
        <v>-0.1</v>
      </c>
      <c r="E85" s="9">
        <f t="shared" si="7"/>
        <v>-0.10295000000000001</v>
      </c>
      <c r="F85" s="44">
        <v>57.28</v>
      </c>
      <c r="G85" s="9">
        <f t="shared" si="8"/>
        <v>61.083392000000003</v>
      </c>
      <c r="H85" s="11">
        <f t="shared" si="5"/>
        <v>-2.1018897935999998</v>
      </c>
      <c r="J85" s="26"/>
    </row>
    <row r="86" spans="1:10" outlineLevel="1">
      <c r="A86" s="7">
        <f t="shared" si="9"/>
        <v>35</v>
      </c>
      <c r="B86" s="39">
        <v>42604.020833333336</v>
      </c>
      <c r="C86" s="40">
        <f t="shared" si="6"/>
        <v>0.54166666666666652</v>
      </c>
      <c r="D86" s="43">
        <v>-0.1</v>
      </c>
      <c r="E86" s="9">
        <f t="shared" si="7"/>
        <v>-0.10295000000000001</v>
      </c>
      <c r="F86" s="44">
        <v>56.85</v>
      </c>
      <c r="G86" s="9">
        <f t="shared" si="8"/>
        <v>60.624839999999999</v>
      </c>
      <c r="H86" s="11">
        <f t="shared" si="5"/>
        <v>-2.1490977220000005</v>
      </c>
      <c r="J86" s="26"/>
    </row>
    <row r="87" spans="1:10" outlineLevel="1">
      <c r="A87" s="7">
        <f t="shared" si="9"/>
        <v>35</v>
      </c>
      <c r="B87" s="39">
        <v>42604.020833333336</v>
      </c>
      <c r="C87" s="40">
        <f t="shared" si="6"/>
        <v>0.56249999999999989</v>
      </c>
      <c r="D87" s="43">
        <v>-0.06</v>
      </c>
      <c r="E87" s="9">
        <f t="shared" si="7"/>
        <v>-6.1770000000000005E-2</v>
      </c>
      <c r="F87" s="44">
        <v>62.45</v>
      </c>
      <c r="G87" s="9">
        <f t="shared" si="8"/>
        <v>66.596680000000006</v>
      </c>
      <c r="H87" s="11">
        <f t="shared" si="5"/>
        <v>-0.92057807639999967</v>
      </c>
      <c r="J87" s="26"/>
    </row>
    <row r="88" spans="1:10" outlineLevel="1">
      <c r="A88" s="7">
        <f t="shared" si="9"/>
        <v>35</v>
      </c>
      <c r="B88" s="39">
        <v>42604.020833333336</v>
      </c>
      <c r="C88" s="40">
        <f t="shared" si="6"/>
        <v>0.58333333333333326</v>
      </c>
      <c r="D88" s="43">
        <v>-0.02</v>
      </c>
      <c r="E88" s="9">
        <f t="shared" si="7"/>
        <v>-2.0590000000000001E-2</v>
      </c>
      <c r="F88" s="44">
        <v>69.44</v>
      </c>
      <c r="G88" s="9">
        <f t="shared" si="8"/>
        <v>74.050815999999998</v>
      </c>
      <c r="H88" s="11">
        <f t="shared" si="5"/>
        <v>-0.15337869856000005</v>
      </c>
      <c r="J88" s="26"/>
    </row>
    <row r="89" spans="1:10" outlineLevel="1">
      <c r="A89" s="7">
        <f t="shared" si="9"/>
        <v>35</v>
      </c>
      <c r="B89" s="39">
        <v>42604.020833333336</v>
      </c>
      <c r="C89" s="40">
        <f t="shared" si="6"/>
        <v>0.60416666666666663</v>
      </c>
      <c r="D89" s="43">
        <v>-0.02</v>
      </c>
      <c r="E89" s="9">
        <f t="shared" si="7"/>
        <v>-2.0590000000000001E-2</v>
      </c>
      <c r="F89" s="44">
        <v>61.74</v>
      </c>
      <c r="G89" s="9">
        <f t="shared" si="8"/>
        <v>65.83953600000001</v>
      </c>
      <c r="H89" s="11">
        <f t="shared" si="5"/>
        <v>-0.32244895375999982</v>
      </c>
      <c r="J89" s="26"/>
    </row>
    <row r="90" spans="1:10" outlineLevel="1">
      <c r="A90" s="7">
        <f t="shared" si="9"/>
        <v>35</v>
      </c>
      <c r="B90" s="39">
        <v>42604.020833333336</v>
      </c>
      <c r="C90" s="40">
        <f t="shared" si="6"/>
        <v>0.625</v>
      </c>
      <c r="D90" s="43">
        <v>0.03</v>
      </c>
      <c r="E90" s="9">
        <f t="shared" si="7"/>
        <v>3.0885000000000003E-2</v>
      </c>
      <c r="F90" s="44">
        <v>61.51</v>
      </c>
      <c r="G90" s="9">
        <f t="shared" si="8"/>
        <v>65.594263999999995</v>
      </c>
      <c r="H90" s="11">
        <f t="shared" si="5"/>
        <v>0.4912486563600002</v>
      </c>
      <c r="J90" s="26"/>
    </row>
    <row r="91" spans="1:10" outlineLevel="1">
      <c r="A91" s="7">
        <f t="shared" si="9"/>
        <v>35</v>
      </c>
      <c r="B91" s="39">
        <v>42604.020833333336</v>
      </c>
      <c r="C91" s="40">
        <f t="shared" si="6"/>
        <v>0.64583333333333337</v>
      </c>
      <c r="D91" s="43">
        <v>0.08</v>
      </c>
      <c r="E91" s="9">
        <f t="shared" si="7"/>
        <v>8.2360000000000003E-2</v>
      </c>
      <c r="F91" s="44">
        <v>67.09</v>
      </c>
      <c r="G91" s="9">
        <f t="shared" si="8"/>
        <v>71.544775999999999</v>
      </c>
      <c r="H91" s="11">
        <f t="shared" si="5"/>
        <v>0.81991224864000012</v>
      </c>
      <c r="J91" s="26"/>
    </row>
    <row r="92" spans="1:10" outlineLevel="1">
      <c r="A92" s="7">
        <f t="shared" si="9"/>
        <v>35</v>
      </c>
      <c r="B92" s="39">
        <v>42604.020833333336</v>
      </c>
      <c r="C92" s="40">
        <f t="shared" si="6"/>
        <v>0.66666666666666674</v>
      </c>
      <c r="D92" s="43">
        <v>0.22</v>
      </c>
      <c r="E92" s="9">
        <f t="shared" si="7"/>
        <v>0.22649000000000002</v>
      </c>
      <c r="F92" s="44">
        <v>82.7</v>
      </c>
      <c r="G92" s="9">
        <f t="shared" si="8"/>
        <v>88.191280000000006</v>
      </c>
      <c r="H92" s="11">
        <f>E92*($B$6-G92)</f>
        <v>-1.5155080072000016</v>
      </c>
      <c r="J92" s="26"/>
    </row>
    <row r="93" spans="1:10" outlineLevel="1">
      <c r="A93" s="7">
        <f t="shared" si="9"/>
        <v>35</v>
      </c>
      <c r="B93" s="39">
        <v>42604.020833333336</v>
      </c>
      <c r="C93" s="40">
        <f t="shared" si="6"/>
        <v>0.68750000000000011</v>
      </c>
      <c r="D93" s="43">
        <v>0.11</v>
      </c>
      <c r="E93" s="9">
        <f t="shared" si="7"/>
        <v>0.11324500000000001</v>
      </c>
      <c r="F93" s="44">
        <v>56.82</v>
      </c>
      <c r="G93" s="9">
        <f t="shared" si="8"/>
        <v>60.592848000000004</v>
      </c>
      <c r="H93" s="11">
        <f t="shared" si="5"/>
        <v>2.36763042824</v>
      </c>
      <c r="J93" s="26"/>
    </row>
    <row r="94" spans="1:10" outlineLevel="1">
      <c r="A94" s="7">
        <f t="shared" si="9"/>
        <v>35</v>
      </c>
      <c r="B94" s="39">
        <v>42604.020833333336</v>
      </c>
      <c r="C94" s="40">
        <f t="shared" si="6"/>
        <v>0.70833333333333348</v>
      </c>
      <c r="D94" s="43">
        <v>0.26</v>
      </c>
      <c r="E94" s="9">
        <f t="shared" si="7"/>
        <v>0.26767000000000002</v>
      </c>
      <c r="F94" s="44">
        <v>54.12</v>
      </c>
      <c r="G94" s="9">
        <f t="shared" si="8"/>
        <v>57.713567999999995</v>
      </c>
      <c r="H94" s="11">
        <f t="shared" si="5"/>
        <v>6.3669142534400018</v>
      </c>
      <c r="J94" s="26"/>
    </row>
    <row r="95" spans="1:10" outlineLevel="1">
      <c r="A95" s="7">
        <f t="shared" si="9"/>
        <v>35</v>
      </c>
      <c r="B95" s="39">
        <v>42604.020833333336</v>
      </c>
      <c r="C95" s="40">
        <f t="shared" si="6"/>
        <v>0.72916666666666685</v>
      </c>
      <c r="D95" s="43">
        <v>0.1</v>
      </c>
      <c r="E95" s="9">
        <f t="shared" si="7"/>
        <v>0.10295000000000001</v>
      </c>
      <c r="F95" s="44">
        <v>41.13</v>
      </c>
      <c r="G95" s="9">
        <f t="shared" si="8"/>
        <v>43.861032000000002</v>
      </c>
      <c r="H95" s="11">
        <f t="shared" si="5"/>
        <v>3.8749317556000005</v>
      </c>
      <c r="J95" s="26"/>
    </row>
    <row r="96" spans="1:10" outlineLevel="1">
      <c r="A96" s="7">
        <f t="shared" si="9"/>
        <v>35</v>
      </c>
      <c r="B96" s="39">
        <v>42604.020833333336</v>
      </c>
      <c r="C96" s="40">
        <f t="shared" si="6"/>
        <v>0.75000000000000022</v>
      </c>
      <c r="D96" s="43">
        <v>0.05</v>
      </c>
      <c r="E96" s="9">
        <f t="shared" si="7"/>
        <v>5.1475000000000007E-2</v>
      </c>
      <c r="F96" s="44">
        <v>75.569999999999993</v>
      </c>
      <c r="G96" s="9">
        <f t="shared" si="8"/>
        <v>80.587847999999994</v>
      </c>
      <c r="H96" s="11">
        <f t="shared" si="5"/>
        <v>4.6953024200000318E-2</v>
      </c>
      <c r="J96" s="26"/>
    </row>
    <row r="97" spans="1:10" outlineLevel="1">
      <c r="A97" s="7">
        <f t="shared" si="9"/>
        <v>35</v>
      </c>
      <c r="B97" s="39">
        <v>42604.020833333336</v>
      </c>
      <c r="C97" s="40">
        <f t="shared" si="6"/>
        <v>0.77083333333333359</v>
      </c>
      <c r="D97" s="43">
        <v>7.0000000000000007E-2</v>
      </c>
      <c r="E97" s="9">
        <f t="shared" si="7"/>
        <v>7.2065000000000018E-2</v>
      </c>
      <c r="F97" s="44">
        <v>91.61</v>
      </c>
      <c r="G97" s="9">
        <f t="shared" si="8"/>
        <v>97.692903999999999</v>
      </c>
      <c r="H97" s="11">
        <f t="shared" si="5"/>
        <v>-1.1669416267600001</v>
      </c>
      <c r="J97" s="26"/>
    </row>
    <row r="98" spans="1:10" outlineLevel="1">
      <c r="A98" s="7">
        <f t="shared" si="9"/>
        <v>35</v>
      </c>
      <c r="B98" s="39">
        <v>42604.020833333336</v>
      </c>
      <c r="C98" s="40">
        <f t="shared" si="6"/>
        <v>0.79166666666666696</v>
      </c>
      <c r="D98" s="43">
        <v>0.27</v>
      </c>
      <c r="E98" s="9">
        <f t="shared" si="7"/>
        <v>0.27796500000000002</v>
      </c>
      <c r="F98" s="44">
        <v>84.01</v>
      </c>
      <c r="G98" s="9">
        <f t="shared" si="8"/>
        <v>89.588264000000009</v>
      </c>
      <c r="H98" s="11">
        <f t="shared" si="5"/>
        <v>-2.2482543027600026</v>
      </c>
      <c r="J98" s="26"/>
    </row>
    <row r="99" spans="1:10" outlineLevel="1">
      <c r="A99" s="7">
        <f t="shared" si="9"/>
        <v>35</v>
      </c>
      <c r="B99" s="39">
        <v>42604.020833333336</v>
      </c>
      <c r="C99" s="40">
        <f t="shared" si="6"/>
        <v>0.81250000000000033</v>
      </c>
      <c r="D99" s="43">
        <v>1.62</v>
      </c>
      <c r="E99" s="9">
        <f t="shared" si="7"/>
        <v>1.6677900000000003</v>
      </c>
      <c r="F99" s="44">
        <v>48.45</v>
      </c>
      <c r="G99" s="9">
        <f t="shared" si="8"/>
        <v>51.667080000000006</v>
      </c>
      <c r="H99" s="11">
        <f t="shared" si="5"/>
        <v>49.755045646799999</v>
      </c>
      <c r="J99" s="26"/>
    </row>
    <row r="100" spans="1:10" outlineLevel="1">
      <c r="A100" s="7">
        <f t="shared" si="9"/>
        <v>35</v>
      </c>
      <c r="B100" s="39">
        <v>42604.020833333336</v>
      </c>
      <c r="C100" s="40">
        <f t="shared" si="6"/>
        <v>0.8333333333333337</v>
      </c>
      <c r="D100" s="43">
        <v>1.23</v>
      </c>
      <c r="E100" s="9">
        <f t="shared" si="7"/>
        <v>1.2662850000000001</v>
      </c>
      <c r="F100" s="44">
        <v>52.03</v>
      </c>
      <c r="G100" s="9">
        <f t="shared" si="8"/>
        <v>55.484791999999999</v>
      </c>
      <c r="H100" s="11">
        <f t="shared" si="5"/>
        <v>32.942667662280002</v>
      </c>
      <c r="J100" s="26"/>
    </row>
    <row r="101" spans="1:10" outlineLevel="1">
      <c r="A101" s="7">
        <f t="shared" si="9"/>
        <v>35</v>
      </c>
      <c r="B101" s="39">
        <v>42604.020833333336</v>
      </c>
      <c r="C101" s="40">
        <f t="shared" si="6"/>
        <v>0.85416666666666707</v>
      </c>
      <c r="D101" s="43">
        <v>1.35</v>
      </c>
      <c r="E101" s="9">
        <f t="shared" si="7"/>
        <v>1.3898250000000003</v>
      </c>
      <c r="F101" s="44">
        <v>57.02</v>
      </c>
      <c r="G101" s="9">
        <f t="shared" si="8"/>
        <v>60.806128000000001</v>
      </c>
      <c r="H101" s="11">
        <f t="shared" si="5"/>
        <v>28.760860652400005</v>
      </c>
      <c r="J101" s="26"/>
    </row>
    <row r="102" spans="1:10" outlineLevel="1">
      <c r="A102" s="7">
        <f t="shared" si="9"/>
        <v>35</v>
      </c>
      <c r="B102" s="39">
        <v>42604.020833333336</v>
      </c>
      <c r="C102" s="40">
        <f t="shared" si="6"/>
        <v>0.87500000000000044</v>
      </c>
      <c r="D102" s="43">
        <v>1.8</v>
      </c>
      <c r="E102" s="9">
        <f t="shared" si="7"/>
        <v>1.8531000000000002</v>
      </c>
      <c r="F102" s="44">
        <v>62.18</v>
      </c>
      <c r="G102" s="9">
        <f t="shared" si="8"/>
        <v>66.308751999999998</v>
      </c>
      <c r="H102" s="11">
        <f t="shared" si="5"/>
        <v>28.150901668800007</v>
      </c>
      <c r="J102" s="26"/>
    </row>
    <row r="103" spans="1:10" outlineLevel="1">
      <c r="A103" s="7">
        <f t="shared" si="9"/>
        <v>35</v>
      </c>
      <c r="B103" s="39">
        <v>42604.020833333336</v>
      </c>
      <c r="C103" s="40">
        <f t="shared" si="6"/>
        <v>0.89583333333333381</v>
      </c>
      <c r="D103" s="43">
        <v>1.91</v>
      </c>
      <c r="E103" s="9">
        <f t="shared" si="7"/>
        <v>1.966345</v>
      </c>
      <c r="F103" s="44">
        <v>44.66</v>
      </c>
      <c r="G103" s="9">
        <f t="shared" si="8"/>
        <v>47.625423999999995</v>
      </c>
      <c r="H103" s="11">
        <f t="shared" si="5"/>
        <v>66.609103144720009</v>
      </c>
      <c r="J103" s="26"/>
    </row>
    <row r="104" spans="1:10" outlineLevel="1">
      <c r="A104" s="7">
        <f t="shared" si="9"/>
        <v>35</v>
      </c>
      <c r="B104" s="39">
        <v>42604.020833333336</v>
      </c>
      <c r="C104" s="40">
        <f t="shared" si="6"/>
        <v>0.91666666666666718</v>
      </c>
      <c r="D104" s="43">
        <v>1.38</v>
      </c>
      <c r="E104" s="9">
        <f t="shared" si="7"/>
        <v>1.4207099999999999</v>
      </c>
      <c r="F104" s="44">
        <v>38.25</v>
      </c>
      <c r="G104" s="9">
        <f t="shared" si="8"/>
        <v>40.7898</v>
      </c>
      <c r="H104" s="11">
        <f t="shared" si="5"/>
        <v>57.837388241999996</v>
      </c>
      <c r="J104" s="26"/>
    </row>
    <row r="105" spans="1:10" outlineLevel="1">
      <c r="A105" s="7">
        <f t="shared" si="9"/>
        <v>35</v>
      </c>
      <c r="B105" s="39">
        <v>42604.020833333336</v>
      </c>
      <c r="C105" s="40">
        <f t="shared" si="6"/>
        <v>0.93750000000000056</v>
      </c>
      <c r="D105" s="43">
        <v>1.79</v>
      </c>
      <c r="E105" s="9">
        <f t="shared" si="7"/>
        <v>1.8428050000000002</v>
      </c>
      <c r="F105" s="44">
        <v>64.069999999999993</v>
      </c>
      <c r="G105" s="9">
        <f t="shared" si="8"/>
        <v>68.324247999999997</v>
      </c>
      <c r="H105" s="11">
        <f t="shared" si="5"/>
        <v>24.280341664360009</v>
      </c>
      <c r="J105" s="26"/>
    </row>
    <row r="106" spans="1:10" outlineLevel="1">
      <c r="A106" s="7">
        <f t="shared" si="9"/>
        <v>35</v>
      </c>
      <c r="B106" s="39">
        <v>42604.020833333336</v>
      </c>
      <c r="C106" s="40">
        <f t="shared" si="6"/>
        <v>0.95833333333333393</v>
      </c>
      <c r="D106" s="43">
        <v>1.98</v>
      </c>
      <c r="E106" s="9">
        <f t="shared" si="7"/>
        <v>2.0384100000000003</v>
      </c>
      <c r="F106" s="44">
        <v>65.37</v>
      </c>
      <c r="G106" s="9">
        <f t="shared" si="8"/>
        <v>69.710568000000009</v>
      </c>
      <c r="H106" s="11">
        <f t="shared" si="5"/>
        <v>24.031696083119986</v>
      </c>
      <c r="J106" s="26"/>
    </row>
    <row r="107" spans="1:10" outlineLevel="1">
      <c r="A107" s="7">
        <f t="shared" si="9"/>
        <v>35</v>
      </c>
      <c r="B107" s="39">
        <v>42604.020833333336</v>
      </c>
      <c r="C107" s="40">
        <f t="shared" si="6"/>
        <v>0.9791666666666673</v>
      </c>
      <c r="D107" s="43">
        <v>1.1100000000000001</v>
      </c>
      <c r="E107" s="9">
        <f t="shared" si="7"/>
        <v>1.1427450000000001</v>
      </c>
      <c r="F107" s="44">
        <v>71.67</v>
      </c>
      <c r="G107" s="9">
        <f t="shared" si="8"/>
        <v>76.428888000000001</v>
      </c>
      <c r="H107" s="11">
        <f t="shared" si="5"/>
        <v>5.7949878824400001</v>
      </c>
      <c r="J107" s="26"/>
    </row>
    <row r="108" spans="1:10" outlineLevel="1">
      <c r="A108" s="7">
        <f t="shared" si="9"/>
        <v>35</v>
      </c>
      <c r="B108" s="39">
        <v>42604.020833333336</v>
      </c>
      <c r="C108" s="40">
        <f t="shared" si="6"/>
        <v>1.0000000000000007</v>
      </c>
      <c r="D108" s="43">
        <v>1.04</v>
      </c>
      <c r="E108" s="9">
        <f t="shared" si="7"/>
        <v>1.0706800000000001</v>
      </c>
      <c r="F108" s="44">
        <v>75.33</v>
      </c>
      <c r="G108" s="9">
        <f t="shared" si="8"/>
        <v>80.331912000000003</v>
      </c>
      <c r="H108" s="11">
        <f>E108*($B$6-G108)</f>
        <v>1.2506484598399972</v>
      </c>
      <c r="J108" s="26"/>
    </row>
    <row r="109" spans="1:10" outlineLevel="1">
      <c r="A109" s="7">
        <f t="shared" si="9"/>
        <v>35</v>
      </c>
      <c r="B109" s="39">
        <v>42605.020833333336</v>
      </c>
      <c r="C109" s="40">
        <f t="shared" si="6"/>
        <v>2.0833333333333332E-2</v>
      </c>
      <c r="D109" s="43">
        <v>0.82</v>
      </c>
      <c r="E109" s="9">
        <f t="shared" si="7"/>
        <v>0.84419</v>
      </c>
      <c r="F109" s="44">
        <v>67.45</v>
      </c>
      <c r="G109" s="9">
        <f t="shared" si="8"/>
        <v>71.92868</v>
      </c>
      <c r="H109" s="11">
        <f t="shared" ref="H109:H155" si="10">E109*($B$6-G109)</f>
        <v>8.0800126308000007</v>
      </c>
      <c r="J109" s="26"/>
    </row>
    <row r="110" spans="1:10" outlineLevel="1">
      <c r="A110" s="7">
        <f t="shared" si="9"/>
        <v>35</v>
      </c>
      <c r="B110" s="39">
        <v>42605.020833333336</v>
      </c>
      <c r="C110" s="40">
        <f t="shared" si="6"/>
        <v>4.1666666666666664E-2</v>
      </c>
      <c r="D110" s="43">
        <v>1.1299999999999999</v>
      </c>
      <c r="E110" s="9">
        <f t="shared" si="7"/>
        <v>1.163335</v>
      </c>
      <c r="F110" s="44">
        <v>56.1</v>
      </c>
      <c r="G110" s="9">
        <f t="shared" si="8"/>
        <v>59.825040000000001</v>
      </c>
      <c r="H110" s="11">
        <f t="shared" si="10"/>
        <v>25.2152395916</v>
      </c>
      <c r="J110" s="26"/>
    </row>
    <row r="111" spans="1:10" outlineLevel="1">
      <c r="A111" s="7">
        <f t="shared" si="9"/>
        <v>35</v>
      </c>
      <c r="B111" s="39">
        <v>42605.020833333336</v>
      </c>
      <c r="C111" s="40">
        <f t="shared" si="6"/>
        <v>6.25E-2</v>
      </c>
      <c r="D111" s="43">
        <v>1.06</v>
      </c>
      <c r="E111" s="9">
        <f t="shared" si="7"/>
        <v>1.0912700000000002</v>
      </c>
      <c r="F111" s="44">
        <v>49.7</v>
      </c>
      <c r="G111" s="9">
        <f t="shared" si="8"/>
        <v>53.000080000000004</v>
      </c>
      <c r="H111" s="11">
        <f t="shared" si="10"/>
        <v>31.1011076984</v>
      </c>
      <c r="J111" s="26"/>
    </row>
    <row r="112" spans="1:10" outlineLevel="1">
      <c r="A112" s="7">
        <f t="shared" si="9"/>
        <v>35</v>
      </c>
      <c r="B112" s="39">
        <v>42605.020833333336</v>
      </c>
      <c r="C112" s="40">
        <f t="shared" si="6"/>
        <v>8.3333333333333329E-2</v>
      </c>
      <c r="D112" s="43">
        <v>1.35</v>
      </c>
      <c r="E112" s="9">
        <f t="shared" si="7"/>
        <v>1.3898250000000003</v>
      </c>
      <c r="F112" s="44">
        <v>44.53</v>
      </c>
      <c r="G112" s="9">
        <f t="shared" si="8"/>
        <v>47.486792000000001</v>
      </c>
      <c r="H112" s="11">
        <f t="shared" si="10"/>
        <v>47.27240680860001</v>
      </c>
      <c r="J112" s="26"/>
    </row>
    <row r="113" spans="1:13" outlineLevel="1">
      <c r="A113" s="7">
        <f t="shared" si="9"/>
        <v>35</v>
      </c>
      <c r="B113" s="39">
        <v>42605.020833333336</v>
      </c>
      <c r="C113" s="40">
        <f t="shared" si="6"/>
        <v>0.10416666666666666</v>
      </c>
      <c r="D113" s="43">
        <v>1.52</v>
      </c>
      <c r="E113" s="9">
        <f t="shared" si="7"/>
        <v>1.5648400000000002</v>
      </c>
      <c r="F113" s="44">
        <v>40.32</v>
      </c>
      <c r="G113" s="9">
        <f t="shared" si="8"/>
        <v>42.997247999999999</v>
      </c>
      <c r="H113" s="11">
        <f t="shared" si="10"/>
        <v>60.250646439680011</v>
      </c>
      <c r="J113" s="26"/>
      <c r="M113" s="27"/>
    </row>
    <row r="114" spans="1:13" outlineLevel="1">
      <c r="A114" s="7">
        <f t="shared" si="9"/>
        <v>35</v>
      </c>
      <c r="B114" s="39">
        <v>42605.020833333336</v>
      </c>
      <c r="C114" s="40">
        <f t="shared" si="6"/>
        <v>0.12499999999999999</v>
      </c>
      <c r="D114" s="43">
        <v>1.65</v>
      </c>
      <c r="E114" s="9">
        <f t="shared" si="7"/>
        <v>1.6986749999999999</v>
      </c>
      <c r="F114" s="44">
        <v>36.159999999999997</v>
      </c>
      <c r="G114" s="9">
        <f t="shared" si="8"/>
        <v>38.561023999999996</v>
      </c>
      <c r="H114" s="11">
        <f t="shared" si="10"/>
        <v>72.9393650568</v>
      </c>
      <c r="J114" s="26"/>
    </row>
    <row r="115" spans="1:13" outlineLevel="1">
      <c r="A115" s="7">
        <f t="shared" si="9"/>
        <v>35</v>
      </c>
      <c r="B115" s="39">
        <v>42605.020833333336</v>
      </c>
      <c r="C115" s="40">
        <f t="shared" si="6"/>
        <v>0.14583333333333331</v>
      </c>
      <c r="D115" s="43">
        <v>1.07</v>
      </c>
      <c r="E115" s="9">
        <f t="shared" si="7"/>
        <v>1.1015650000000001</v>
      </c>
      <c r="F115" s="44">
        <v>35.090000000000003</v>
      </c>
      <c r="G115" s="9">
        <f t="shared" si="8"/>
        <v>37.419976000000005</v>
      </c>
      <c r="H115" s="11">
        <f t="shared" si="10"/>
        <v>48.557011637560002</v>
      </c>
      <c r="J115" s="26"/>
    </row>
    <row r="116" spans="1:13" outlineLevel="1">
      <c r="A116" s="7">
        <f t="shared" si="9"/>
        <v>35</v>
      </c>
      <c r="B116" s="39">
        <v>42605.020833333336</v>
      </c>
      <c r="C116" s="40">
        <f t="shared" si="6"/>
        <v>0.16666666666666666</v>
      </c>
      <c r="D116" s="43">
        <v>0.76</v>
      </c>
      <c r="E116" s="9">
        <f t="shared" si="7"/>
        <v>0.78242000000000012</v>
      </c>
      <c r="F116" s="44">
        <v>32.869999999999997</v>
      </c>
      <c r="G116" s="9">
        <f t="shared" si="8"/>
        <v>35.052568000000001</v>
      </c>
      <c r="H116" s="11">
        <f t="shared" si="10"/>
        <v>36.341399745440008</v>
      </c>
      <c r="J116" s="26"/>
    </row>
    <row r="117" spans="1:13" outlineLevel="1">
      <c r="A117" s="7">
        <f t="shared" si="9"/>
        <v>35</v>
      </c>
      <c r="B117" s="39">
        <v>42605.020833333336</v>
      </c>
      <c r="C117" s="40">
        <f t="shared" si="6"/>
        <v>0.1875</v>
      </c>
      <c r="D117" s="43">
        <v>0.97</v>
      </c>
      <c r="E117" s="9">
        <f t="shared" si="7"/>
        <v>0.99861500000000003</v>
      </c>
      <c r="F117" s="44">
        <v>33.21</v>
      </c>
      <c r="G117" s="9">
        <f t="shared" si="8"/>
        <v>35.415143999999998</v>
      </c>
      <c r="H117" s="11">
        <f t="shared" si="10"/>
        <v>46.021028474440001</v>
      </c>
      <c r="J117" s="26"/>
    </row>
    <row r="118" spans="1:13" outlineLevel="1">
      <c r="A118" s="7">
        <f t="shared" si="9"/>
        <v>35</v>
      </c>
      <c r="B118" s="39">
        <v>42605.020833333336</v>
      </c>
      <c r="C118" s="40">
        <f t="shared" si="6"/>
        <v>0.20833333333333334</v>
      </c>
      <c r="D118" s="43">
        <v>1.38</v>
      </c>
      <c r="E118" s="9">
        <f t="shared" si="7"/>
        <v>1.4207099999999999</v>
      </c>
      <c r="F118" s="44">
        <v>33.94</v>
      </c>
      <c r="G118" s="9">
        <f t="shared" si="8"/>
        <v>36.193615999999999</v>
      </c>
      <c r="H118" s="11">
        <f t="shared" si="10"/>
        <v>64.367232812639998</v>
      </c>
      <c r="J118" s="26"/>
    </row>
    <row r="119" spans="1:13" outlineLevel="1">
      <c r="A119" s="7">
        <f t="shared" si="9"/>
        <v>35</v>
      </c>
      <c r="B119" s="39">
        <v>42605.020833333336</v>
      </c>
      <c r="C119" s="40">
        <f t="shared" si="6"/>
        <v>0.22916666666666669</v>
      </c>
      <c r="D119" s="43">
        <v>1.46</v>
      </c>
      <c r="E119" s="9">
        <f t="shared" si="7"/>
        <v>1.5030700000000001</v>
      </c>
      <c r="F119" s="44">
        <v>42.93</v>
      </c>
      <c r="G119" s="9">
        <f t="shared" si="8"/>
        <v>45.780552</v>
      </c>
      <c r="H119" s="11">
        <f t="shared" si="10"/>
        <v>53.688830705360004</v>
      </c>
      <c r="J119" s="26"/>
    </row>
    <row r="120" spans="1:13" outlineLevel="1">
      <c r="A120" s="7">
        <f t="shared" si="9"/>
        <v>35</v>
      </c>
      <c r="B120" s="39">
        <v>42605.020833333336</v>
      </c>
      <c r="C120" s="40">
        <f t="shared" si="6"/>
        <v>0.25</v>
      </c>
      <c r="D120" s="43">
        <v>2.34</v>
      </c>
      <c r="E120" s="9">
        <f t="shared" si="7"/>
        <v>2.40903</v>
      </c>
      <c r="F120" s="44">
        <v>52.66</v>
      </c>
      <c r="G120" s="9">
        <f t="shared" si="8"/>
        <v>56.156623999999994</v>
      </c>
      <c r="H120" s="11">
        <f t="shared" si="10"/>
        <v>61.052953085280016</v>
      </c>
      <c r="J120" s="26"/>
    </row>
    <row r="121" spans="1:13" outlineLevel="1">
      <c r="A121" s="7">
        <f t="shared" si="9"/>
        <v>35</v>
      </c>
      <c r="B121" s="39">
        <v>42605.020833333336</v>
      </c>
      <c r="C121" s="40">
        <f t="shared" si="6"/>
        <v>0.27083333333333331</v>
      </c>
      <c r="D121" s="43">
        <v>2.5299999999999998</v>
      </c>
      <c r="E121" s="9">
        <f t="shared" si="7"/>
        <v>2.604635</v>
      </c>
      <c r="F121" s="44">
        <v>107.33</v>
      </c>
      <c r="G121" s="9">
        <f t="shared" si="8"/>
        <v>114.456712</v>
      </c>
      <c r="H121" s="11">
        <f t="shared" si="10"/>
        <v>-85.840205560119998</v>
      </c>
      <c r="J121" s="26"/>
    </row>
    <row r="122" spans="1:13" outlineLevel="1">
      <c r="A122" s="7">
        <f t="shared" si="9"/>
        <v>35</v>
      </c>
      <c r="B122" s="39">
        <v>42605.020833333336</v>
      </c>
      <c r="C122" s="40">
        <f t="shared" si="6"/>
        <v>0.29166666666666663</v>
      </c>
      <c r="D122" s="43">
        <v>2.59</v>
      </c>
      <c r="E122" s="9">
        <f t="shared" si="7"/>
        <v>2.6664050000000001</v>
      </c>
      <c r="F122" s="44">
        <v>119.2</v>
      </c>
      <c r="G122" s="9">
        <f t="shared" si="8"/>
        <v>127.11488</v>
      </c>
      <c r="H122" s="11">
        <f t="shared" si="10"/>
        <v>-121.6277441064</v>
      </c>
      <c r="J122" s="26"/>
    </row>
    <row r="123" spans="1:13" outlineLevel="1">
      <c r="A123" s="7">
        <f t="shared" si="9"/>
        <v>35</v>
      </c>
      <c r="B123" s="39">
        <v>42605.020833333336</v>
      </c>
      <c r="C123" s="40">
        <f t="shared" si="6"/>
        <v>0.31249999999999994</v>
      </c>
      <c r="D123" s="43">
        <v>2.6</v>
      </c>
      <c r="E123" s="9">
        <f t="shared" si="7"/>
        <v>2.6767000000000003</v>
      </c>
      <c r="F123" s="44">
        <v>84.35</v>
      </c>
      <c r="G123" s="9">
        <f t="shared" si="8"/>
        <v>89.950839999999999</v>
      </c>
      <c r="H123" s="11">
        <f t="shared" si="10"/>
        <v>-22.620363428000001</v>
      </c>
      <c r="J123" s="26"/>
    </row>
    <row r="124" spans="1:13" outlineLevel="1">
      <c r="A124" s="7">
        <f t="shared" si="9"/>
        <v>35</v>
      </c>
      <c r="B124" s="39">
        <v>42605.020833333336</v>
      </c>
      <c r="C124" s="40">
        <f t="shared" si="6"/>
        <v>0.33333333333333326</v>
      </c>
      <c r="D124" s="43">
        <v>2.38</v>
      </c>
      <c r="E124" s="9">
        <f t="shared" si="7"/>
        <v>2.4502100000000002</v>
      </c>
      <c r="F124" s="44">
        <v>91.27</v>
      </c>
      <c r="G124" s="9">
        <f t="shared" si="8"/>
        <v>97.330327999999994</v>
      </c>
      <c r="H124" s="11">
        <f t="shared" si="10"/>
        <v>-38.787627968879988</v>
      </c>
      <c r="J124" s="26"/>
    </row>
    <row r="125" spans="1:13" outlineLevel="1">
      <c r="A125" s="7">
        <f t="shared" si="9"/>
        <v>35</v>
      </c>
      <c r="B125" s="39">
        <v>42605.020833333336</v>
      </c>
      <c r="C125" s="40">
        <f t="shared" si="6"/>
        <v>0.35416666666666657</v>
      </c>
      <c r="D125" s="43">
        <v>2.65</v>
      </c>
      <c r="E125" s="9">
        <f t="shared" si="7"/>
        <v>2.7281750000000002</v>
      </c>
      <c r="F125" s="44">
        <v>87.78</v>
      </c>
      <c r="G125" s="9">
        <f t="shared" si="8"/>
        <v>93.608592000000002</v>
      </c>
      <c r="H125" s="11">
        <f t="shared" si="10"/>
        <v>-33.03435797960001</v>
      </c>
      <c r="J125" s="26"/>
    </row>
    <row r="126" spans="1:13" outlineLevel="1">
      <c r="A126" s="7">
        <f t="shared" si="9"/>
        <v>35</v>
      </c>
      <c r="B126" s="39">
        <v>42605.020833333336</v>
      </c>
      <c r="C126" s="40">
        <f t="shared" ref="C126:C189" si="11">IF(C125=$C$60,$C$13,C125+1/48)</f>
        <v>0.37499999999999989</v>
      </c>
      <c r="D126" s="43">
        <v>2.85</v>
      </c>
      <c r="E126" s="9">
        <f t="shared" si="7"/>
        <v>2.9340750000000004</v>
      </c>
      <c r="F126" s="44">
        <v>72.45</v>
      </c>
      <c r="G126" s="9">
        <f t="shared" si="8"/>
        <v>77.260680000000008</v>
      </c>
      <c r="H126" s="11">
        <f t="shared" si="10"/>
        <v>12.438482828999978</v>
      </c>
      <c r="J126" s="26"/>
    </row>
    <row r="127" spans="1:13" outlineLevel="1">
      <c r="A127" s="7">
        <f t="shared" si="9"/>
        <v>35</v>
      </c>
      <c r="B127" s="39">
        <v>42605.020833333336</v>
      </c>
      <c r="C127" s="40">
        <f t="shared" si="11"/>
        <v>0.3958333333333332</v>
      </c>
      <c r="D127" s="43">
        <v>2.85</v>
      </c>
      <c r="E127" s="9">
        <f t="shared" si="7"/>
        <v>2.9340750000000004</v>
      </c>
      <c r="F127" s="44">
        <v>95.99</v>
      </c>
      <c r="G127" s="9">
        <f t="shared" si="8"/>
        <v>102.363736</v>
      </c>
      <c r="H127" s="11">
        <f t="shared" si="10"/>
        <v>-61.215766204200015</v>
      </c>
      <c r="J127" s="26"/>
    </row>
    <row r="128" spans="1:13" outlineLevel="1">
      <c r="A128" s="7">
        <f t="shared" si="9"/>
        <v>35</v>
      </c>
      <c r="B128" s="39">
        <v>42605.020833333336</v>
      </c>
      <c r="C128" s="40">
        <f t="shared" si="11"/>
        <v>0.41666666666666652</v>
      </c>
      <c r="D128" s="43">
        <v>1.66</v>
      </c>
      <c r="E128" s="9">
        <f t="shared" si="7"/>
        <v>1.7089700000000001</v>
      </c>
      <c r="F128" s="44">
        <v>73.06</v>
      </c>
      <c r="G128" s="9">
        <f t="shared" si="8"/>
        <v>77.911184000000006</v>
      </c>
      <c r="H128" s="11">
        <f t="shared" si="10"/>
        <v>6.1331788795199902</v>
      </c>
      <c r="J128" s="26"/>
    </row>
    <row r="129" spans="1:10" outlineLevel="1">
      <c r="A129" s="7">
        <f t="shared" si="9"/>
        <v>35</v>
      </c>
      <c r="B129" s="39">
        <v>42605.020833333336</v>
      </c>
      <c r="C129" s="40">
        <f t="shared" si="11"/>
        <v>0.43749999999999983</v>
      </c>
      <c r="D129" s="43">
        <v>0.96</v>
      </c>
      <c r="E129" s="9">
        <f t="shared" si="7"/>
        <v>0.98832000000000009</v>
      </c>
      <c r="F129" s="44">
        <v>69.08</v>
      </c>
      <c r="G129" s="9">
        <f t="shared" si="8"/>
        <v>73.666911999999996</v>
      </c>
      <c r="H129" s="11">
        <f t="shared" si="10"/>
        <v>7.7415975321600046</v>
      </c>
      <c r="J129" s="26"/>
    </row>
    <row r="130" spans="1:10" outlineLevel="1">
      <c r="A130" s="7">
        <f t="shared" si="9"/>
        <v>35</v>
      </c>
      <c r="B130" s="39">
        <v>42605.020833333336</v>
      </c>
      <c r="C130" s="40">
        <f t="shared" si="11"/>
        <v>0.45833333333333315</v>
      </c>
      <c r="D130" s="43">
        <v>0.54</v>
      </c>
      <c r="E130" s="9">
        <f t="shared" si="7"/>
        <v>0.55593000000000004</v>
      </c>
      <c r="F130" s="44">
        <v>57.66</v>
      </c>
      <c r="G130" s="9">
        <f t="shared" si="8"/>
        <v>61.488623999999994</v>
      </c>
      <c r="H130" s="11">
        <f t="shared" si="10"/>
        <v>11.124924259680004</v>
      </c>
      <c r="J130" s="26"/>
    </row>
    <row r="131" spans="1:10" outlineLevel="1">
      <c r="A131" s="7">
        <f t="shared" si="9"/>
        <v>35</v>
      </c>
      <c r="B131" s="39">
        <v>42605.020833333336</v>
      </c>
      <c r="C131" s="40">
        <f t="shared" si="11"/>
        <v>0.47916666666666646</v>
      </c>
      <c r="D131" s="43">
        <v>0.13</v>
      </c>
      <c r="E131" s="9">
        <f t="shared" si="7"/>
        <v>0.13383500000000001</v>
      </c>
      <c r="F131" s="44">
        <v>57.99</v>
      </c>
      <c r="G131" s="9">
        <f t="shared" si="8"/>
        <v>61.840536</v>
      </c>
      <c r="H131" s="11">
        <f t="shared" si="10"/>
        <v>2.6311243644400002</v>
      </c>
      <c r="J131" s="26"/>
    </row>
    <row r="132" spans="1:10" outlineLevel="1">
      <c r="A132" s="7">
        <f t="shared" si="9"/>
        <v>35</v>
      </c>
      <c r="B132" s="39">
        <v>42605.020833333336</v>
      </c>
      <c r="C132" s="40">
        <f t="shared" si="11"/>
        <v>0.49999999999999978</v>
      </c>
      <c r="D132" s="43">
        <v>-0.08</v>
      </c>
      <c r="E132" s="9">
        <f t="shared" si="7"/>
        <v>-8.2360000000000003E-2</v>
      </c>
      <c r="F132" s="44">
        <v>48.34</v>
      </c>
      <c r="G132" s="9">
        <f t="shared" si="8"/>
        <v>51.549776000000001</v>
      </c>
      <c r="H132" s="11">
        <f t="shared" si="10"/>
        <v>-2.4667004486400002</v>
      </c>
      <c r="J132" s="26"/>
    </row>
    <row r="133" spans="1:10" outlineLevel="1">
      <c r="A133" s="7">
        <f t="shared" si="9"/>
        <v>35</v>
      </c>
      <c r="B133" s="39">
        <v>42605.020833333336</v>
      </c>
      <c r="C133" s="40">
        <f t="shared" si="11"/>
        <v>0.52083333333333315</v>
      </c>
      <c r="D133" s="43">
        <v>-0.09</v>
      </c>
      <c r="E133" s="9">
        <f t="shared" si="7"/>
        <v>-9.2655000000000001E-2</v>
      </c>
      <c r="F133" s="44">
        <v>48.59</v>
      </c>
      <c r="G133" s="9">
        <f t="shared" si="8"/>
        <v>51.816376000000005</v>
      </c>
      <c r="H133" s="11">
        <f t="shared" si="10"/>
        <v>-2.7503361817199994</v>
      </c>
      <c r="J133" s="26"/>
    </row>
    <row r="134" spans="1:10" outlineLevel="1">
      <c r="A134" s="7">
        <f t="shared" si="9"/>
        <v>35</v>
      </c>
      <c r="B134" s="39">
        <v>42605.020833333336</v>
      </c>
      <c r="C134" s="40">
        <f t="shared" si="11"/>
        <v>0.54166666666666652</v>
      </c>
      <c r="D134" s="43">
        <v>-0.09</v>
      </c>
      <c r="E134" s="9">
        <f t="shared" si="7"/>
        <v>-9.2655000000000001E-2</v>
      </c>
      <c r="F134" s="44">
        <v>65.44</v>
      </c>
      <c r="G134" s="9">
        <f t="shared" si="8"/>
        <v>69.785216000000005</v>
      </c>
      <c r="H134" s="11">
        <f t="shared" si="10"/>
        <v>-1.0854333115199994</v>
      </c>
      <c r="J134" s="26"/>
    </row>
    <row r="135" spans="1:10" outlineLevel="1">
      <c r="A135" s="7">
        <f t="shared" si="9"/>
        <v>35</v>
      </c>
      <c r="B135" s="39">
        <v>42605.020833333336</v>
      </c>
      <c r="C135" s="40">
        <f t="shared" si="11"/>
        <v>0.56249999999999989</v>
      </c>
      <c r="D135" s="43">
        <v>-0.09</v>
      </c>
      <c r="E135" s="9">
        <f t="shared" si="7"/>
        <v>-9.2655000000000001E-2</v>
      </c>
      <c r="F135" s="44">
        <v>74.47</v>
      </c>
      <c r="G135" s="9">
        <f t="shared" si="8"/>
        <v>79.414807999999994</v>
      </c>
      <c r="H135" s="11">
        <f t="shared" si="10"/>
        <v>-0.19320346476000058</v>
      </c>
      <c r="J135" s="26"/>
    </row>
    <row r="136" spans="1:10" outlineLevel="1">
      <c r="A136" s="7">
        <f t="shared" si="9"/>
        <v>35</v>
      </c>
      <c r="B136" s="39">
        <v>42605.020833333336</v>
      </c>
      <c r="C136" s="40">
        <f t="shared" si="11"/>
        <v>0.58333333333333326</v>
      </c>
      <c r="D136" s="43">
        <v>-0.09</v>
      </c>
      <c r="E136" s="9">
        <f t="shared" si="7"/>
        <v>-9.2655000000000001E-2</v>
      </c>
      <c r="F136" s="44">
        <v>75.2</v>
      </c>
      <c r="G136" s="9">
        <f t="shared" si="8"/>
        <v>80.193280000000001</v>
      </c>
      <c r="H136" s="11">
        <f t="shared" si="10"/>
        <v>-0.12107414159999987</v>
      </c>
      <c r="J136" s="26"/>
    </row>
    <row r="137" spans="1:10" outlineLevel="1">
      <c r="A137" s="7">
        <f t="shared" si="9"/>
        <v>35</v>
      </c>
      <c r="B137" s="39">
        <v>42605.020833333336</v>
      </c>
      <c r="C137" s="40">
        <f t="shared" si="11"/>
        <v>0.60416666666666663</v>
      </c>
      <c r="D137" s="43">
        <v>-7.0000000000000007E-2</v>
      </c>
      <c r="E137" s="9">
        <f t="shared" si="7"/>
        <v>-7.2065000000000018E-2</v>
      </c>
      <c r="F137" s="44">
        <v>70.489999999999995</v>
      </c>
      <c r="G137" s="9">
        <f t="shared" si="8"/>
        <v>75.170535999999998</v>
      </c>
      <c r="H137" s="11">
        <f t="shared" si="10"/>
        <v>-0.4561328231600002</v>
      </c>
      <c r="J137" s="26"/>
    </row>
    <row r="138" spans="1:10" outlineLevel="1">
      <c r="A138" s="7">
        <f t="shared" si="9"/>
        <v>35</v>
      </c>
      <c r="B138" s="39">
        <v>42605.020833333336</v>
      </c>
      <c r="C138" s="40">
        <f t="shared" si="11"/>
        <v>0.625</v>
      </c>
      <c r="D138" s="43">
        <v>-7.0000000000000007E-2</v>
      </c>
      <c r="E138" s="9">
        <f t="shared" si="7"/>
        <v>-7.2065000000000018E-2</v>
      </c>
      <c r="F138" s="44">
        <v>57.52</v>
      </c>
      <c r="G138" s="9">
        <f t="shared" si="8"/>
        <v>61.339328000000002</v>
      </c>
      <c r="H138" s="11">
        <f t="shared" si="10"/>
        <v>-1.4528788276800002</v>
      </c>
      <c r="J138" s="26"/>
    </row>
    <row r="139" spans="1:10" outlineLevel="1">
      <c r="A139" s="7">
        <f t="shared" si="9"/>
        <v>35</v>
      </c>
      <c r="B139" s="39">
        <v>42605.020833333336</v>
      </c>
      <c r="C139" s="40">
        <f t="shared" si="11"/>
        <v>0.64583333333333337</v>
      </c>
      <c r="D139" s="43">
        <v>0.01</v>
      </c>
      <c r="E139" s="9">
        <f t="shared" si="7"/>
        <v>1.0295E-2</v>
      </c>
      <c r="F139" s="44">
        <v>69.7</v>
      </c>
      <c r="G139" s="9">
        <f t="shared" si="8"/>
        <v>74.32808</v>
      </c>
      <c r="H139" s="11">
        <f t="shared" si="10"/>
        <v>7.3834916400000006E-2</v>
      </c>
      <c r="J139" s="26"/>
    </row>
    <row r="140" spans="1:10" outlineLevel="1">
      <c r="A140" s="7">
        <f t="shared" si="9"/>
        <v>35</v>
      </c>
      <c r="B140" s="39">
        <v>42605.020833333336</v>
      </c>
      <c r="C140" s="40">
        <f t="shared" si="11"/>
        <v>0.66666666666666674</v>
      </c>
      <c r="D140" s="43">
        <v>0.33</v>
      </c>
      <c r="E140" s="9">
        <f t="shared" si="7"/>
        <v>0.33973500000000006</v>
      </c>
      <c r="F140" s="44">
        <v>70.08</v>
      </c>
      <c r="G140" s="9">
        <f t="shared" si="8"/>
        <v>74.733311999999998</v>
      </c>
      <c r="H140" s="11">
        <f t="shared" si="10"/>
        <v>2.2988807476800011</v>
      </c>
      <c r="J140" s="26"/>
    </row>
    <row r="141" spans="1:10" outlineLevel="1">
      <c r="A141" s="7">
        <f t="shared" si="9"/>
        <v>35</v>
      </c>
      <c r="B141" s="39">
        <v>42605.020833333336</v>
      </c>
      <c r="C141" s="40">
        <f t="shared" si="11"/>
        <v>0.68750000000000011</v>
      </c>
      <c r="D141" s="43">
        <v>0.37</v>
      </c>
      <c r="E141" s="9">
        <f t="shared" si="7"/>
        <v>0.380915</v>
      </c>
      <c r="F141" s="44">
        <v>78.760000000000005</v>
      </c>
      <c r="G141" s="9">
        <f t="shared" si="8"/>
        <v>83.989664000000005</v>
      </c>
      <c r="H141" s="11">
        <f t="shared" si="10"/>
        <v>-0.94835036256000182</v>
      </c>
      <c r="J141" s="26"/>
    </row>
    <row r="142" spans="1:10" outlineLevel="1">
      <c r="A142" s="7">
        <f t="shared" si="9"/>
        <v>35</v>
      </c>
      <c r="B142" s="39">
        <v>42605.020833333336</v>
      </c>
      <c r="C142" s="40">
        <f t="shared" si="11"/>
        <v>0.70833333333333348</v>
      </c>
      <c r="D142" s="43">
        <v>0.25</v>
      </c>
      <c r="E142" s="9">
        <f t="shared" ref="E142:E205" si="12">IF($B$10="Electricity",$D142*$B$7,$D142*$B$8)</f>
        <v>0.25737500000000002</v>
      </c>
      <c r="F142" s="44">
        <v>76.13</v>
      </c>
      <c r="G142" s="9">
        <f t="shared" ref="G142:G205" si="13">$F142*$B$8</f>
        <v>81.185031999999993</v>
      </c>
      <c r="H142" s="11">
        <f t="shared" si="10"/>
        <v>8.106488900000193E-2</v>
      </c>
      <c r="J142" s="26"/>
    </row>
    <row r="143" spans="1:10" outlineLevel="1">
      <c r="A143" s="7">
        <f t="shared" ref="A143:A206" si="14">A142</f>
        <v>35</v>
      </c>
      <c r="B143" s="39">
        <v>42605.020833333336</v>
      </c>
      <c r="C143" s="40">
        <f t="shared" si="11"/>
        <v>0.72916666666666685</v>
      </c>
      <c r="D143" s="43">
        <v>0.15</v>
      </c>
      <c r="E143" s="9">
        <f t="shared" si="12"/>
        <v>0.15442500000000001</v>
      </c>
      <c r="F143" s="44">
        <v>75.86</v>
      </c>
      <c r="G143" s="9">
        <f t="shared" si="13"/>
        <v>80.897103999999999</v>
      </c>
      <c r="H143" s="11">
        <f t="shared" si="10"/>
        <v>9.3102214800000194E-2</v>
      </c>
      <c r="J143" s="26"/>
    </row>
    <row r="144" spans="1:10" outlineLevel="1">
      <c r="A144" s="7">
        <f t="shared" si="14"/>
        <v>35</v>
      </c>
      <c r="B144" s="39">
        <v>42605.020833333336</v>
      </c>
      <c r="C144" s="40">
        <f t="shared" si="11"/>
        <v>0.75000000000000022</v>
      </c>
      <c r="D144" s="43">
        <v>0.22</v>
      </c>
      <c r="E144" s="9">
        <f t="shared" si="12"/>
        <v>0.22649000000000002</v>
      </c>
      <c r="F144" s="44">
        <v>75.84</v>
      </c>
      <c r="G144" s="9">
        <f t="shared" si="13"/>
        <v>80.875776000000002</v>
      </c>
      <c r="H144" s="11">
        <f t="shared" si="10"/>
        <v>0.14138049375999959</v>
      </c>
      <c r="J144" s="26"/>
    </row>
    <row r="145" spans="1:10" outlineLevel="1">
      <c r="A145" s="7">
        <f t="shared" si="14"/>
        <v>35</v>
      </c>
      <c r="B145" s="39">
        <v>42605.020833333336</v>
      </c>
      <c r="C145" s="40">
        <f t="shared" si="11"/>
        <v>0.77083333333333359</v>
      </c>
      <c r="D145" s="43">
        <v>0.53</v>
      </c>
      <c r="E145" s="9">
        <f t="shared" si="12"/>
        <v>0.54563500000000009</v>
      </c>
      <c r="F145" s="44">
        <v>143.9</v>
      </c>
      <c r="G145" s="9">
        <f t="shared" si="13"/>
        <v>153.45496</v>
      </c>
      <c r="H145" s="11">
        <f t="shared" si="10"/>
        <v>-39.261144599600009</v>
      </c>
      <c r="J145" s="26"/>
    </row>
    <row r="146" spans="1:10" outlineLevel="1">
      <c r="A146" s="7">
        <f t="shared" si="14"/>
        <v>35</v>
      </c>
      <c r="B146" s="39">
        <v>42605.020833333336</v>
      </c>
      <c r="C146" s="40">
        <f t="shared" si="11"/>
        <v>0.79166666666666696</v>
      </c>
      <c r="D146" s="43">
        <v>1.64</v>
      </c>
      <c r="E146" s="9">
        <f t="shared" si="12"/>
        <v>1.68838</v>
      </c>
      <c r="F146" s="44">
        <v>112.03</v>
      </c>
      <c r="G146" s="9">
        <f t="shared" si="13"/>
        <v>119.46879200000001</v>
      </c>
      <c r="H146" s="11">
        <f t="shared" si="10"/>
        <v>-64.105749036960006</v>
      </c>
      <c r="J146" s="26"/>
    </row>
    <row r="147" spans="1:10" outlineLevel="1">
      <c r="A147" s="7">
        <f t="shared" si="14"/>
        <v>35</v>
      </c>
      <c r="B147" s="39">
        <v>42605.020833333336</v>
      </c>
      <c r="C147" s="40">
        <f t="shared" si="11"/>
        <v>0.81250000000000033</v>
      </c>
      <c r="D147" s="43">
        <v>2.52</v>
      </c>
      <c r="E147" s="9">
        <f t="shared" si="12"/>
        <v>2.5943400000000003</v>
      </c>
      <c r="F147" s="44">
        <v>93.88</v>
      </c>
      <c r="G147" s="9">
        <f t="shared" si="13"/>
        <v>100.113632</v>
      </c>
      <c r="H147" s="11">
        <f t="shared" si="10"/>
        <v>-48.290090042879996</v>
      </c>
      <c r="J147" s="26"/>
    </row>
    <row r="148" spans="1:10" outlineLevel="1">
      <c r="A148" s="7">
        <f t="shared" si="14"/>
        <v>35</v>
      </c>
      <c r="B148" s="39">
        <v>42605.020833333336</v>
      </c>
      <c r="C148" s="40">
        <f t="shared" si="11"/>
        <v>0.8333333333333337</v>
      </c>
      <c r="D148" s="43">
        <v>2.09</v>
      </c>
      <c r="E148" s="9">
        <f t="shared" si="12"/>
        <v>2.1516549999999999</v>
      </c>
      <c r="F148" s="44">
        <v>93.58</v>
      </c>
      <c r="G148" s="9">
        <f t="shared" si="13"/>
        <v>99.793711999999999</v>
      </c>
      <c r="H148" s="11">
        <f t="shared" si="10"/>
        <v>-39.361756893359996</v>
      </c>
      <c r="J148" s="26"/>
    </row>
    <row r="149" spans="1:10" outlineLevel="1">
      <c r="A149" s="7">
        <f t="shared" si="14"/>
        <v>35</v>
      </c>
      <c r="B149" s="39">
        <v>42605.020833333336</v>
      </c>
      <c r="C149" s="40">
        <f t="shared" si="11"/>
        <v>0.85416666666666707</v>
      </c>
      <c r="D149" s="43">
        <v>1.96</v>
      </c>
      <c r="E149" s="9">
        <f t="shared" si="12"/>
        <v>2.0178199999999999</v>
      </c>
      <c r="F149" s="44">
        <v>97.01</v>
      </c>
      <c r="G149" s="9">
        <f t="shared" si="13"/>
        <v>103.451464</v>
      </c>
      <c r="H149" s="11">
        <f t="shared" si="10"/>
        <v>-44.29410308848</v>
      </c>
      <c r="J149" s="26"/>
    </row>
    <row r="150" spans="1:10" outlineLevel="1">
      <c r="A150" s="7">
        <f t="shared" si="14"/>
        <v>35</v>
      </c>
      <c r="B150" s="39">
        <v>42605.020833333336</v>
      </c>
      <c r="C150" s="40">
        <f t="shared" si="11"/>
        <v>0.87500000000000044</v>
      </c>
      <c r="D150" s="43">
        <v>5.68</v>
      </c>
      <c r="E150" s="9">
        <f t="shared" si="12"/>
        <v>5.8475600000000005</v>
      </c>
      <c r="F150" s="44">
        <v>86.6</v>
      </c>
      <c r="G150" s="9">
        <f t="shared" si="13"/>
        <v>92.350239999999999</v>
      </c>
      <c r="H150" s="11">
        <f t="shared" si="10"/>
        <v>-63.447429414400005</v>
      </c>
      <c r="J150" s="26"/>
    </row>
    <row r="151" spans="1:10" outlineLevel="1">
      <c r="A151" s="7">
        <f t="shared" si="14"/>
        <v>35</v>
      </c>
      <c r="B151" s="39">
        <v>42605.020833333336</v>
      </c>
      <c r="C151" s="40">
        <f t="shared" si="11"/>
        <v>0.89583333333333381</v>
      </c>
      <c r="D151" s="43">
        <v>5.79</v>
      </c>
      <c r="E151" s="9">
        <f t="shared" si="12"/>
        <v>5.9608050000000006</v>
      </c>
      <c r="F151" s="44">
        <v>87.4</v>
      </c>
      <c r="G151" s="9">
        <f t="shared" si="13"/>
        <v>93.203360000000004</v>
      </c>
      <c r="H151" s="11">
        <f t="shared" si="10"/>
        <v>-69.76144680480003</v>
      </c>
      <c r="J151" s="26"/>
    </row>
    <row r="152" spans="1:10" outlineLevel="1">
      <c r="A152" s="7">
        <f t="shared" si="14"/>
        <v>35</v>
      </c>
      <c r="B152" s="39">
        <v>42605.020833333336</v>
      </c>
      <c r="C152" s="40">
        <f t="shared" si="11"/>
        <v>0.91666666666666718</v>
      </c>
      <c r="D152" s="43">
        <v>7.31</v>
      </c>
      <c r="E152" s="9">
        <f t="shared" si="12"/>
        <v>7.5256449999999999</v>
      </c>
      <c r="F152" s="44">
        <v>56.07</v>
      </c>
      <c r="G152" s="9">
        <f t="shared" si="13"/>
        <v>59.793047999999999</v>
      </c>
      <c r="H152" s="11">
        <f t="shared" si="10"/>
        <v>163.35881478403999</v>
      </c>
      <c r="J152" s="26"/>
    </row>
    <row r="153" spans="1:10" outlineLevel="1">
      <c r="A153" s="7">
        <f t="shared" si="14"/>
        <v>35</v>
      </c>
      <c r="B153" s="39">
        <v>42605.020833333336</v>
      </c>
      <c r="C153" s="40">
        <f t="shared" si="11"/>
        <v>0.93750000000000056</v>
      </c>
      <c r="D153" s="43">
        <v>5.76</v>
      </c>
      <c r="E153" s="9">
        <f t="shared" si="12"/>
        <v>5.9299200000000001</v>
      </c>
      <c r="F153" s="44">
        <v>68.05</v>
      </c>
      <c r="G153" s="9">
        <f t="shared" si="13"/>
        <v>72.568519999999992</v>
      </c>
      <c r="H153" s="11">
        <f t="shared" si="10"/>
        <v>52.962961881600044</v>
      </c>
      <c r="J153" s="26"/>
    </row>
    <row r="154" spans="1:10" outlineLevel="1">
      <c r="A154" s="7">
        <f t="shared" si="14"/>
        <v>35</v>
      </c>
      <c r="B154" s="39">
        <v>42605.020833333336</v>
      </c>
      <c r="C154" s="40">
        <f t="shared" si="11"/>
        <v>0.95833333333333393</v>
      </c>
      <c r="D154" s="43">
        <v>4.17</v>
      </c>
      <c r="E154" s="9">
        <f t="shared" si="12"/>
        <v>4.2930150000000005</v>
      </c>
      <c r="F154" s="44">
        <v>83.99</v>
      </c>
      <c r="G154" s="9">
        <f t="shared" si="13"/>
        <v>89.566935999999998</v>
      </c>
      <c r="H154" s="11">
        <f t="shared" si="10"/>
        <v>-34.63147725204</v>
      </c>
      <c r="J154" s="26"/>
    </row>
    <row r="155" spans="1:10" outlineLevel="1">
      <c r="A155" s="7">
        <f t="shared" si="14"/>
        <v>35</v>
      </c>
      <c r="B155" s="39">
        <v>42605.020833333336</v>
      </c>
      <c r="C155" s="40">
        <f t="shared" si="11"/>
        <v>0.9791666666666673</v>
      </c>
      <c r="D155" s="43">
        <v>3.15</v>
      </c>
      <c r="E155" s="9">
        <f t="shared" si="12"/>
        <v>3.2429250000000001</v>
      </c>
      <c r="F155" s="44">
        <v>76.73</v>
      </c>
      <c r="G155" s="9">
        <f t="shared" si="13"/>
        <v>81.824871999999999</v>
      </c>
      <c r="H155" s="11">
        <f t="shared" si="10"/>
        <v>-1.0535355305999974</v>
      </c>
      <c r="J155" s="26"/>
    </row>
    <row r="156" spans="1:10" outlineLevel="1">
      <c r="A156" s="7">
        <f t="shared" si="14"/>
        <v>35</v>
      </c>
      <c r="B156" s="39">
        <v>42605.020833333336</v>
      </c>
      <c r="C156" s="40">
        <f t="shared" si="11"/>
        <v>1.0000000000000007</v>
      </c>
      <c r="D156" s="43">
        <v>2.62</v>
      </c>
      <c r="E156" s="9">
        <f t="shared" si="12"/>
        <v>2.6972900000000002</v>
      </c>
      <c r="F156" s="44">
        <v>80.81</v>
      </c>
      <c r="G156" s="9">
        <f t="shared" si="13"/>
        <v>86.175784000000007</v>
      </c>
      <c r="H156" s="11">
        <f>E156*($B$6-G156)</f>
        <v>-12.61194542536002</v>
      </c>
      <c r="J156" s="26"/>
    </row>
    <row r="157" spans="1:10" outlineLevel="1">
      <c r="A157" s="7">
        <f t="shared" si="14"/>
        <v>35</v>
      </c>
      <c r="B157" s="39">
        <v>42606.020833333336</v>
      </c>
      <c r="C157" s="40">
        <f t="shared" si="11"/>
        <v>2.0833333333333332E-2</v>
      </c>
      <c r="D157" s="43">
        <v>2.2799999999999998</v>
      </c>
      <c r="E157" s="9">
        <f t="shared" si="12"/>
        <v>2.3472599999999999</v>
      </c>
      <c r="F157" s="44">
        <v>59.23</v>
      </c>
      <c r="G157" s="9">
        <f t="shared" si="13"/>
        <v>63.162872</v>
      </c>
      <c r="H157" s="11">
        <f t="shared" ref="H157:H203" si="15">E157*($B$6-G157)</f>
        <v>43.042007069279997</v>
      </c>
      <c r="J157" s="26"/>
    </row>
    <row r="158" spans="1:10" outlineLevel="1">
      <c r="A158" s="7">
        <f t="shared" si="14"/>
        <v>35</v>
      </c>
      <c r="B158" s="39">
        <v>42606.020833333336</v>
      </c>
      <c r="C158" s="40">
        <f t="shared" si="11"/>
        <v>4.1666666666666664E-2</v>
      </c>
      <c r="D158" s="43">
        <v>1.87</v>
      </c>
      <c r="E158" s="9">
        <f t="shared" si="12"/>
        <v>1.9251650000000002</v>
      </c>
      <c r="F158" s="44">
        <v>50.99</v>
      </c>
      <c r="G158" s="9">
        <f t="shared" si="13"/>
        <v>54.375736000000003</v>
      </c>
      <c r="H158" s="11">
        <f t="shared" si="15"/>
        <v>52.218683703559996</v>
      </c>
      <c r="J158" s="26"/>
    </row>
    <row r="159" spans="1:10" outlineLevel="1">
      <c r="A159" s="7">
        <f t="shared" si="14"/>
        <v>35</v>
      </c>
      <c r="B159" s="39">
        <v>42606.020833333336</v>
      </c>
      <c r="C159" s="40">
        <f t="shared" si="11"/>
        <v>6.25E-2</v>
      </c>
      <c r="D159" s="43">
        <v>1.78</v>
      </c>
      <c r="E159" s="9">
        <f t="shared" si="12"/>
        <v>1.8325100000000001</v>
      </c>
      <c r="F159" s="44">
        <v>53.21</v>
      </c>
      <c r="G159" s="9">
        <f t="shared" si="13"/>
        <v>56.743144000000001</v>
      </c>
      <c r="H159" s="11">
        <f t="shared" si="15"/>
        <v>45.367186188559998</v>
      </c>
      <c r="J159" s="26"/>
    </row>
    <row r="160" spans="1:10" outlineLevel="1">
      <c r="A160" s="7">
        <f t="shared" si="14"/>
        <v>35</v>
      </c>
      <c r="B160" s="39">
        <v>42606.020833333336</v>
      </c>
      <c r="C160" s="40">
        <f t="shared" si="11"/>
        <v>8.3333333333333329E-2</v>
      </c>
      <c r="D160" s="43">
        <v>2.04</v>
      </c>
      <c r="E160" s="9">
        <f t="shared" si="12"/>
        <v>2.1001800000000004</v>
      </c>
      <c r="F160" s="44">
        <v>53.33</v>
      </c>
      <c r="G160" s="9">
        <f t="shared" si="13"/>
        <v>56.871111999999997</v>
      </c>
      <c r="H160" s="11">
        <f t="shared" si="15"/>
        <v>51.725097999840017</v>
      </c>
      <c r="J160" s="26"/>
    </row>
    <row r="161" spans="1:13" outlineLevel="1">
      <c r="A161" s="7">
        <f t="shared" si="14"/>
        <v>35</v>
      </c>
      <c r="B161" s="39">
        <v>42606.020833333336</v>
      </c>
      <c r="C161" s="40">
        <f t="shared" si="11"/>
        <v>0.10416666666666666</v>
      </c>
      <c r="D161" s="43">
        <v>2.65</v>
      </c>
      <c r="E161" s="9">
        <f t="shared" si="12"/>
        <v>2.7281750000000002</v>
      </c>
      <c r="F161" s="44">
        <v>52.24</v>
      </c>
      <c r="G161" s="9">
        <f t="shared" si="13"/>
        <v>55.708736000000002</v>
      </c>
      <c r="H161" s="11">
        <f t="shared" si="15"/>
        <v>70.363081663200006</v>
      </c>
      <c r="J161" s="26"/>
      <c r="M161" s="27"/>
    </row>
    <row r="162" spans="1:13" outlineLevel="1">
      <c r="A162" s="7">
        <f t="shared" si="14"/>
        <v>35</v>
      </c>
      <c r="B162" s="39">
        <v>42606.020833333336</v>
      </c>
      <c r="C162" s="40">
        <f t="shared" si="11"/>
        <v>0.12499999999999999</v>
      </c>
      <c r="D162" s="43">
        <v>3.1</v>
      </c>
      <c r="E162" s="9">
        <f t="shared" si="12"/>
        <v>3.1914500000000006</v>
      </c>
      <c r="F162" s="44">
        <v>39.46</v>
      </c>
      <c r="G162" s="9">
        <f t="shared" si="13"/>
        <v>42.080144000000004</v>
      </c>
      <c r="H162" s="11">
        <f t="shared" si="15"/>
        <v>125.80649943120001</v>
      </c>
      <c r="J162" s="26"/>
    </row>
    <row r="163" spans="1:13" outlineLevel="1">
      <c r="A163" s="7">
        <f t="shared" si="14"/>
        <v>35</v>
      </c>
      <c r="B163" s="39">
        <v>42606.020833333336</v>
      </c>
      <c r="C163" s="40">
        <f t="shared" si="11"/>
        <v>0.14583333333333331</v>
      </c>
      <c r="D163" s="43">
        <v>4.26</v>
      </c>
      <c r="E163" s="9">
        <f t="shared" si="12"/>
        <v>4.3856700000000002</v>
      </c>
      <c r="F163" s="44">
        <v>41.28</v>
      </c>
      <c r="G163" s="9">
        <f t="shared" si="13"/>
        <v>44.020992</v>
      </c>
      <c r="H163" s="11">
        <f t="shared" si="15"/>
        <v>164.37056101536001</v>
      </c>
      <c r="J163" s="26"/>
    </row>
    <row r="164" spans="1:13" outlineLevel="1">
      <c r="A164" s="7">
        <f t="shared" si="14"/>
        <v>35</v>
      </c>
      <c r="B164" s="39">
        <v>42606.020833333336</v>
      </c>
      <c r="C164" s="40">
        <f t="shared" si="11"/>
        <v>0.16666666666666666</v>
      </c>
      <c r="D164" s="43">
        <v>5.32</v>
      </c>
      <c r="E164" s="9">
        <f t="shared" si="12"/>
        <v>5.4769400000000008</v>
      </c>
      <c r="F164" s="44">
        <v>44.21</v>
      </c>
      <c r="G164" s="9">
        <f t="shared" si="13"/>
        <v>47.145544000000001</v>
      </c>
      <c r="H164" s="11">
        <f t="shared" si="15"/>
        <v>188.15729424464001</v>
      </c>
      <c r="J164" s="26"/>
    </row>
    <row r="165" spans="1:13" outlineLevel="1">
      <c r="A165" s="7">
        <f t="shared" si="14"/>
        <v>35</v>
      </c>
      <c r="B165" s="39">
        <v>42606.020833333336</v>
      </c>
      <c r="C165" s="40">
        <f t="shared" si="11"/>
        <v>0.1875</v>
      </c>
      <c r="D165" s="43">
        <v>7.46</v>
      </c>
      <c r="E165" s="9">
        <f t="shared" si="12"/>
        <v>7.6800700000000006</v>
      </c>
      <c r="F165" s="44">
        <v>39.54</v>
      </c>
      <c r="G165" s="9">
        <f t="shared" si="13"/>
        <v>42.165455999999999</v>
      </c>
      <c r="H165" s="11">
        <f t="shared" si="15"/>
        <v>302.09205133808001</v>
      </c>
      <c r="J165" s="26"/>
    </row>
    <row r="166" spans="1:13" outlineLevel="1">
      <c r="A166" s="7">
        <f t="shared" si="14"/>
        <v>35</v>
      </c>
      <c r="B166" s="39">
        <v>42606.020833333336</v>
      </c>
      <c r="C166" s="40">
        <f t="shared" si="11"/>
        <v>0.20833333333333334</v>
      </c>
      <c r="D166" s="43">
        <v>8.35</v>
      </c>
      <c r="E166" s="9">
        <f t="shared" si="12"/>
        <v>8.5963250000000002</v>
      </c>
      <c r="F166" s="44">
        <v>41.44</v>
      </c>
      <c r="G166" s="9">
        <f t="shared" si="13"/>
        <v>44.191615999999996</v>
      </c>
      <c r="H166" s="11">
        <f t="shared" si="15"/>
        <v>320.71499408880004</v>
      </c>
      <c r="J166" s="26"/>
    </row>
    <row r="167" spans="1:13" outlineLevel="1">
      <c r="A167" s="7">
        <f t="shared" si="14"/>
        <v>35</v>
      </c>
      <c r="B167" s="39">
        <v>42606.020833333336</v>
      </c>
      <c r="C167" s="40">
        <f t="shared" si="11"/>
        <v>0.22916666666666669</v>
      </c>
      <c r="D167" s="43">
        <v>7.78</v>
      </c>
      <c r="E167" s="9">
        <f t="shared" si="12"/>
        <v>8.0095100000000006</v>
      </c>
      <c r="F167" s="44">
        <v>50.71</v>
      </c>
      <c r="G167" s="9">
        <f t="shared" si="13"/>
        <v>54.077144000000004</v>
      </c>
      <c r="H167" s="11">
        <f t="shared" si="15"/>
        <v>219.64363936055997</v>
      </c>
      <c r="J167" s="26"/>
    </row>
    <row r="168" spans="1:13" outlineLevel="1">
      <c r="A168" s="7">
        <f t="shared" si="14"/>
        <v>35</v>
      </c>
      <c r="B168" s="39">
        <v>42606.020833333336</v>
      </c>
      <c r="C168" s="40">
        <f t="shared" si="11"/>
        <v>0.25</v>
      </c>
      <c r="D168" s="43">
        <v>5.46</v>
      </c>
      <c r="E168" s="9">
        <f t="shared" si="12"/>
        <v>5.6210700000000005</v>
      </c>
      <c r="F168" s="44">
        <v>56.21</v>
      </c>
      <c r="G168" s="9">
        <f t="shared" si="13"/>
        <v>59.942343999999999</v>
      </c>
      <c r="H168" s="11">
        <f t="shared" si="15"/>
        <v>121.17709341192001</v>
      </c>
      <c r="J168" s="26"/>
    </row>
    <row r="169" spans="1:13" outlineLevel="1">
      <c r="A169" s="7">
        <f t="shared" si="14"/>
        <v>35</v>
      </c>
      <c r="B169" s="39">
        <v>42606.020833333336</v>
      </c>
      <c r="C169" s="40">
        <f t="shared" si="11"/>
        <v>0.27083333333333331</v>
      </c>
      <c r="D169" s="43">
        <v>5.26</v>
      </c>
      <c r="E169" s="9">
        <f t="shared" si="12"/>
        <v>5.4151699999999998</v>
      </c>
      <c r="F169" s="44">
        <v>64.900000000000006</v>
      </c>
      <c r="G169" s="9">
        <f t="shared" si="13"/>
        <v>69.209360000000004</v>
      </c>
      <c r="H169" s="11">
        <f t="shared" si="15"/>
        <v>66.555905008799982</v>
      </c>
      <c r="J169" s="26"/>
    </row>
    <row r="170" spans="1:13" outlineLevel="1">
      <c r="A170" s="7">
        <f t="shared" si="14"/>
        <v>35</v>
      </c>
      <c r="B170" s="39">
        <v>42606.020833333336</v>
      </c>
      <c r="C170" s="40">
        <f t="shared" si="11"/>
        <v>0.29166666666666663</v>
      </c>
      <c r="D170" s="43">
        <v>5.66</v>
      </c>
      <c r="E170" s="9">
        <f t="shared" si="12"/>
        <v>5.8269700000000002</v>
      </c>
      <c r="F170" s="44">
        <v>160.22</v>
      </c>
      <c r="G170" s="9">
        <f t="shared" si="13"/>
        <v>170.858608</v>
      </c>
      <c r="H170" s="11">
        <f t="shared" si="15"/>
        <v>-520.68992805776008</v>
      </c>
      <c r="J170" s="26"/>
    </row>
    <row r="171" spans="1:13" outlineLevel="1">
      <c r="A171" s="7">
        <f t="shared" si="14"/>
        <v>35</v>
      </c>
      <c r="B171" s="39">
        <v>42606.020833333336</v>
      </c>
      <c r="C171" s="40">
        <f t="shared" si="11"/>
        <v>0.31249999999999994</v>
      </c>
      <c r="D171" s="43">
        <v>5.28</v>
      </c>
      <c r="E171" s="9">
        <f t="shared" si="12"/>
        <v>5.435760000000001</v>
      </c>
      <c r="F171" s="44">
        <v>125.54</v>
      </c>
      <c r="G171" s="9">
        <f t="shared" si="13"/>
        <v>133.875856</v>
      </c>
      <c r="H171" s="11">
        <f t="shared" si="15"/>
        <v>-284.70258301056003</v>
      </c>
      <c r="J171" s="26"/>
    </row>
    <row r="172" spans="1:13" outlineLevel="1">
      <c r="A172" s="7">
        <f t="shared" si="14"/>
        <v>35</v>
      </c>
      <c r="B172" s="39">
        <v>42606.020833333336</v>
      </c>
      <c r="C172" s="40">
        <f t="shared" si="11"/>
        <v>0.33333333333333326</v>
      </c>
      <c r="D172" s="43">
        <v>5.33</v>
      </c>
      <c r="E172" s="9">
        <f t="shared" si="12"/>
        <v>5.4872350000000001</v>
      </c>
      <c r="F172" s="44">
        <v>285.39</v>
      </c>
      <c r="G172" s="9">
        <f t="shared" si="13"/>
        <v>304.33989600000001</v>
      </c>
      <c r="H172" s="11">
        <f t="shared" si="15"/>
        <v>-1222.77487672756</v>
      </c>
      <c r="J172" s="26"/>
    </row>
    <row r="173" spans="1:13" outlineLevel="1">
      <c r="A173" s="7">
        <f t="shared" si="14"/>
        <v>35</v>
      </c>
      <c r="B173" s="39">
        <v>42606.020833333336</v>
      </c>
      <c r="C173" s="40">
        <f t="shared" si="11"/>
        <v>0.35416666666666657</v>
      </c>
      <c r="D173" s="43">
        <v>6.3</v>
      </c>
      <c r="E173" s="9">
        <f t="shared" si="12"/>
        <v>6.4858500000000001</v>
      </c>
      <c r="F173" s="44">
        <v>175.42</v>
      </c>
      <c r="G173" s="9">
        <f t="shared" si="13"/>
        <v>187.06788799999998</v>
      </c>
      <c r="H173" s="11">
        <f t="shared" si="15"/>
        <v>-684.69748638479984</v>
      </c>
      <c r="J173" s="26"/>
    </row>
    <row r="174" spans="1:13" outlineLevel="1">
      <c r="A174" s="7">
        <f t="shared" si="14"/>
        <v>35</v>
      </c>
      <c r="B174" s="39">
        <v>42606.020833333336</v>
      </c>
      <c r="C174" s="40">
        <f t="shared" si="11"/>
        <v>0.37499999999999989</v>
      </c>
      <c r="D174" s="43">
        <v>5.6</v>
      </c>
      <c r="E174" s="9">
        <f t="shared" si="12"/>
        <v>5.7652000000000001</v>
      </c>
      <c r="F174" s="44">
        <v>104.13</v>
      </c>
      <c r="G174" s="9">
        <f t="shared" si="13"/>
        <v>111.04423199999999</v>
      </c>
      <c r="H174" s="11">
        <f t="shared" si="15"/>
        <v>-170.32840632639997</v>
      </c>
      <c r="J174" s="26"/>
    </row>
    <row r="175" spans="1:13" outlineLevel="1">
      <c r="A175" s="7">
        <f t="shared" si="14"/>
        <v>35</v>
      </c>
      <c r="B175" s="39">
        <v>42606.020833333336</v>
      </c>
      <c r="C175" s="40">
        <f t="shared" si="11"/>
        <v>0.3958333333333332</v>
      </c>
      <c r="D175" s="43">
        <v>4.34</v>
      </c>
      <c r="E175" s="9">
        <f t="shared" si="12"/>
        <v>4.4680300000000006</v>
      </c>
      <c r="F175" s="44">
        <v>186.7</v>
      </c>
      <c r="G175" s="9">
        <f t="shared" si="13"/>
        <v>199.09688</v>
      </c>
      <c r="H175" s="11">
        <f t="shared" si="15"/>
        <v>-525.42638774640011</v>
      </c>
      <c r="J175" s="26"/>
    </row>
    <row r="176" spans="1:13" outlineLevel="1">
      <c r="A176" s="7">
        <f t="shared" si="14"/>
        <v>35</v>
      </c>
      <c r="B176" s="39">
        <v>42606.020833333336</v>
      </c>
      <c r="C176" s="40">
        <f t="shared" si="11"/>
        <v>0.41666666666666652</v>
      </c>
      <c r="D176" s="43">
        <v>3.45</v>
      </c>
      <c r="E176" s="9">
        <f t="shared" si="12"/>
        <v>3.5517750000000006</v>
      </c>
      <c r="F176" s="44">
        <v>158.97</v>
      </c>
      <c r="G176" s="9">
        <f t="shared" si="13"/>
        <v>169.52560800000001</v>
      </c>
      <c r="H176" s="11">
        <f t="shared" si="15"/>
        <v>-312.64715385420004</v>
      </c>
      <c r="J176" s="26"/>
    </row>
    <row r="177" spans="1:10" outlineLevel="1">
      <c r="A177" s="7">
        <f t="shared" si="14"/>
        <v>35</v>
      </c>
      <c r="B177" s="39">
        <v>42606.020833333336</v>
      </c>
      <c r="C177" s="40">
        <f t="shared" si="11"/>
        <v>0.43749999999999983</v>
      </c>
      <c r="D177" s="43">
        <v>2.5099999999999998</v>
      </c>
      <c r="E177" s="9">
        <f t="shared" si="12"/>
        <v>2.5840450000000001</v>
      </c>
      <c r="F177" s="44">
        <v>95.91</v>
      </c>
      <c r="G177" s="9">
        <f t="shared" si="13"/>
        <v>102.278424</v>
      </c>
      <c r="H177" s="11">
        <f t="shared" si="15"/>
        <v>-53.692382645080009</v>
      </c>
      <c r="J177" s="26"/>
    </row>
    <row r="178" spans="1:10" outlineLevel="1">
      <c r="A178" s="7">
        <f t="shared" si="14"/>
        <v>35</v>
      </c>
      <c r="B178" s="39">
        <v>42606.020833333336</v>
      </c>
      <c r="C178" s="40">
        <f t="shared" si="11"/>
        <v>0.45833333333333315</v>
      </c>
      <c r="D178" s="43">
        <v>2.42</v>
      </c>
      <c r="E178" s="9">
        <f t="shared" si="12"/>
        <v>2.49139</v>
      </c>
      <c r="F178" s="44">
        <v>92.67</v>
      </c>
      <c r="G178" s="9">
        <f t="shared" si="13"/>
        <v>98.823288000000005</v>
      </c>
      <c r="H178" s="11">
        <f t="shared" si="15"/>
        <v>-43.159066490320015</v>
      </c>
      <c r="J178" s="26"/>
    </row>
    <row r="179" spans="1:10" outlineLevel="1">
      <c r="A179" s="7">
        <f t="shared" si="14"/>
        <v>35</v>
      </c>
      <c r="B179" s="39">
        <v>42606.020833333336</v>
      </c>
      <c r="C179" s="40">
        <f t="shared" si="11"/>
        <v>0.47916666666666646</v>
      </c>
      <c r="D179" s="43">
        <v>2.11</v>
      </c>
      <c r="E179" s="9">
        <f t="shared" si="12"/>
        <v>2.1722450000000002</v>
      </c>
      <c r="F179" s="44">
        <v>171.4</v>
      </c>
      <c r="G179" s="9">
        <f t="shared" si="13"/>
        <v>182.78096000000002</v>
      </c>
      <c r="H179" s="11">
        <f t="shared" si="15"/>
        <v>-220.00705895520008</v>
      </c>
      <c r="J179" s="26"/>
    </row>
    <row r="180" spans="1:10" outlineLevel="1">
      <c r="A180" s="7">
        <f t="shared" si="14"/>
        <v>35</v>
      </c>
      <c r="B180" s="39">
        <v>42606.020833333336</v>
      </c>
      <c r="C180" s="40">
        <f t="shared" si="11"/>
        <v>0.49999999999999978</v>
      </c>
      <c r="D180" s="43">
        <v>2.2599999999999998</v>
      </c>
      <c r="E180" s="9">
        <f t="shared" si="12"/>
        <v>2.32667</v>
      </c>
      <c r="F180" s="44">
        <v>133.07</v>
      </c>
      <c r="G180" s="9">
        <f t="shared" si="13"/>
        <v>141.90584799999999</v>
      </c>
      <c r="H180" s="11">
        <f t="shared" si="15"/>
        <v>-140.54447436615999</v>
      </c>
      <c r="J180" s="26"/>
    </row>
    <row r="181" spans="1:10" outlineLevel="1">
      <c r="A181" s="7">
        <f t="shared" si="14"/>
        <v>35</v>
      </c>
      <c r="B181" s="39">
        <v>42606.020833333336</v>
      </c>
      <c r="C181" s="40">
        <f t="shared" si="11"/>
        <v>0.52083333333333315</v>
      </c>
      <c r="D181" s="43">
        <v>2.31</v>
      </c>
      <c r="E181" s="9">
        <f t="shared" si="12"/>
        <v>2.3781450000000004</v>
      </c>
      <c r="F181" s="44">
        <v>135.53</v>
      </c>
      <c r="G181" s="9">
        <f t="shared" si="13"/>
        <v>144.52919199999999</v>
      </c>
      <c r="H181" s="11">
        <f t="shared" si="15"/>
        <v>-149.89255780884002</v>
      </c>
      <c r="J181" s="26"/>
    </row>
    <row r="182" spans="1:10" outlineLevel="1">
      <c r="A182" s="7">
        <f t="shared" si="14"/>
        <v>35</v>
      </c>
      <c r="B182" s="39">
        <v>42606.020833333336</v>
      </c>
      <c r="C182" s="40">
        <f t="shared" si="11"/>
        <v>0.54166666666666652</v>
      </c>
      <c r="D182" s="43">
        <v>1.7</v>
      </c>
      <c r="E182" s="9">
        <f t="shared" si="12"/>
        <v>1.7501500000000001</v>
      </c>
      <c r="F182" s="44">
        <v>182.89</v>
      </c>
      <c r="G182" s="9">
        <f t="shared" si="13"/>
        <v>195.033896</v>
      </c>
      <c r="H182" s="11">
        <f t="shared" si="15"/>
        <v>-198.7013480844</v>
      </c>
      <c r="J182" s="26"/>
    </row>
    <row r="183" spans="1:10" outlineLevel="1">
      <c r="A183" s="7">
        <f t="shared" si="14"/>
        <v>35</v>
      </c>
      <c r="B183" s="39">
        <v>42606.020833333336</v>
      </c>
      <c r="C183" s="40">
        <f t="shared" si="11"/>
        <v>0.56249999999999989</v>
      </c>
      <c r="D183" s="43">
        <v>1.56</v>
      </c>
      <c r="E183" s="9">
        <f t="shared" si="12"/>
        <v>1.6060200000000002</v>
      </c>
      <c r="F183" s="44">
        <v>161.68</v>
      </c>
      <c r="G183" s="9">
        <f t="shared" si="13"/>
        <v>172.41555200000002</v>
      </c>
      <c r="H183" s="11">
        <f t="shared" si="15"/>
        <v>-146.01219482304006</v>
      </c>
      <c r="J183" s="26"/>
    </row>
    <row r="184" spans="1:10" outlineLevel="1">
      <c r="A184" s="7">
        <f t="shared" si="14"/>
        <v>35</v>
      </c>
      <c r="B184" s="39">
        <v>42606.020833333336</v>
      </c>
      <c r="C184" s="40">
        <f t="shared" si="11"/>
        <v>0.58333333333333326</v>
      </c>
      <c r="D184" s="43">
        <v>1.17</v>
      </c>
      <c r="E184" s="9">
        <f t="shared" si="12"/>
        <v>1.204515</v>
      </c>
      <c r="F184" s="44">
        <v>113.55</v>
      </c>
      <c r="G184" s="9">
        <f t="shared" si="13"/>
        <v>121.08972</v>
      </c>
      <c r="H184" s="11">
        <f t="shared" si="15"/>
        <v>-47.686411585800002</v>
      </c>
      <c r="J184" s="26"/>
    </row>
    <row r="185" spans="1:10" outlineLevel="1">
      <c r="A185" s="7">
        <f t="shared" si="14"/>
        <v>35</v>
      </c>
      <c r="B185" s="39">
        <v>42606.020833333336</v>
      </c>
      <c r="C185" s="40">
        <f t="shared" si="11"/>
        <v>0.60416666666666663</v>
      </c>
      <c r="D185" s="43">
        <v>0.92</v>
      </c>
      <c r="E185" s="9">
        <f t="shared" si="12"/>
        <v>0.94714000000000009</v>
      </c>
      <c r="F185" s="44">
        <v>89.96</v>
      </c>
      <c r="G185" s="9">
        <f t="shared" si="13"/>
        <v>95.933343999999991</v>
      </c>
      <c r="H185" s="11">
        <f t="shared" si="15"/>
        <v>-13.670397436159993</v>
      </c>
      <c r="J185" s="26"/>
    </row>
    <row r="186" spans="1:10" outlineLevel="1">
      <c r="A186" s="7">
        <f t="shared" si="14"/>
        <v>35</v>
      </c>
      <c r="B186" s="39">
        <v>42606.020833333336</v>
      </c>
      <c r="C186" s="40">
        <f t="shared" si="11"/>
        <v>0.625</v>
      </c>
      <c r="D186" s="43">
        <v>0.6</v>
      </c>
      <c r="E186" s="9">
        <f t="shared" si="12"/>
        <v>0.61770000000000003</v>
      </c>
      <c r="F186" s="44">
        <v>113.65</v>
      </c>
      <c r="G186" s="9">
        <f t="shared" si="13"/>
        <v>121.19636000000001</v>
      </c>
      <c r="H186" s="11">
        <f t="shared" si="15"/>
        <v>-24.52044157200001</v>
      </c>
      <c r="J186" s="26"/>
    </row>
    <row r="187" spans="1:10" outlineLevel="1">
      <c r="A187" s="7">
        <f t="shared" si="14"/>
        <v>35</v>
      </c>
      <c r="B187" s="39">
        <v>42606.020833333336</v>
      </c>
      <c r="C187" s="40">
        <f t="shared" si="11"/>
        <v>0.64583333333333337</v>
      </c>
      <c r="D187" s="43">
        <v>0.74</v>
      </c>
      <c r="E187" s="9">
        <f t="shared" si="12"/>
        <v>0.76183000000000001</v>
      </c>
      <c r="F187" s="44">
        <v>123.76</v>
      </c>
      <c r="G187" s="9">
        <f t="shared" si="13"/>
        <v>131.977664</v>
      </c>
      <c r="H187" s="11">
        <f t="shared" si="15"/>
        <v>-38.455398765120002</v>
      </c>
      <c r="J187" s="26"/>
    </row>
    <row r="188" spans="1:10" outlineLevel="1">
      <c r="A188" s="7">
        <f t="shared" si="14"/>
        <v>35</v>
      </c>
      <c r="B188" s="39">
        <v>42606.020833333336</v>
      </c>
      <c r="C188" s="40">
        <f t="shared" si="11"/>
        <v>0.66666666666666674</v>
      </c>
      <c r="D188" s="43">
        <v>0.4</v>
      </c>
      <c r="E188" s="9">
        <f t="shared" si="12"/>
        <v>0.41180000000000005</v>
      </c>
      <c r="F188" s="44">
        <v>171.46</v>
      </c>
      <c r="G188" s="9">
        <f t="shared" si="13"/>
        <v>182.844944</v>
      </c>
      <c r="H188" s="11">
        <f t="shared" si="15"/>
        <v>-41.733847939200004</v>
      </c>
      <c r="J188" s="26"/>
    </row>
    <row r="189" spans="1:10" outlineLevel="1">
      <c r="A189" s="7">
        <f t="shared" si="14"/>
        <v>35</v>
      </c>
      <c r="B189" s="39">
        <v>42606.020833333336</v>
      </c>
      <c r="C189" s="40">
        <f t="shared" si="11"/>
        <v>0.68750000000000011</v>
      </c>
      <c r="D189" s="43">
        <v>0.45</v>
      </c>
      <c r="E189" s="9">
        <f t="shared" si="12"/>
        <v>0.46327500000000005</v>
      </c>
      <c r="F189" s="44">
        <v>142.30000000000001</v>
      </c>
      <c r="G189" s="9">
        <f t="shared" si="13"/>
        <v>151.74872000000002</v>
      </c>
      <c r="H189" s="11">
        <f t="shared" si="15"/>
        <v>-32.544475758000011</v>
      </c>
      <c r="J189" s="26"/>
    </row>
    <row r="190" spans="1:10" outlineLevel="1">
      <c r="A190" s="7">
        <f t="shared" si="14"/>
        <v>35</v>
      </c>
      <c r="B190" s="39">
        <v>42606.020833333336</v>
      </c>
      <c r="C190" s="40">
        <f t="shared" ref="C190:C253" si="16">IF(C189=$C$60,$C$13,C189+1/48)</f>
        <v>0.70833333333333348</v>
      </c>
      <c r="D190" s="43">
        <v>2.0299999999999998</v>
      </c>
      <c r="E190" s="9">
        <f t="shared" si="12"/>
        <v>2.0898849999999998</v>
      </c>
      <c r="F190" s="44">
        <v>200.52</v>
      </c>
      <c r="G190" s="9">
        <f t="shared" si="13"/>
        <v>213.83452800000001</v>
      </c>
      <c r="H190" s="11">
        <f t="shared" si="15"/>
        <v>-276.56394504927999</v>
      </c>
      <c r="J190" s="26"/>
    </row>
    <row r="191" spans="1:10" outlineLevel="1">
      <c r="A191" s="7">
        <f t="shared" si="14"/>
        <v>35</v>
      </c>
      <c r="B191" s="39">
        <v>42606.020833333336</v>
      </c>
      <c r="C191" s="40">
        <f t="shared" si="16"/>
        <v>0.72916666666666685</v>
      </c>
      <c r="D191" s="43">
        <v>3.92</v>
      </c>
      <c r="E191" s="9">
        <f t="shared" si="12"/>
        <v>4.0356399999999999</v>
      </c>
      <c r="F191" s="44">
        <v>125.6</v>
      </c>
      <c r="G191" s="9">
        <f t="shared" si="13"/>
        <v>133.93984</v>
      </c>
      <c r="H191" s="11">
        <f t="shared" si="15"/>
        <v>-211.6283158976</v>
      </c>
      <c r="J191" s="26"/>
    </row>
    <row r="192" spans="1:10" outlineLevel="1">
      <c r="A192" s="7">
        <f t="shared" si="14"/>
        <v>35</v>
      </c>
      <c r="B192" s="39">
        <v>42606.020833333336</v>
      </c>
      <c r="C192" s="40">
        <f t="shared" si="16"/>
        <v>0.75000000000000022</v>
      </c>
      <c r="D192" s="43">
        <v>4.34</v>
      </c>
      <c r="E192" s="9">
        <f t="shared" si="12"/>
        <v>4.4680300000000006</v>
      </c>
      <c r="F192" s="44">
        <v>133.72999999999999</v>
      </c>
      <c r="G192" s="9">
        <f t="shared" si="13"/>
        <v>142.60967199999999</v>
      </c>
      <c r="H192" s="11">
        <f t="shared" si="15"/>
        <v>-273.03984778616001</v>
      </c>
      <c r="J192" s="26"/>
    </row>
    <row r="193" spans="1:10" outlineLevel="1">
      <c r="A193" s="7">
        <f t="shared" si="14"/>
        <v>35</v>
      </c>
      <c r="B193" s="39">
        <v>42606.020833333336</v>
      </c>
      <c r="C193" s="40">
        <f t="shared" si="16"/>
        <v>0.77083333333333359</v>
      </c>
      <c r="D193" s="43">
        <v>5.13</v>
      </c>
      <c r="E193" s="9">
        <f t="shared" si="12"/>
        <v>5.2813350000000003</v>
      </c>
      <c r="F193" s="44">
        <v>146.35</v>
      </c>
      <c r="G193" s="9">
        <f t="shared" si="13"/>
        <v>156.06763999999998</v>
      </c>
      <c r="H193" s="11">
        <f t="shared" si="15"/>
        <v>-393.81668699939996</v>
      </c>
      <c r="J193" s="26"/>
    </row>
    <row r="194" spans="1:10" outlineLevel="1">
      <c r="A194" s="7">
        <f t="shared" si="14"/>
        <v>35</v>
      </c>
      <c r="B194" s="39">
        <v>42606.020833333336</v>
      </c>
      <c r="C194" s="40">
        <f t="shared" si="16"/>
        <v>0.79166666666666696</v>
      </c>
      <c r="D194" s="43">
        <v>3.9</v>
      </c>
      <c r="E194" s="9">
        <f t="shared" si="12"/>
        <v>4.0150500000000005</v>
      </c>
      <c r="F194" s="44">
        <v>145.18</v>
      </c>
      <c r="G194" s="9">
        <f t="shared" si="13"/>
        <v>154.819952</v>
      </c>
      <c r="H194" s="11">
        <f t="shared" si="15"/>
        <v>-294.38327327760004</v>
      </c>
      <c r="J194" s="26"/>
    </row>
    <row r="195" spans="1:10" outlineLevel="1">
      <c r="A195" s="7">
        <f t="shared" si="14"/>
        <v>35</v>
      </c>
      <c r="B195" s="39">
        <v>42606.020833333336</v>
      </c>
      <c r="C195" s="40">
        <f t="shared" si="16"/>
        <v>0.81250000000000033</v>
      </c>
      <c r="D195" s="43">
        <v>4.93</v>
      </c>
      <c r="E195" s="9">
        <f t="shared" si="12"/>
        <v>5.0754349999999997</v>
      </c>
      <c r="F195" s="44">
        <v>107.22</v>
      </c>
      <c r="G195" s="9">
        <f t="shared" si="13"/>
        <v>114.33940800000001</v>
      </c>
      <c r="H195" s="11">
        <f t="shared" si="15"/>
        <v>-166.67428074248002</v>
      </c>
      <c r="J195" s="26"/>
    </row>
    <row r="196" spans="1:10" outlineLevel="1">
      <c r="A196" s="7">
        <f t="shared" si="14"/>
        <v>35</v>
      </c>
      <c r="B196" s="39">
        <v>42606.020833333336</v>
      </c>
      <c r="C196" s="40">
        <f t="shared" si="16"/>
        <v>0.8333333333333337</v>
      </c>
      <c r="D196" s="43">
        <v>4.1399999999999997</v>
      </c>
      <c r="E196" s="9">
        <f t="shared" si="12"/>
        <v>4.26213</v>
      </c>
      <c r="F196" s="44">
        <v>112.49</v>
      </c>
      <c r="G196" s="9">
        <f t="shared" si="13"/>
        <v>119.95933599999999</v>
      </c>
      <c r="H196" s="11">
        <f t="shared" si="15"/>
        <v>-163.91868974567998</v>
      </c>
      <c r="J196" s="26"/>
    </row>
    <row r="197" spans="1:10" outlineLevel="1">
      <c r="A197" s="7">
        <f t="shared" si="14"/>
        <v>35</v>
      </c>
      <c r="B197" s="39">
        <v>42606.020833333336</v>
      </c>
      <c r="C197" s="40">
        <f t="shared" si="16"/>
        <v>0.85416666666666707</v>
      </c>
      <c r="D197" s="43">
        <v>3.29</v>
      </c>
      <c r="E197" s="9">
        <f t="shared" si="12"/>
        <v>3.3870550000000001</v>
      </c>
      <c r="F197" s="44">
        <v>121.73</v>
      </c>
      <c r="G197" s="9">
        <f t="shared" si="13"/>
        <v>129.812872</v>
      </c>
      <c r="H197" s="11">
        <f t="shared" si="15"/>
        <v>-163.63835467196</v>
      </c>
      <c r="J197" s="26"/>
    </row>
    <row r="198" spans="1:10" outlineLevel="1">
      <c r="A198" s="7">
        <f t="shared" si="14"/>
        <v>35</v>
      </c>
      <c r="B198" s="39">
        <v>42606.020833333336</v>
      </c>
      <c r="C198" s="40">
        <f t="shared" si="16"/>
        <v>0.87500000000000044</v>
      </c>
      <c r="D198" s="43">
        <v>5.4</v>
      </c>
      <c r="E198" s="9">
        <f t="shared" si="12"/>
        <v>5.5593000000000012</v>
      </c>
      <c r="F198" s="44">
        <v>100.95</v>
      </c>
      <c r="G198" s="9">
        <f t="shared" si="13"/>
        <v>107.65308</v>
      </c>
      <c r="H198" s="11">
        <f t="shared" si="15"/>
        <v>-145.39281764400005</v>
      </c>
      <c r="J198" s="26"/>
    </row>
    <row r="199" spans="1:10" outlineLevel="1">
      <c r="A199" s="7">
        <f t="shared" si="14"/>
        <v>35</v>
      </c>
      <c r="B199" s="39">
        <v>42606.020833333336</v>
      </c>
      <c r="C199" s="40">
        <f t="shared" si="16"/>
        <v>0.89583333333333381</v>
      </c>
      <c r="D199" s="43">
        <v>8.5</v>
      </c>
      <c r="E199" s="9">
        <f t="shared" si="12"/>
        <v>8.75075</v>
      </c>
      <c r="F199" s="44">
        <v>92</v>
      </c>
      <c r="G199" s="9">
        <f t="shared" si="13"/>
        <v>98.108800000000002</v>
      </c>
      <c r="H199" s="11">
        <f t="shared" si="15"/>
        <v>-145.33945660000003</v>
      </c>
      <c r="J199" s="26"/>
    </row>
    <row r="200" spans="1:10" outlineLevel="1">
      <c r="A200" s="7">
        <f t="shared" si="14"/>
        <v>35</v>
      </c>
      <c r="B200" s="39">
        <v>42606.020833333336</v>
      </c>
      <c r="C200" s="40">
        <f t="shared" si="16"/>
        <v>0.91666666666666718</v>
      </c>
      <c r="D200" s="43">
        <v>8.59</v>
      </c>
      <c r="E200" s="9">
        <f t="shared" si="12"/>
        <v>8.8434050000000006</v>
      </c>
      <c r="F200" s="44">
        <v>56.28</v>
      </c>
      <c r="G200" s="9">
        <f t="shared" si="13"/>
        <v>60.016992000000002</v>
      </c>
      <c r="H200" s="11">
        <f t="shared" si="15"/>
        <v>189.98294036223999</v>
      </c>
      <c r="J200" s="26"/>
    </row>
    <row r="201" spans="1:10" outlineLevel="1">
      <c r="A201" s="7">
        <f t="shared" si="14"/>
        <v>35</v>
      </c>
      <c r="B201" s="39">
        <v>42606.020833333336</v>
      </c>
      <c r="C201" s="40">
        <f t="shared" si="16"/>
        <v>0.93750000000000056</v>
      </c>
      <c r="D201" s="43">
        <v>8.07</v>
      </c>
      <c r="E201" s="9">
        <f t="shared" si="12"/>
        <v>8.3080650000000009</v>
      </c>
      <c r="F201" s="44">
        <v>118.57</v>
      </c>
      <c r="G201" s="9">
        <f t="shared" si="13"/>
        <v>126.44304799999999</v>
      </c>
      <c r="H201" s="11">
        <f t="shared" si="15"/>
        <v>-373.38976408211994</v>
      </c>
      <c r="J201" s="26"/>
    </row>
    <row r="202" spans="1:10" outlineLevel="1">
      <c r="A202" s="7">
        <f t="shared" si="14"/>
        <v>35</v>
      </c>
      <c r="B202" s="39">
        <v>42606.020833333336</v>
      </c>
      <c r="C202" s="40">
        <f t="shared" si="16"/>
        <v>0.95833333333333393</v>
      </c>
      <c r="D202" s="43">
        <v>6.82</v>
      </c>
      <c r="E202" s="9">
        <f t="shared" si="12"/>
        <v>7.0211900000000007</v>
      </c>
      <c r="F202" s="44">
        <v>83.94</v>
      </c>
      <c r="G202" s="9">
        <f t="shared" si="13"/>
        <v>89.513615999999999</v>
      </c>
      <c r="H202" s="11">
        <f t="shared" si="15"/>
        <v>-56.265120523039997</v>
      </c>
      <c r="J202" s="26"/>
    </row>
    <row r="203" spans="1:10" outlineLevel="1">
      <c r="A203" s="7">
        <f t="shared" si="14"/>
        <v>35</v>
      </c>
      <c r="B203" s="39">
        <v>42606.020833333336</v>
      </c>
      <c r="C203" s="40">
        <f t="shared" si="16"/>
        <v>0.9791666666666673</v>
      </c>
      <c r="D203" s="43">
        <v>5.91</v>
      </c>
      <c r="E203" s="9">
        <f t="shared" si="12"/>
        <v>6.0843450000000008</v>
      </c>
      <c r="F203" s="44">
        <v>63.99</v>
      </c>
      <c r="G203" s="9">
        <f t="shared" si="13"/>
        <v>68.23893600000001</v>
      </c>
      <c r="H203" s="11">
        <f t="shared" si="15"/>
        <v>80.684888443079956</v>
      </c>
      <c r="J203" s="26"/>
    </row>
    <row r="204" spans="1:10" outlineLevel="1">
      <c r="A204" s="7">
        <f t="shared" si="14"/>
        <v>35</v>
      </c>
      <c r="B204" s="39">
        <v>42606.020833333336</v>
      </c>
      <c r="C204" s="40">
        <f t="shared" si="16"/>
        <v>1.0000000000000007</v>
      </c>
      <c r="D204" s="43">
        <v>3.53</v>
      </c>
      <c r="E204" s="9">
        <f t="shared" si="12"/>
        <v>3.6341350000000001</v>
      </c>
      <c r="F204" s="44">
        <v>101.93</v>
      </c>
      <c r="G204" s="9">
        <f t="shared" si="13"/>
        <v>108.69815200000001</v>
      </c>
      <c r="H204" s="11">
        <f>E204*($B$6-G204)</f>
        <v>-98.841756118520024</v>
      </c>
      <c r="J204" s="26"/>
    </row>
    <row r="205" spans="1:10" outlineLevel="1">
      <c r="A205" s="7">
        <f t="shared" si="14"/>
        <v>35</v>
      </c>
      <c r="B205" s="39">
        <v>42607.020833333336</v>
      </c>
      <c r="C205" s="40">
        <f t="shared" si="16"/>
        <v>2.0833333333333332E-2</v>
      </c>
      <c r="D205" s="43">
        <v>2.59</v>
      </c>
      <c r="E205" s="9">
        <f t="shared" si="12"/>
        <v>2.6664050000000001</v>
      </c>
      <c r="F205" s="44">
        <v>69.400000000000006</v>
      </c>
      <c r="G205" s="9">
        <f t="shared" si="13"/>
        <v>74.008160000000004</v>
      </c>
      <c r="H205" s="11">
        <f t="shared" ref="H205:H251" si="17">E205*($B$6-G205)</f>
        <v>19.97627963519999</v>
      </c>
      <c r="J205" s="26"/>
    </row>
    <row r="206" spans="1:10" outlineLevel="1">
      <c r="A206" s="7">
        <f t="shared" si="14"/>
        <v>35</v>
      </c>
      <c r="B206" s="39">
        <v>42607.020833333336</v>
      </c>
      <c r="C206" s="40">
        <f t="shared" si="16"/>
        <v>4.1666666666666664E-2</v>
      </c>
      <c r="D206" s="43">
        <v>1.72</v>
      </c>
      <c r="E206" s="9">
        <f t="shared" ref="E206:E269" si="18">IF($B$10="Electricity",$D206*$B$7,$D206*$B$8)</f>
        <v>1.7707400000000002</v>
      </c>
      <c r="F206" s="44">
        <v>69.849999999999994</v>
      </c>
      <c r="G206" s="9">
        <f t="shared" ref="G206:G269" si="19">$F206*$B$8</f>
        <v>74.488039999999998</v>
      </c>
      <c r="H206" s="11">
        <f t="shared" si="17"/>
        <v>12.416358050400005</v>
      </c>
      <c r="J206" s="26"/>
    </row>
    <row r="207" spans="1:10" outlineLevel="1">
      <c r="A207" s="7">
        <f t="shared" ref="A207:A270" si="20">A206</f>
        <v>35</v>
      </c>
      <c r="B207" s="39">
        <v>42607.020833333336</v>
      </c>
      <c r="C207" s="40">
        <f t="shared" si="16"/>
        <v>6.25E-2</v>
      </c>
      <c r="D207" s="43">
        <v>1.26</v>
      </c>
      <c r="E207" s="9">
        <f t="shared" si="18"/>
        <v>1.2971700000000002</v>
      </c>
      <c r="F207" s="44">
        <v>69.14</v>
      </c>
      <c r="G207" s="9">
        <f t="shared" si="19"/>
        <v>73.730896000000001</v>
      </c>
      <c r="H207" s="11">
        <f t="shared" si="17"/>
        <v>10.077848635679999</v>
      </c>
      <c r="J207" s="26"/>
    </row>
    <row r="208" spans="1:10" outlineLevel="1">
      <c r="A208" s="7">
        <f t="shared" si="20"/>
        <v>35</v>
      </c>
      <c r="B208" s="39">
        <v>42607.020833333336</v>
      </c>
      <c r="C208" s="40">
        <f t="shared" si="16"/>
        <v>8.3333333333333329E-2</v>
      </c>
      <c r="D208" s="43">
        <v>2.39</v>
      </c>
      <c r="E208" s="9">
        <f t="shared" si="18"/>
        <v>2.4605050000000004</v>
      </c>
      <c r="F208" s="44">
        <v>68.44</v>
      </c>
      <c r="G208" s="9">
        <f t="shared" si="19"/>
        <v>72.984415999999996</v>
      </c>
      <c r="H208" s="11">
        <f t="shared" si="17"/>
        <v>20.952637009920014</v>
      </c>
      <c r="J208" s="26"/>
    </row>
    <row r="209" spans="1:13" outlineLevel="1">
      <c r="A209" s="7">
        <f t="shared" si="20"/>
        <v>35</v>
      </c>
      <c r="B209" s="39">
        <v>42607.020833333336</v>
      </c>
      <c r="C209" s="40">
        <f t="shared" si="16"/>
        <v>0.10416666666666666</v>
      </c>
      <c r="D209" s="43">
        <v>1.72</v>
      </c>
      <c r="E209" s="9">
        <f t="shared" si="18"/>
        <v>1.7707400000000002</v>
      </c>
      <c r="F209" s="44">
        <v>69.42</v>
      </c>
      <c r="G209" s="9">
        <f t="shared" si="19"/>
        <v>74.029488000000001</v>
      </c>
      <c r="H209" s="11">
        <f t="shared" si="17"/>
        <v>13.228334418880001</v>
      </c>
      <c r="J209" s="26"/>
      <c r="M209" s="27"/>
    </row>
    <row r="210" spans="1:13" outlineLevel="1">
      <c r="A210" s="7">
        <f t="shared" si="20"/>
        <v>35</v>
      </c>
      <c r="B210" s="39">
        <v>42607.020833333336</v>
      </c>
      <c r="C210" s="40">
        <f t="shared" si="16"/>
        <v>0.12499999999999999</v>
      </c>
      <c r="D210" s="43">
        <v>1.78</v>
      </c>
      <c r="E210" s="9">
        <f t="shared" si="18"/>
        <v>1.8325100000000001</v>
      </c>
      <c r="F210" s="44">
        <v>74.52</v>
      </c>
      <c r="G210" s="9">
        <f t="shared" si="19"/>
        <v>79.468127999999993</v>
      </c>
      <c r="H210" s="11">
        <f t="shared" si="17"/>
        <v>3.7234257587200128</v>
      </c>
      <c r="J210" s="26"/>
    </row>
    <row r="211" spans="1:13" outlineLevel="1">
      <c r="A211" s="7">
        <f t="shared" si="20"/>
        <v>35</v>
      </c>
      <c r="B211" s="39">
        <v>42607.020833333336</v>
      </c>
      <c r="C211" s="40">
        <f t="shared" si="16"/>
        <v>0.14583333333333331</v>
      </c>
      <c r="D211" s="43">
        <v>1.99</v>
      </c>
      <c r="E211" s="9">
        <f t="shared" si="18"/>
        <v>2.048705</v>
      </c>
      <c r="F211" s="44">
        <v>69.5</v>
      </c>
      <c r="G211" s="9">
        <f t="shared" si="19"/>
        <v>74.114800000000002</v>
      </c>
      <c r="H211" s="11">
        <f t="shared" si="17"/>
        <v>15.130096165999994</v>
      </c>
      <c r="J211" s="26"/>
    </row>
    <row r="212" spans="1:13" outlineLevel="1">
      <c r="A212" s="7">
        <f t="shared" si="20"/>
        <v>35</v>
      </c>
      <c r="B212" s="39">
        <v>42607.020833333336</v>
      </c>
      <c r="C212" s="40">
        <f t="shared" si="16"/>
        <v>0.16666666666666666</v>
      </c>
      <c r="D212" s="43">
        <v>2.82</v>
      </c>
      <c r="E212" s="9">
        <f t="shared" si="18"/>
        <v>2.9031899999999999</v>
      </c>
      <c r="F212" s="44">
        <v>68.010000000000005</v>
      </c>
      <c r="G212" s="9">
        <f t="shared" si="19"/>
        <v>72.525864000000013</v>
      </c>
      <c r="H212" s="11">
        <f t="shared" si="17"/>
        <v>26.053621893839964</v>
      </c>
      <c r="J212" s="26"/>
    </row>
    <row r="213" spans="1:13" outlineLevel="1">
      <c r="A213" s="7">
        <f t="shared" si="20"/>
        <v>35</v>
      </c>
      <c r="B213" s="39">
        <v>42607.020833333336</v>
      </c>
      <c r="C213" s="40">
        <f t="shared" si="16"/>
        <v>0.1875</v>
      </c>
      <c r="D213" s="43">
        <v>2.62</v>
      </c>
      <c r="E213" s="9">
        <f t="shared" si="18"/>
        <v>2.6972900000000002</v>
      </c>
      <c r="F213" s="44">
        <v>69.2</v>
      </c>
      <c r="G213" s="9">
        <f t="shared" si="19"/>
        <v>73.794880000000006</v>
      </c>
      <c r="H213" s="11">
        <f t="shared" si="17"/>
        <v>20.782943124799985</v>
      </c>
      <c r="J213" s="26"/>
    </row>
    <row r="214" spans="1:13" outlineLevel="1">
      <c r="A214" s="7">
        <f t="shared" si="20"/>
        <v>35</v>
      </c>
      <c r="B214" s="39">
        <v>42607.020833333336</v>
      </c>
      <c r="C214" s="40">
        <f t="shared" si="16"/>
        <v>0.20833333333333334</v>
      </c>
      <c r="D214" s="43">
        <v>2.63</v>
      </c>
      <c r="E214" s="9">
        <f t="shared" si="18"/>
        <v>2.7075849999999999</v>
      </c>
      <c r="F214" s="44">
        <v>69.08</v>
      </c>
      <c r="G214" s="9">
        <f t="shared" si="19"/>
        <v>73.666911999999996</v>
      </c>
      <c r="H214" s="11">
        <f t="shared" si="17"/>
        <v>21.208751572480008</v>
      </c>
      <c r="J214" s="26"/>
    </row>
    <row r="215" spans="1:13" outlineLevel="1">
      <c r="A215" s="7">
        <f t="shared" si="20"/>
        <v>35</v>
      </c>
      <c r="B215" s="39">
        <v>42607.020833333336</v>
      </c>
      <c r="C215" s="40">
        <f t="shared" si="16"/>
        <v>0.22916666666666669</v>
      </c>
      <c r="D215" s="43">
        <v>2.2799999999999998</v>
      </c>
      <c r="E215" s="9">
        <f t="shared" si="18"/>
        <v>2.3472599999999999</v>
      </c>
      <c r="F215" s="44">
        <v>76.790000000000006</v>
      </c>
      <c r="G215" s="9">
        <f t="shared" si="19"/>
        <v>81.888856000000004</v>
      </c>
      <c r="H215" s="11">
        <f t="shared" si="17"/>
        <v>-0.91274613456000953</v>
      </c>
      <c r="J215" s="26"/>
    </row>
    <row r="216" spans="1:13" outlineLevel="1">
      <c r="A216" s="7">
        <f t="shared" si="20"/>
        <v>35</v>
      </c>
      <c r="B216" s="39">
        <v>42607.020833333336</v>
      </c>
      <c r="C216" s="40">
        <f t="shared" si="16"/>
        <v>0.25</v>
      </c>
      <c r="D216" s="43">
        <v>2.5</v>
      </c>
      <c r="E216" s="9">
        <f t="shared" si="18"/>
        <v>2.5737500000000004</v>
      </c>
      <c r="F216" s="44">
        <v>119.01</v>
      </c>
      <c r="G216" s="9">
        <f t="shared" si="19"/>
        <v>126.91226400000001</v>
      </c>
      <c r="H216" s="11">
        <f t="shared" si="17"/>
        <v>-116.87981447000004</v>
      </c>
      <c r="J216" s="26"/>
    </row>
    <row r="217" spans="1:13" outlineLevel="1">
      <c r="A217" s="7">
        <f t="shared" si="20"/>
        <v>35</v>
      </c>
      <c r="B217" s="39">
        <v>42607.020833333336</v>
      </c>
      <c r="C217" s="40">
        <f t="shared" si="16"/>
        <v>0.27083333333333331</v>
      </c>
      <c r="D217" s="43">
        <v>2.13</v>
      </c>
      <c r="E217" s="9">
        <f t="shared" si="18"/>
        <v>2.1928350000000001</v>
      </c>
      <c r="F217" s="44">
        <v>157.30000000000001</v>
      </c>
      <c r="G217" s="9">
        <f t="shared" si="19"/>
        <v>167.74472</v>
      </c>
      <c r="H217" s="11">
        <f>E217*($B$6-G217)</f>
        <v>-189.1204405812</v>
      </c>
      <c r="J217" s="26"/>
    </row>
    <row r="218" spans="1:13" outlineLevel="1">
      <c r="A218" s="7">
        <f t="shared" si="20"/>
        <v>35</v>
      </c>
      <c r="B218" s="39">
        <v>42607.020833333336</v>
      </c>
      <c r="C218" s="40">
        <f t="shared" si="16"/>
        <v>0.29166666666666663</v>
      </c>
      <c r="D218" s="43">
        <v>2.87</v>
      </c>
      <c r="E218" s="9">
        <f t="shared" si="18"/>
        <v>2.9546650000000003</v>
      </c>
      <c r="F218" s="44">
        <v>187.62</v>
      </c>
      <c r="G218" s="9">
        <f t="shared" si="19"/>
        <v>200.077968</v>
      </c>
      <c r="H218" s="11">
        <f t="shared" si="17"/>
        <v>-350.35817182072003</v>
      </c>
      <c r="J218" s="26"/>
    </row>
    <row r="219" spans="1:13" outlineLevel="1">
      <c r="A219" s="7">
        <f t="shared" si="20"/>
        <v>35</v>
      </c>
      <c r="B219" s="39">
        <v>42607.020833333336</v>
      </c>
      <c r="C219" s="40">
        <f t="shared" si="16"/>
        <v>0.31249999999999994</v>
      </c>
      <c r="D219" s="43">
        <v>4.45</v>
      </c>
      <c r="E219" s="9">
        <f t="shared" si="18"/>
        <v>4.5812750000000007</v>
      </c>
      <c r="F219" s="44">
        <v>97.24</v>
      </c>
      <c r="G219" s="9">
        <f t="shared" si="19"/>
        <v>103.696736</v>
      </c>
      <c r="H219" s="11">
        <f t="shared" si="17"/>
        <v>-101.68935171840002</v>
      </c>
      <c r="J219" s="26"/>
    </row>
    <row r="220" spans="1:13" outlineLevel="1">
      <c r="A220" s="7">
        <f t="shared" si="20"/>
        <v>35</v>
      </c>
      <c r="B220" s="39">
        <v>42607.020833333336</v>
      </c>
      <c r="C220" s="40">
        <f t="shared" si="16"/>
        <v>0.33333333333333326</v>
      </c>
      <c r="D220" s="43">
        <v>4.74</v>
      </c>
      <c r="E220" s="9">
        <f t="shared" si="18"/>
        <v>4.879830000000001</v>
      </c>
      <c r="F220" s="44">
        <v>90</v>
      </c>
      <c r="G220" s="9">
        <f t="shared" si="19"/>
        <v>95.975999999999999</v>
      </c>
      <c r="H220" s="11">
        <f t="shared" si="17"/>
        <v>-70.640419080000015</v>
      </c>
      <c r="J220" s="26"/>
    </row>
    <row r="221" spans="1:13" outlineLevel="1">
      <c r="A221" s="7">
        <f t="shared" si="20"/>
        <v>35</v>
      </c>
      <c r="B221" s="39">
        <v>42607.020833333336</v>
      </c>
      <c r="C221" s="40">
        <f t="shared" si="16"/>
        <v>0.35416666666666657</v>
      </c>
      <c r="D221" s="43">
        <v>2.82</v>
      </c>
      <c r="E221" s="9">
        <f t="shared" si="18"/>
        <v>2.9031899999999999</v>
      </c>
      <c r="F221" s="44">
        <v>92.85</v>
      </c>
      <c r="G221" s="9">
        <f t="shared" si="19"/>
        <v>99.015239999999991</v>
      </c>
      <c r="H221" s="11">
        <f t="shared" si="17"/>
        <v>-50.850069615599978</v>
      </c>
      <c r="J221" s="26"/>
    </row>
    <row r="222" spans="1:13" outlineLevel="1">
      <c r="A222" s="7">
        <f t="shared" si="20"/>
        <v>35</v>
      </c>
      <c r="B222" s="39">
        <v>42607.020833333336</v>
      </c>
      <c r="C222" s="40">
        <f t="shared" si="16"/>
        <v>0.37499999999999989</v>
      </c>
      <c r="D222" s="43">
        <v>2.38</v>
      </c>
      <c r="E222" s="9">
        <f t="shared" si="18"/>
        <v>2.4502100000000002</v>
      </c>
      <c r="F222" s="44">
        <v>70.92</v>
      </c>
      <c r="G222" s="9">
        <f t="shared" si="19"/>
        <v>75.629087999999996</v>
      </c>
      <c r="H222" s="11">
        <f t="shared" si="17"/>
        <v>14.384967291520011</v>
      </c>
      <c r="J222" s="26"/>
    </row>
    <row r="223" spans="1:13" outlineLevel="1">
      <c r="A223" s="7">
        <f t="shared" si="20"/>
        <v>35</v>
      </c>
      <c r="B223" s="39">
        <v>42607.020833333336</v>
      </c>
      <c r="C223" s="40">
        <f t="shared" si="16"/>
        <v>0.3958333333333332</v>
      </c>
      <c r="D223" s="43">
        <v>2.29</v>
      </c>
      <c r="E223" s="9">
        <f t="shared" si="18"/>
        <v>2.3575550000000001</v>
      </c>
      <c r="F223" s="44">
        <v>72.34</v>
      </c>
      <c r="G223" s="9">
        <f t="shared" si="19"/>
        <v>77.143376000000004</v>
      </c>
      <c r="H223" s="11">
        <f t="shared" si="17"/>
        <v>10.270980694319991</v>
      </c>
      <c r="J223" s="26"/>
    </row>
    <row r="224" spans="1:13" outlineLevel="1">
      <c r="A224" s="7">
        <f t="shared" si="20"/>
        <v>35</v>
      </c>
      <c r="B224" s="39">
        <v>42607.020833333336</v>
      </c>
      <c r="C224" s="40">
        <f t="shared" si="16"/>
        <v>0.41666666666666652</v>
      </c>
      <c r="D224" s="43">
        <v>2.21</v>
      </c>
      <c r="E224" s="9">
        <f t="shared" si="18"/>
        <v>2.2751950000000001</v>
      </c>
      <c r="F224" s="44">
        <v>61</v>
      </c>
      <c r="G224" s="9">
        <f t="shared" si="19"/>
        <v>65.050399999999996</v>
      </c>
      <c r="H224" s="11">
        <f t="shared" si="17"/>
        <v>37.42604767200001</v>
      </c>
      <c r="J224" s="26"/>
    </row>
    <row r="225" spans="1:10" outlineLevel="1">
      <c r="A225" s="7">
        <f t="shared" si="20"/>
        <v>35</v>
      </c>
      <c r="B225" s="39">
        <v>42607.020833333336</v>
      </c>
      <c r="C225" s="40">
        <f t="shared" si="16"/>
        <v>0.43749999999999983</v>
      </c>
      <c r="D225" s="43">
        <v>2.4500000000000002</v>
      </c>
      <c r="E225" s="9">
        <f t="shared" si="18"/>
        <v>2.5222750000000005</v>
      </c>
      <c r="F225" s="44">
        <v>55.89</v>
      </c>
      <c r="G225" s="9">
        <f t="shared" si="19"/>
        <v>59.601095999999998</v>
      </c>
      <c r="H225" s="11">
        <f t="shared" si="17"/>
        <v>55.235058086600013</v>
      </c>
      <c r="J225" s="26"/>
    </row>
    <row r="226" spans="1:10" outlineLevel="1">
      <c r="A226" s="7">
        <f t="shared" si="20"/>
        <v>35</v>
      </c>
      <c r="B226" s="39">
        <v>42607.020833333336</v>
      </c>
      <c r="C226" s="40">
        <f t="shared" si="16"/>
        <v>0.45833333333333315</v>
      </c>
      <c r="D226" s="43">
        <v>2.77</v>
      </c>
      <c r="E226" s="9">
        <f t="shared" si="18"/>
        <v>2.8517150000000004</v>
      </c>
      <c r="F226" s="44">
        <v>54.58</v>
      </c>
      <c r="G226" s="9">
        <f t="shared" si="19"/>
        <v>58.204112000000002</v>
      </c>
      <c r="H226" s="11">
        <f t="shared" si="17"/>
        <v>66.433233247920001</v>
      </c>
      <c r="J226" s="26"/>
    </row>
    <row r="227" spans="1:10" outlineLevel="1">
      <c r="A227" s="7">
        <f t="shared" si="20"/>
        <v>35</v>
      </c>
      <c r="B227" s="39">
        <v>42607.020833333336</v>
      </c>
      <c r="C227" s="40">
        <f t="shared" si="16"/>
        <v>0.47916666666666646</v>
      </c>
      <c r="D227" s="43">
        <v>3.19</v>
      </c>
      <c r="E227" s="9">
        <f t="shared" si="18"/>
        <v>3.2841050000000003</v>
      </c>
      <c r="F227" s="44">
        <v>48.93</v>
      </c>
      <c r="G227" s="9">
        <f t="shared" si="19"/>
        <v>52.178952000000002</v>
      </c>
      <c r="H227" s="11">
        <f t="shared" si="17"/>
        <v>96.293400342040002</v>
      </c>
      <c r="J227" s="26"/>
    </row>
    <row r="228" spans="1:10" outlineLevel="1">
      <c r="A228" s="7">
        <f t="shared" si="20"/>
        <v>35</v>
      </c>
      <c r="B228" s="39">
        <v>42607.020833333336</v>
      </c>
      <c r="C228" s="40">
        <f t="shared" si="16"/>
        <v>0.49999999999999978</v>
      </c>
      <c r="D228" s="43">
        <v>2.37</v>
      </c>
      <c r="E228" s="9">
        <f t="shared" si="18"/>
        <v>2.4399150000000005</v>
      </c>
      <c r="F228" s="44">
        <v>42.01</v>
      </c>
      <c r="G228" s="9">
        <f t="shared" si="19"/>
        <v>44.799464</v>
      </c>
      <c r="H228" s="11">
        <f t="shared" si="17"/>
        <v>89.546188294440014</v>
      </c>
      <c r="J228" s="26"/>
    </row>
    <row r="229" spans="1:10" outlineLevel="1">
      <c r="A229" s="7">
        <f t="shared" si="20"/>
        <v>35</v>
      </c>
      <c r="B229" s="39">
        <v>42607.020833333336</v>
      </c>
      <c r="C229" s="40">
        <f t="shared" si="16"/>
        <v>0.52083333333333315</v>
      </c>
      <c r="D229" s="43">
        <v>1.9</v>
      </c>
      <c r="E229" s="9">
        <f t="shared" si="18"/>
        <v>1.9560500000000001</v>
      </c>
      <c r="F229" s="44">
        <v>43.48</v>
      </c>
      <c r="G229" s="9">
        <f t="shared" si="19"/>
        <v>46.367072</v>
      </c>
      <c r="H229" s="11">
        <f t="shared" si="17"/>
        <v>68.721763814400006</v>
      </c>
      <c r="J229" s="26"/>
    </row>
    <row r="230" spans="1:10" outlineLevel="1">
      <c r="A230" s="7">
        <f t="shared" si="20"/>
        <v>35</v>
      </c>
      <c r="B230" s="39">
        <v>42607.020833333336</v>
      </c>
      <c r="C230" s="40">
        <f t="shared" si="16"/>
        <v>0.54166666666666652</v>
      </c>
      <c r="D230" s="43">
        <v>3.09</v>
      </c>
      <c r="E230" s="9">
        <f t="shared" si="18"/>
        <v>3.181155</v>
      </c>
      <c r="F230" s="44">
        <v>42.82</v>
      </c>
      <c r="G230" s="9">
        <f t="shared" si="19"/>
        <v>45.663248000000003</v>
      </c>
      <c r="H230" s="11">
        <f t="shared" si="17"/>
        <v>114.00226280855999</v>
      </c>
      <c r="J230" s="26"/>
    </row>
    <row r="231" spans="1:10" outlineLevel="1">
      <c r="A231" s="7">
        <f t="shared" si="20"/>
        <v>35</v>
      </c>
      <c r="B231" s="39">
        <v>42607.020833333336</v>
      </c>
      <c r="C231" s="40">
        <f t="shared" si="16"/>
        <v>0.56249999999999989</v>
      </c>
      <c r="D231" s="43">
        <v>3</v>
      </c>
      <c r="E231" s="9">
        <f t="shared" si="18"/>
        <v>3.0885000000000002</v>
      </c>
      <c r="F231" s="44">
        <v>43.18</v>
      </c>
      <c r="G231" s="9">
        <f t="shared" si="19"/>
        <v>46.047151999999997</v>
      </c>
      <c r="H231" s="11">
        <f t="shared" si="17"/>
        <v>109.49612104800002</v>
      </c>
      <c r="J231" s="26"/>
    </row>
    <row r="232" spans="1:10" outlineLevel="1">
      <c r="A232" s="7">
        <f t="shared" si="20"/>
        <v>35</v>
      </c>
      <c r="B232" s="39">
        <v>42607.020833333336</v>
      </c>
      <c r="C232" s="40">
        <f t="shared" si="16"/>
        <v>0.58333333333333326</v>
      </c>
      <c r="D232" s="43">
        <v>4.18</v>
      </c>
      <c r="E232" s="9">
        <f t="shared" si="18"/>
        <v>4.3033099999999997</v>
      </c>
      <c r="F232" s="44">
        <v>41.67</v>
      </c>
      <c r="G232" s="9">
        <f t="shared" si="19"/>
        <v>44.436888000000003</v>
      </c>
      <c r="H232" s="11">
        <f t="shared" si="17"/>
        <v>159.49406050071997</v>
      </c>
      <c r="J232" s="26"/>
    </row>
    <row r="233" spans="1:10" outlineLevel="1">
      <c r="A233" s="7">
        <f t="shared" si="20"/>
        <v>35</v>
      </c>
      <c r="B233" s="39">
        <v>42607.020833333336</v>
      </c>
      <c r="C233" s="40">
        <f t="shared" si="16"/>
        <v>0.60416666666666663</v>
      </c>
      <c r="D233" s="43">
        <v>3.89</v>
      </c>
      <c r="E233" s="9">
        <f t="shared" si="18"/>
        <v>4.0047550000000003</v>
      </c>
      <c r="F233" s="44">
        <v>48.2</v>
      </c>
      <c r="G233" s="9">
        <f t="shared" si="19"/>
        <v>51.400480000000002</v>
      </c>
      <c r="H233" s="11">
        <f t="shared" si="17"/>
        <v>120.5412032176</v>
      </c>
      <c r="J233" s="26"/>
    </row>
    <row r="234" spans="1:10" outlineLevel="1">
      <c r="A234" s="7">
        <f t="shared" si="20"/>
        <v>35</v>
      </c>
      <c r="B234" s="39">
        <v>42607.020833333336</v>
      </c>
      <c r="C234" s="40">
        <f t="shared" si="16"/>
        <v>0.625</v>
      </c>
      <c r="D234" s="43">
        <v>3.13</v>
      </c>
      <c r="E234" s="9">
        <f t="shared" si="18"/>
        <v>3.2223350000000002</v>
      </c>
      <c r="F234" s="44">
        <v>43.14</v>
      </c>
      <c r="G234" s="9">
        <f t="shared" si="19"/>
        <v>46.004496000000003</v>
      </c>
      <c r="H234" s="11">
        <f t="shared" si="17"/>
        <v>114.37840488184</v>
      </c>
      <c r="J234" s="26"/>
    </row>
    <row r="235" spans="1:10" outlineLevel="1">
      <c r="A235" s="7">
        <f t="shared" si="20"/>
        <v>35</v>
      </c>
      <c r="B235" s="39">
        <v>42607.020833333336</v>
      </c>
      <c r="C235" s="40">
        <f t="shared" si="16"/>
        <v>0.64583333333333337</v>
      </c>
      <c r="D235" s="43">
        <v>3.06</v>
      </c>
      <c r="E235" s="9">
        <f t="shared" si="18"/>
        <v>3.1502700000000003</v>
      </c>
      <c r="F235" s="44">
        <v>46.7</v>
      </c>
      <c r="G235" s="9">
        <f t="shared" si="19"/>
        <v>49.800880000000006</v>
      </c>
      <c r="H235" s="11">
        <f t="shared" si="17"/>
        <v>99.860786762399997</v>
      </c>
      <c r="J235" s="26"/>
    </row>
    <row r="236" spans="1:10" outlineLevel="1">
      <c r="A236" s="7">
        <f t="shared" si="20"/>
        <v>35</v>
      </c>
      <c r="B236" s="39">
        <v>42607.020833333336</v>
      </c>
      <c r="C236" s="40">
        <f t="shared" si="16"/>
        <v>0.66666666666666674</v>
      </c>
      <c r="D236" s="43">
        <v>3.58</v>
      </c>
      <c r="E236" s="9">
        <f t="shared" si="18"/>
        <v>3.6856100000000005</v>
      </c>
      <c r="F236" s="44">
        <v>54.85</v>
      </c>
      <c r="G236" s="9">
        <f t="shared" si="19"/>
        <v>58.492040000000003</v>
      </c>
      <c r="H236" s="11">
        <f t="shared" si="17"/>
        <v>84.798367455600001</v>
      </c>
      <c r="J236" s="26"/>
    </row>
    <row r="237" spans="1:10" outlineLevel="1">
      <c r="A237" s="7">
        <f t="shared" si="20"/>
        <v>35</v>
      </c>
      <c r="B237" s="39">
        <v>42607.020833333336</v>
      </c>
      <c r="C237" s="40">
        <f t="shared" si="16"/>
        <v>0.68750000000000011</v>
      </c>
      <c r="D237" s="43">
        <v>3.75</v>
      </c>
      <c r="E237" s="9">
        <f t="shared" si="18"/>
        <v>3.8606250000000002</v>
      </c>
      <c r="F237" s="44">
        <v>60.9</v>
      </c>
      <c r="G237" s="9">
        <f t="shared" si="19"/>
        <v>64.943759999999997</v>
      </c>
      <c r="H237" s="11">
        <f t="shared" si="17"/>
        <v>63.917434050000011</v>
      </c>
      <c r="J237" s="26"/>
    </row>
    <row r="238" spans="1:10" outlineLevel="1">
      <c r="A238" s="7">
        <f t="shared" si="20"/>
        <v>35</v>
      </c>
      <c r="B238" s="39">
        <v>42607.020833333336</v>
      </c>
      <c r="C238" s="40">
        <f t="shared" si="16"/>
        <v>0.70833333333333348</v>
      </c>
      <c r="D238" s="43">
        <v>2.46</v>
      </c>
      <c r="E238" s="9">
        <f t="shared" si="18"/>
        <v>2.5325700000000002</v>
      </c>
      <c r="F238" s="44">
        <v>60.82</v>
      </c>
      <c r="G238" s="9">
        <f t="shared" si="19"/>
        <v>64.858447999999996</v>
      </c>
      <c r="H238" s="11">
        <f t="shared" si="17"/>
        <v>42.145895348640018</v>
      </c>
      <c r="J238" s="26"/>
    </row>
    <row r="239" spans="1:10" outlineLevel="1">
      <c r="A239" s="7">
        <f t="shared" si="20"/>
        <v>35</v>
      </c>
      <c r="B239" s="39">
        <v>42607.020833333336</v>
      </c>
      <c r="C239" s="40">
        <f t="shared" si="16"/>
        <v>0.72916666666666685</v>
      </c>
      <c r="D239" s="43">
        <v>3.1</v>
      </c>
      <c r="E239" s="9">
        <f t="shared" si="18"/>
        <v>3.1914500000000006</v>
      </c>
      <c r="F239" s="44">
        <v>51.32</v>
      </c>
      <c r="G239" s="9">
        <f t="shared" si="19"/>
        <v>54.727648000000002</v>
      </c>
      <c r="H239" s="11">
        <f t="shared" si="17"/>
        <v>85.442622790400009</v>
      </c>
      <c r="J239" s="26"/>
    </row>
    <row r="240" spans="1:10" outlineLevel="1">
      <c r="A240" s="7">
        <f t="shared" si="20"/>
        <v>35</v>
      </c>
      <c r="B240" s="39">
        <v>42607.020833333336</v>
      </c>
      <c r="C240" s="40">
        <f t="shared" si="16"/>
        <v>0.75000000000000022</v>
      </c>
      <c r="D240" s="43">
        <v>2.88</v>
      </c>
      <c r="E240" s="9">
        <f t="shared" si="18"/>
        <v>2.96496</v>
      </c>
      <c r="F240" s="44">
        <v>80.650000000000006</v>
      </c>
      <c r="G240" s="9">
        <f t="shared" si="19"/>
        <v>86.005160000000004</v>
      </c>
      <c r="H240" s="11">
        <f t="shared" si="17"/>
        <v>-13.35761919360001</v>
      </c>
      <c r="J240" s="26"/>
    </row>
    <row r="241" spans="1:10" outlineLevel="1">
      <c r="A241" s="7">
        <f t="shared" si="20"/>
        <v>35</v>
      </c>
      <c r="B241" s="39">
        <v>42607.020833333336</v>
      </c>
      <c r="C241" s="40">
        <f t="shared" si="16"/>
        <v>0.77083333333333359</v>
      </c>
      <c r="D241" s="43">
        <v>1.46</v>
      </c>
      <c r="E241" s="9">
        <f t="shared" si="18"/>
        <v>1.5030700000000001</v>
      </c>
      <c r="F241" s="44">
        <v>121.17</v>
      </c>
      <c r="G241" s="9">
        <f t="shared" si="19"/>
        <v>129.215688</v>
      </c>
      <c r="H241" s="11">
        <f t="shared" si="17"/>
        <v>-71.72001916216</v>
      </c>
      <c r="J241" s="26"/>
    </row>
    <row r="242" spans="1:10" outlineLevel="1">
      <c r="A242" s="7">
        <f t="shared" si="20"/>
        <v>35</v>
      </c>
      <c r="B242" s="39">
        <v>42607.020833333336</v>
      </c>
      <c r="C242" s="40">
        <f t="shared" si="16"/>
        <v>0.79166666666666696</v>
      </c>
      <c r="D242" s="43">
        <v>1.47</v>
      </c>
      <c r="E242" s="9">
        <f t="shared" si="18"/>
        <v>1.5133650000000001</v>
      </c>
      <c r="F242" s="44">
        <v>93.16</v>
      </c>
      <c r="G242" s="9">
        <f t="shared" si="19"/>
        <v>99.345823999999993</v>
      </c>
      <c r="H242" s="11">
        <f t="shared" si="17"/>
        <v>-27.007245437759991</v>
      </c>
      <c r="J242" s="26"/>
    </row>
    <row r="243" spans="1:10" outlineLevel="1">
      <c r="A243" s="7">
        <f t="shared" si="20"/>
        <v>35</v>
      </c>
      <c r="B243" s="39">
        <v>42607.020833333336</v>
      </c>
      <c r="C243" s="40">
        <f t="shared" si="16"/>
        <v>0.81250000000000033</v>
      </c>
      <c r="D243" s="43">
        <v>1.63</v>
      </c>
      <c r="E243" s="9">
        <f t="shared" si="18"/>
        <v>1.678085</v>
      </c>
      <c r="F243" s="44">
        <v>77.78</v>
      </c>
      <c r="G243" s="9">
        <f t="shared" si="19"/>
        <v>82.944592</v>
      </c>
      <c r="H243" s="11">
        <f t="shared" si="17"/>
        <v>-2.4241481663200002</v>
      </c>
      <c r="J243" s="26"/>
    </row>
    <row r="244" spans="1:10" outlineLevel="1">
      <c r="A244" s="7">
        <f t="shared" si="20"/>
        <v>35</v>
      </c>
      <c r="B244" s="39">
        <v>42607.020833333336</v>
      </c>
      <c r="C244" s="40">
        <f t="shared" si="16"/>
        <v>0.8333333333333337</v>
      </c>
      <c r="D244" s="43">
        <v>2.04</v>
      </c>
      <c r="E244" s="9">
        <f t="shared" si="18"/>
        <v>2.1001800000000004</v>
      </c>
      <c r="F244" s="44">
        <v>89.26</v>
      </c>
      <c r="G244" s="9">
        <f t="shared" si="19"/>
        <v>95.186864</v>
      </c>
      <c r="H244" s="11">
        <f t="shared" si="17"/>
        <v>-28.744878035520006</v>
      </c>
      <c r="J244" s="26"/>
    </row>
    <row r="245" spans="1:10" outlineLevel="1">
      <c r="A245" s="7">
        <f t="shared" si="20"/>
        <v>35</v>
      </c>
      <c r="B245" s="39">
        <v>42607.020833333336</v>
      </c>
      <c r="C245" s="40">
        <f t="shared" si="16"/>
        <v>0.85416666666666707</v>
      </c>
      <c r="D245" s="43">
        <v>2.96</v>
      </c>
      <c r="E245" s="9">
        <f t="shared" si="18"/>
        <v>3.04732</v>
      </c>
      <c r="F245" s="44">
        <v>88.82</v>
      </c>
      <c r="G245" s="9">
        <f t="shared" si="19"/>
        <v>94.717647999999997</v>
      </c>
      <c r="H245" s="11">
        <f t="shared" si="17"/>
        <v>-40.278403103359992</v>
      </c>
      <c r="J245" s="26"/>
    </row>
    <row r="246" spans="1:10" outlineLevel="1">
      <c r="A246" s="7">
        <f t="shared" si="20"/>
        <v>35</v>
      </c>
      <c r="B246" s="39">
        <v>42607.020833333336</v>
      </c>
      <c r="C246" s="40">
        <f t="shared" si="16"/>
        <v>0.87500000000000044</v>
      </c>
      <c r="D246" s="43">
        <v>3.49</v>
      </c>
      <c r="E246" s="9">
        <f t="shared" si="18"/>
        <v>3.5929550000000003</v>
      </c>
      <c r="F246" s="44">
        <v>84.83</v>
      </c>
      <c r="G246" s="9">
        <f t="shared" si="19"/>
        <v>90.462711999999996</v>
      </c>
      <c r="H246" s="11">
        <f t="shared" si="17"/>
        <v>-32.202620893959988</v>
      </c>
      <c r="J246" s="26"/>
    </row>
    <row r="247" spans="1:10" outlineLevel="1">
      <c r="A247" s="7">
        <f t="shared" si="20"/>
        <v>35</v>
      </c>
      <c r="B247" s="39">
        <v>42607.020833333336</v>
      </c>
      <c r="C247" s="40">
        <f t="shared" si="16"/>
        <v>0.89583333333333381</v>
      </c>
      <c r="D247" s="43">
        <v>2.88</v>
      </c>
      <c r="E247" s="9">
        <f t="shared" si="18"/>
        <v>2.96496</v>
      </c>
      <c r="F247" s="44">
        <v>73.11</v>
      </c>
      <c r="G247" s="9">
        <f t="shared" si="19"/>
        <v>77.964504000000005</v>
      </c>
      <c r="H247" s="11">
        <f t="shared" si="17"/>
        <v>10.482604220159985</v>
      </c>
      <c r="J247" s="26"/>
    </row>
    <row r="248" spans="1:10" outlineLevel="1">
      <c r="A248" s="7">
        <f t="shared" si="20"/>
        <v>35</v>
      </c>
      <c r="B248" s="39">
        <v>42607.020833333336</v>
      </c>
      <c r="C248" s="40">
        <f t="shared" si="16"/>
        <v>0.91666666666666718</v>
      </c>
      <c r="D248" s="43">
        <v>2.61</v>
      </c>
      <c r="E248" s="9">
        <f t="shared" si="18"/>
        <v>2.686995</v>
      </c>
      <c r="F248" s="44">
        <v>56.65</v>
      </c>
      <c r="G248" s="9">
        <f t="shared" si="19"/>
        <v>60.411560000000001</v>
      </c>
      <c r="H248" s="11">
        <f t="shared" si="17"/>
        <v>56.664532837799996</v>
      </c>
      <c r="J248" s="26"/>
    </row>
    <row r="249" spans="1:10" outlineLevel="1">
      <c r="A249" s="7">
        <f t="shared" si="20"/>
        <v>35</v>
      </c>
      <c r="B249" s="39">
        <v>42607.020833333336</v>
      </c>
      <c r="C249" s="40">
        <f t="shared" si="16"/>
        <v>0.93750000000000056</v>
      </c>
      <c r="D249" s="43">
        <v>1.66</v>
      </c>
      <c r="E249" s="9">
        <f t="shared" si="18"/>
        <v>1.7089700000000001</v>
      </c>
      <c r="F249" s="44">
        <v>108.05</v>
      </c>
      <c r="G249" s="9">
        <f t="shared" si="19"/>
        <v>115.22452</v>
      </c>
      <c r="H249" s="11">
        <f t="shared" si="17"/>
        <v>-57.634192944399999</v>
      </c>
      <c r="J249" s="26"/>
    </row>
    <row r="250" spans="1:10" outlineLevel="1">
      <c r="A250" s="7">
        <f t="shared" si="20"/>
        <v>35</v>
      </c>
      <c r="B250" s="39">
        <v>42607.020833333336</v>
      </c>
      <c r="C250" s="40">
        <f t="shared" si="16"/>
        <v>0.95833333333333393</v>
      </c>
      <c r="D250" s="43">
        <v>1.74</v>
      </c>
      <c r="E250" s="9">
        <f t="shared" si="18"/>
        <v>1.7913300000000001</v>
      </c>
      <c r="F250" s="44">
        <v>60.55</v>
      </c>
      <c r="G250" s="9">
        <f t="shared" si="19"/>
        <v>64.570520000000002</v>
      </c>
      <c r="H250" s="11">
        <f t="shared" si="17"/>
        <v>30.326285408399997</v>
      </c>
      <c r="J250" s="26"/>
    </row>
    <row r="251" spans="1:10" outlineLevel="1">
      <c r="A251" s="7">
        <f t="shared" si="20"/>
        <v>35</v>
      </c>
      <c r="B251" s="39">
        <v>42607.020833333336</v>
      </c>
      <c r="C251" s="40">
        <f t="shared" si="16"/>
        <v>0.9791666666666673</v>
      </c>
      <c r="D251" s="43">
        <v>1.72</v>
      </c>
      <c r="E251" s="9">
        <f t="shared" si="18"/>
        <v>1.7707400000000002</v>
      </c>
      <c r="F251" s="44">
        <v>70.239999999999995</v>
      </c>
      <c r="G251" s="9">
        <f t="shared" si="19"/>
        <v>74.903936000000002</v>
      </c>
      <c r="H251" s="11">
        <f t="shared" si="17"/>
        <v>11.679914367359999</v>
      </c>
      <c r="J251" s="26"/>
    </row>
    <row r="252" spans="1:10" outlineLevel="1">
      <c r="A252" s="7">
        <f t="shared" si="20"/>
        <v>35</v>
      </c>
      <c r="B252" s="39">
        <v>42607.020833333336</v>
      </c>
      <c r="C252" s="40">
        <f t="shared" si="16"/>
        <v>1.0000000000000007</v>
      </c>
      <c r="D252" s="43">
        <v>1.44</v>
      </c>
      <c r="E252" s="9">
        <f t="shared" si="18"/>
        <v>1.48248</v>
      </c>
      <c r="F252" s="44">
        <v>109.22</v>
      </c>
      <c r="G252" s="9">
        <f t="shared" si="19"/>
        <v>116.47220799999999</v>
      </c>
      <c r="H252" s="11">
        <f>E252*($B$6-G252)</f>
        <v>-51.845598915839993</v>
      </c>
      <c r="J252" s="26"/>
    </row>
    <row r="253" spans="1:10" outlineLevel="1">
      <c r="A253" s="7">
        <f t="shared" si="20"/>
        <v>35</v>
      </c>
      <c r="B253" s="39">
        <v>42608.020833333336</v>
      </c>
      <c r="C253" s="40">
        <f t="shared" si="16"/>
        <v>2.0833333333333332E-2</v>
      </c>
      <c r="D253" s="43">
        <v>1.49</v>
      </c>
      <c r="E253" s="9">
        <f t="shared" si="18"/>
        <v>1.5339550000000002</v>
      </c>
      <c r="F253" s="44">
        <v>69.03</v>
      </c>
      <c r="G253" s="9">
        <f t="shared" si="19"/>
        <v>73.613591999999997</v>
      </c>
      <c r="H253" s="11">
        <f t="shared" ref="H253:H299" si="21">E253*($B$6-G253)</f>
        <v>12.097394983640006</v>
      </c>
      <c r="J253" s="26"/>
    </row>
    <row r="254" spans="1:10" outlineLevel="1">
      <c r="A254" s="7">
        <f t="shared" si="20"/>
        <v>35</v>
      </c>
      <c r="B254" s="39">
        <v>42608.020833333336</v>
      </c>
      <c r="C254" s="40">
        <f t="shared" ref="C254:C317" si="22">IF(C253=$C$60,$C$13,C253+1/48)</f>
        <v>4.1666666666666664E-2</v>
      </c>
      <c r="D254" s="43">
        <v>1.2</v>
      </c>
      <c r="E254" s="9">
        <f t="shared" si="18"/>
        <v>1.2354000000000001</v>
      </c>
      <c r="F254" s="44">
        <v>59.58</v>
      </c>
      <c r="G254" s="9">
        <f t="shared" si="19"/>
        <v>63.536111999999996</v>
      </c>
      <c r="H254" s="11">
        <f t="shared" si="21"/>
        <v>22.192587235200005</v>
      </c>
      <c r="J254" s="26"/>
    </row>
    <row r="255" spans="1:10" outlineLevel="1">
      <c r="A255" s="7">
        <f t="shared" si="20"/>
        <v>35</v>
      </c>
      <c r="B255" s="39">
        <v>42608.020833333336</v>
      </c>
      <c r="C255" s="40">
        <f t="shared" si="22"/>
        <v>6.25E-2</v>
      </c>
      <c r="D255" s="43">
        <v>1.27</v>
      </c>
      <c r="E255" s="9">
        <f t="shared" si="18"/>
        <v>1.3074650000000001</v>
      </c>
      <c r="F255" s="44">
        <v>51.48</v>
      </c>
      <c r="G255" s="9">
        <f t="shared" si="19"/>
        <v>54.898271999999999</v>
      </c>
      <c r="H255" s="11">
        <f t="shared" si="21"/>
        <v>34.780828299520003</v>
      </c>
      <c r="J255" s="26"/>
    </row>
    <row r="256" spans="1:10" outlineLevel="1">
      <c r="A256" s="7">
        <f t="shared" si="20"/>
        <v>35</v>
      </c>
      <c r="B256" s="39">
        <v>42608.020833333336</v>
      </c>
      <c r="C256" s="40">
        <f t="shared" si="22"/>
        <v>8.3333333333333329E-2</v>
      </c>
      <c r="D256" s="43">
        <v>1.84</v>
      </c>
      <c r="E256" s="9">
        <f t="shared" si="18"/>
        <v>1.8942800000000002</v>
      </c>
      <c r="F256" s="44">
        <v>47.65</v>
      </c>
      <c r="G256" s="9">
        <f t="shared" si="19"/>
        <v>50.813960000000002</v>
      </c>
      <c r="H256" s="11">
        <f t="shared" si="21"/>
        <v>58.127951851200002</v>
      </c>
      <c r="J256" s="26"/>
    </row>
    <row r="257" spans="1:13" outlineLevel="1">
      <c r="A257" s="7">
        <f t="shared" si="20"/>
        <v>35</v>
      </c>
      <c r="B257" s="39">
        <v>42608.020833333336</v>
      </c>
      <c r="C257" s="40">
        <f t="shared" si="22"/>
        <v>0.10416666666666666</v>
      </c>
      <c r="D257" s="43">
        <v>2.21</v>
      </c>
      <c r="E257" s="9">
        <f t="shared" si="18"/>
        <v>2.2751950000000001</v>
      </c>
      <c r="F257" s="44">
        <v>45.38</v>
      </c>
      <c r="G257" s="9">
        <f t="shared" si="19"/>
        <v>48.393232000000005</v>
      </c>
      <c r="H257" s="11">
        <f t="shared" si="21"/>
        <v>75.324353019759997</v>
      </c>
      <c r="J257" s="26"/>
      <c r="M257" s="27"/>
    </row>
    <row r="258" spans="1:13" outlineLevel="1">
      <c r="A258" s="7">
        <f t="shared" si="20"/>
        <v>35</v>
      </c>
      <c r="B258" s="39">
        <v>42608.020833333336</v>
      </c>
      <c r="C258" s="40">
        <f t="shared" si="22"/>
        <v>0.12499999999999999</v>
      </c>
      <c r="D258" s="43">
        <v>1.84</v>
      </c>
      <c r="E258" s="9">
        <f t="shared" si="18"/>
        <v>1.8942800000000002</v>
      </c>
      <c r="F258" s="44">
        <v>48.06</v>
      </c>
      <c r="G258" s="9">
        <f t="shared" si="19"/>
        <v>51.251184000000002</v>
      </c>
      <c r="H258" s="11">
        <f t="shared" si="21"/>
        <v>57.299727172480004</v>
      </c>
      <c r="J258" s="26"/>
    </row>
    <row r="259" spans="1:13" outlineLevel="1">
      <c r="A259" s="7">
        <f t="shared" si="20"/>
        <v>35</v>
      </c>
      <c r="B259" s="39">
        <v>42608.020833333336</v>
      </c>
      <c r="C259" s="40">
        <f t="shared" si="22"/>
        <v>0.14583333333333331</v>
      </c>
      <c r="D259" s="43">
        <v>1.85</v>
      </c>
      <c r="E259" s="9">
        <f t="shared" si="18"/>
        <v>1.9045750000000004</v>
      </c>
      <c r="F259" s="44">
        <v>48.16</v>
      </c>
      <c r="G259" s="9">
        <f t="shared" si="19"/>
        <v>51.357823999999994</v>
      </c>
      <c r="H259" s="11">
        <f t="shared" si="21"/>
        <v>57.408034855200022</v>
      </c>
      <c r="J259" s="26"/>
    </row>
    <row r="260" spans="1:13" outlineLevel="1">
      <c r="A260" s="7">
        <f t="shared" si="20"/>
        <v>35</v>
      </c>
      <c r="B260" s="39">
        <v>42608.020833333336</v>
      </c>
      <c r="C260" s="40">
        <f t="shared" si="22"/>
        <v>0.16666666666666666</v>
      </c>
      <c r="D260" s="43">
        <v>1.43</v>
      </c>
      <c r="E260" s="9">
        <f t="shared" si="18"/>
        <v>1.4721850000000001</v>
      </c>
      <c r="F260" s="44">
        <v>56.54</v>
      </c>
      <c r="G260" s="9">
        <f t="shared" si="19"/>
        <v>60.294255999999997</v>
      </c>
      <c r="H260" s="11">
        <f t="shared" si="21"/>
        <v>31.218778230640005</v>
      </c>
      <c r="J260" s="26"/>
    </row>
    <row r="261" spans="1:13" outlineLevel="1">
      <c r="A261" s="7">
        <f t="shared" si="20"/>
        <v>35</v>
      </c>
      <c r="B261" s="39">
        <v>42608.020833333336</v>
      </c>
      <c r="C261" s="40">
        <f t="shared" si="22"/>
        <v>0.1875</v>
      </c>
      <c r="D261" s="43">
        <v>1.6</v>
      </c>
      <c r="E261" s="9">
        <f t="shared" si="18"/>
        <v>1.6472000000000002</v>
      </c>
      <c r="F261" s="44">
        <v>65.91</v>
      </c>
      <c r="G261" s="9">
        <f t="shared" si="19"/>
        <v>70.286423999999997</v>
      </c>
      <c r="H261" s="11">
        <f t="shared" si="21"/>
        <v>18.471002387200009</v>
      </c>
      <c r="J261" s="26"/>
    </row>
    <row r="262" spans="1:13" outlineLevel="1">
      <c r="A262" s="7">
        <f t="shared" si="20"/>
        <v>35</v>
      </c>
      <c r="B262" s="39">
        <v>42608.020833333336</v>
      </c>
      <c r="C262" s="40">
        <f t="shared" si="22"/>
        <v>0.20833333333333334</v>
      </c>
      <c r="D262" s="43">
        <v>1.24</v>
      </c>
      <c r="E262" s="9">
        <f t="shared" si="18"/>
        <v>1.27658</v>
      </c>
      <c r="F262" s="44">
        <v>67.319999999999993</v>
      </c>
      <c r="G262" s="9">
        <f t="shared" si="19"/>
        <v>71.790047999999999</v>
      </c>
      <c r="H262" s="11">
        <f t="shared" si="21"/>
        <v>12.395530524160002</v>
      </c>
      <c r="J262" s="26"/>
    </row>
    <row r="263" spans="1:13" outlineLevel="1">
      <c r="A263" s="7">
        <f t="shared" si="20"/>
        <v>35</v>
      </c>
      <c r="B263" s="39">
        <v>42608.020833333336</v>
      </c>
      <c r="C263" s="40">
        <f t="shared" si="22"/>
        <v>0.22916666666666669</v>
      </c>
      <c r="D263" s="43">
        <v>0.97</v>
      </c>
      <c r="E263" s="9">
        <f t="shared" si="18"/>
        <v>0.99861500000000003</v>
      </c>
      <c r="F263" s="44">
        <v>89.55</v>
      </c>
      <c r="G263" s="9">
        <f t="shared" si="19"/>
        <v>95.496120000000005</v>
      </c>
      <c r="H263" s="11">
        <f t="shared" si="21"/>
        <v>-13.976735373800006</v>
      </c>
      <c r="J263" s="26"/>
    </row>
    <row r="264" spans="1:13" outlineLevel="1">
      <c r="A264" s="7">
        <f t="shared" si="20"/>
        <v>35</v>
      </c>
      <c r="B264" s="39">
        <v>42608.020833333336</v>
      </c>
      <c r="C264" s="40">
        <f t="shared" si="22"/>
        <v>0.25</v>
      </c>
      <c r="D264" s="43">
        <v>0.68</v>
      </c>
      <c r="E264" s="9">
        <f t="shared" si="18"/>
        <v>0.70006000000000013</v>
      </c>
      <c r="F264" s="44">
        <v>116.92</v>
      </c>
      <c r="G264" s="9">
        <f t="shared" si="19"/>
        <v>124.683488</v>
      </c>
      <c r="H264" s="11">
        <f t="shared" si="21"/>
        <v>-30.231032609280003</v>
      </c>
      <c r="J264" s="26"/>
    </row>
    <row r="265" spans="1:13" outlineLevel="1">
      <c r="A265" s="7">
        <f t="shared" si="20"/>
        <v>35</v>
      </c>
      <c r="B265" s="39">
        <v>42608.020833333336</v>
      </c>
      <c r="C265" s="40">
        <f t="shared" si="22"/>
        <v>0.27083333333333331</v>
      </c>
      <c r="D265" s="43">
        <v>0.73</v>
      </c>
      <c r="E265" s="9">
        <f t="shared" si="18"/>
        <v>0.75153500000000006</v>
      </c>
      <c r="F265" s="44">
        <v>142.77000000000001</v>
      </c>
      <c r="G265" s="9">
        <f t="shared" si="19"/>
        <v>152.24992800000001</v>
      </c>
      <c r="H265" s="11">
        <f t="shared" si="21"/>
        <v>-53.171047139480009</v>
      </c>
      <c r="J265" s="26"/>
    </row>
    <row r="266" spans="1:13" outlineLevel="1">
      <c r="A266" s="7">
        <f t="shared" si="20"/>
        <v>35</v>
      </c>
      <c r="B266" s="39">
        <v>42608.020833333336</v>
      </c>
      <c r="C266" s="40">
        <f t="shared" si="22"/>
        <v>0.29166666666666663</v>
      </c>
      <c r="D266" s="43">
        <v>0.42</v>
      </c>
      <c r="E266" s="9">
        <f t="shared" si="18"/>
        <v>0.43239</v>
      </c>
      <c r="F266" s="44">
        <v>249.04</v>
      </c>
      <c r="G266" s="9">
        <f t="shared" si="19"/>
        <v>265.576256</v>
      </c>
      <c r="H266" s="11">
        <f t="shared" si="21"/>
        <v>-79.592732331839997</v>
      </c>
      <c r="J266" s="26"/>
    </row>
    <row r="267" spans="1:13" outlineLevel="1">
      <c r="A267" s="7">
        <f t="shared" si="20"/>
        <v>35</v>
      </c>
      <c r="B267" s="39">
        <v>42608.020833333336</v>
      </c>
      <c r="C267" s="40">
        <f t="shared" si="22"/>
        <v>0.31249999999999994</v>
      </c>
      <c r="D267" s="43">
        <v>0.23</v>
      </c>
      <c r="E267" s="9">
        <f t="shared" si="18"/>
        <v>0.23678500000000002</v>
      </c>
      <c r="F267" s="44">
        <v>103.07</v>
      </c>
      <c r="G267" s="9">
        <f t="shared" si="19"/>
        <v>109.91384799999999</v>
      </c>
      <c r="H267" s="11">
        <f t="shared" si="21"/>
        <v>-6.7279729986799977</v>
      </c>
      <c r="J267" s="26"/>
    </row>
    <row r="268" spans="1:13" outlineLevel="1">
      <c r="A268" s="7">
        <f t="shared" si="20"/>
        <v>35</v>
      </c>
      <c r="B268" s="39">
        <v>42608.020833333336</v>
      </c>
      <c r="C268" s="40">
        <f t="shared" si="22"/>
        <v>0.33333333333333326</v>
      </c>
      <c r="D268" s="43">
        <v>0.31</v>
      </c>
      <c r="E268" s="9">
        <f t="shared" si="18"/>
        <v>0.31914500000000001</v>
      </c>
      <c r="F268" s="44">
        <v>88.72</v>
      </c>
      <c r="G268" s="9">
        <f t="shared" si="19"/>
        <v>94.611007999999998</v>
      </c>
      <c r="H268" s="11">
        <f t="shared" si="21"/>
        <v>-4.1843126481599997</v>
      </c>
      <c r="J268" s="26"/>
    </row>
    <row r="269" spans="1:13" outlineLevel="1">
      <c r="A269" s="7">
        <f t="shared" si="20"/>
        <v>35</v>
      </c>
      <c r="B269" s="39">
        <v>42608.020833333336</v>
      </c>
      <c r="C269" s="40">
        <f t="shared" si="22"/>
        <v>0.35416666666666657</v>
      </c>
      <c r="D269" s="43">
        <v>0.3</v>
      </c>
      <c r="E269" s="9">
        <f t="shared" si="18"/>
        <v>0.30885000000000001</v>
      </c>
      <c r="F269" s="44">
        <v>74.34</v>
      </c>
      <c r="G269" s="9">
        <f t="shared" si="19"/>
        <v>79.276176000000007</v>
      </c>
      <c r="H269" s="11">
        <f t="shared" si="21"/>
        <v>0.68682804239999795</v>
      </c>
      <c r="J269" s="26"/>
    </row>
    <row r="270" spans="1:13" outlineLevel="1">
      <c r="A270" s="7">
        <f t="shared" si="20"/>
        <v>35</v>
      </c>
      <c r="B270" s="39">
        <v>42608.020833333336</v>
      </c>
      <c r="C270" s="40">
        <f t="shared" si="22"/>
        <v>0.37499999999999989</v>
      </c>
      <c r="D270" s="43">
        <v>0.28999999999999998</v>
      </c>
      <c r="E270" s="9">
        <f t="shared" ref="E270:E333" si="23">IF($B$10="Electricity",$D270*$B$7,$D270*$B$8)</f>
        <v>0.29855500000000001</v>
      </c>
      <c r="F270" s="44">
        <v>57.59</v>
      </c>
      <c r="G270" s="9">
        <f t="shared" ref="G270:G333" si="24">$F270*$B$8</f>
        <v>61.413976000000005</v>
      </c>
      <c r="H270" s="11">
        <f t="shared" si="21"/>
        <v>5.9967828953199991</v>
      </c>
      <c r="J270" s="26"/>
    </row>
    <row r="271" spans="1:13" outlineLevel="1">
      <c r="A271" s="7">
        <f t="shared" ref="A271:A334" si="25">A270</f>
        <v>35</v>
      </c>
      <c r="B271" s="39">
        <v>42608.020833333336</v>
      </c>
      <c r="C271" s="40">
        <f t="shared" si="22"/>
        <v>0.3958333333333332</v>
      </c>
      <c r="D271" s="43">
        <v>0.25</v>
      </c>
      <c r="E271" s="9">
        <f t="shared" si="23"/>
        <v>0.25737500000000002</v>
      </c>
      <c r="F271" s="44">
        <v>56.02</v>
      </c>
      <c r="G271" s="9">
        <f t="shared" si="24"/>
        <v>59.739728000000007</v>
      </c>
      <c r="H271" s="11">
        <f t="shared" si="21"/>
        <v>5.6005500059999989</v>
      </c>
      <c r="J271" s="26"/>
    </row>
    <row r="272" spans="1:13" outlineLevel="1">
      <c r="A272" s="7">
        <f t="shared" si="25"/>
        <v>35</v>
      </c>
      <c r="B272" s="39">
        <v>42608.020833333336</v>
      </c>
      <c r="C272" s="40">
        <f t="shared" si="22"/>
        <v>0.41666666666666652</v>
      </c>
      <c r="D272" s="43">
        <v>0.21</v>
      </c>
      <c r="E272" s="9">
        <f t="shared" si="23"/>
        <v>0.216195</v>
      </c>
      <c r="F272" s="44">
        <v>67.27</v>
      </c>
      <c r="G272" s="9">
        <f t="shared" si="24"/>
        <v>71.736727999999999</v>
      </c>
      <c r="H272" s="11">
        <f t="shared" si="21"/>
        <v>2.11077059004</v>
      </c>
      <c r="J272" s="26"/>
    </row>
    <row r="273" spans="1:10" outlineLevel="1">
      <c r="A273" s="7">
        <f t="shared" si="25"/>
        <v>35</v>
      </c>
      <c r="B273" s="39">
        <v>42608.020833333336</v>
      </c>
      <c r="C273" s="40">
        <f t="shared" si="22"/>
        <v>0.43749999999999983</v>
      </c>
      <c r="D273" s="43">
        <v>0.27</v>
      </c>
      <c r="E273" s="9">
        <f t="shared" si="23"/>
        <v>0.27796500000000002</v>
      </c>
      <c r="F273" s="44">
        <v>46.43</v>
      </c>
      <c r="G273" s="9">
        <f t="shared" si="24"/>
        <v>49.512951999999999</v>
      </c>
      <c r="H273" s="11">
        <f t="shared" si="21"/>
        <v>8.8912797973200011</v>
      </c>
      <c r="J273" s="26"/>
    </row>
    <row r="274" spans="1:10" outlineLevel="1">
      <c r="A274" s="7">
        <f t="shared" si="25"/>
        <v>35</v>
      </c>
      <c r="B274" s="39">
        <v>42608.020833333336</v>
      </c>
      <c r="C274" s="40">
        <f t="shared" si="22"/>
        <v>0.45833333333333315</v>
      </c>
      <c r="D274" s="43">
        <v>0.51</v>
      </c>
      <c r="E274" s="9">
        <f t="shared" si="23"/>
        <v>0.52504500000000009</v>
      </c>
      <c r="F274" s="44">
        <v>39.36</v>
      </c>
      <c r="G274" s="9">
        <f t="shared" si="24"/>
        <v>41.973503999999998</v>
      </c>
      <c r="H274" s="11">
        <f t="shared" si="21"/>
        <v>20.753189092320003</v>
      </c>
      <c r="J274" s="26"/>
    </row>
    <row r="275" spans="1:10" outlineLevel="1">
      <c r="A275" s="7">
        <f t="shared" si="25"/>
        <v>35</v>
      </c>
      <c r="B275" s="39">
        <v>42608.020833333336</v>
      </c>
      <c r="C275" s="40">
        <f t="shared" si="22"/>
        <v>0.47916666666666646</v>
      </c>
      <c r="D275" s="43">
        <v>0.73</v>
      </c>
      <c r="E275" s="9">
        <f t="shared" si="23"/>
        <v>0.75153500000000006</v>
      </c>
      <c r="F275" s="44">
        <v>35.1</v>
      </c>
      <c r="G275" s="9">
        <f t="shared" si="24"/>
        <v>37.430640000000004</v>
      </c>
      <c r="H275" s="11">
        <f t="shared" si="21"/>
        <v>33.119666467599998</v>
      </c>
      <c r="J275" s="26"/>
    </row>
    <row r="276" spans="1:10" outlineLevel="1">
      <c r="A276" s="7">
        <f t="shared" si="25"/>
        <v>35</v>
      </c>
      <c r="B276" s="39">
        <v>42608.020833333336</v>
      </c>
      <c r="C276" s="40">
        <f t="shared" si="22"/>
        <v>0.49999999999999978</v>
      </c>
      <c r="D276" s="43">
        <v>0.99</v>
      </c>
      <c r="E276" s="9">
        <f t="shared" si="23"/>
        <v>1.0192050000000001</v>
      </c>
      <c r="F276" s="44">
        <v>43.28</v>
      </c>
      <c r="G276" s="9">
        <f t="shared" si="24"/>
        <v>46.153792000000003</v>
      </c>
      <c r="H276" s="11">
        <f t="shared" si="21"/>
        <v>36.025031924640004</v>
      </c>
      <c r="J276" s="26"/>
    </row>
    <row r="277" spans="1:10" outlineLevel="1">
      <c r="A277" s="7">
        <f t="shared" si="25"/>
        <v>35</v>
      </c>
      <c r="B277" s="39">
        <v>42608.020833333336</v>
      </c>
      <c r="C277" s="40">
        <f t="shared" si="22"/>
        <v>0.52083333333333315</v>
      </c>
      <c r="D277" s="43">
        <v>0.99</v>
      </c>
      <c r="E277" s="9">
        <f t="shared" si="23"/>
        <v>1.0192050000000001</v>
      </c>
      <c r="F277" s="44">
        <v>45.11</v>
      </c>
      <c r="G277" s="9">
        <f t="shared" si="24"/>
        <v>48.105303999999997</v>
      </c>
      <c r="H277" s="11">
        <f t="shared" si="21"/>
        <v>34.036041136680005</v>
      </c>
      <c r="J277" s="26"/>
    </row>
    <row r="278" spans="1:10" outlineLevel="1">
      <c r="A278" s="7">
        <f t="shared" si="25"/>
        <v>35</v>
      </c>
      <c r="B278" s="39">
        <v>42608.020833333336</v>
      </c>
      <c r="C278" s="40">
        <f t="shared" si="22"/>
        <v>0.54166666666666652</v>
      </c>
      <c r="D278" s="43">
        <v>1.05</v>
      </c>
      <c r="E278" s="9">
        <f t="shared" si="23"/>
        <v>1.0809750000000002</v>
      </c>
      <c r="F278" s="44">
        <v>41.7</v>
      </c>
      <c r="G278" s="9">
        <f t="shared" si="24"/>
        <v>44.468880000000006</v>
      </c>
      <c r="H278" s="11">
        <f t="shared" si="21"/>
        <v>40.029714942000005</v>
      </c>
      <c r="J278" s="26"/>
    </row>
    <row r="279" spans="1:10" outlineLevel="1">
      <c r="A279" s="7">
        <f t="shared" si="25"/>
        <v>35</v>
      </c>
      <c r="B279" s="39">
        <v>42608.020833333336</v>
      </c>
      <c r="C279" s="40">
        <f t="shared" si="22"/>
        <v>0.56249999999999989</v>
      </c>
      <c r="D279" s="43">
        <v>1.54</v>
      </c>
      <c r="E279" s="9">
        <f t="shared" si="23"/>
        <v>1.5854300000000001</v>
      </c>
      <c r="F279" s="44">
        <v>42.56</v>
      </c>
      <c r="G279" s="9">
        <f t="shared" si="24"/>
        <v>45.385984000000001</v>
      </c>
      <c r="H279" s="11">
        <f t="shared" si="21"/>
        <v>57.256244386880006</v>
      </c>
      <c r="J279" s="26"/>
    </row>
    <row r="280" spans="1:10" outlineLevel="1">
      <c r="A280" s="7">
        <f t="shared" si="25"/>
        <v>35</v>
      </c>
      <c r="B280" s="39">
        <v>42608.020833333336</v>
      </c>
      <c r="C280" s="40">
        <f t="shared" si="22"/>
        <v>0.58333333333333326</v>
      </c>
      <c r="D280" s="43">
        <v>1.39</v>
      </c>
      <c r="E280" s="9">
        <f t="shared" si="23"/>
        <v>1.4310050000000001</v>
      </c>
      <c r="F280" s="44">
        <v>42.4</v>
      </c>
      <c r="G280" s="9">
        <f t="shared" si="24"/>
        <v>45.215359999999997</v>
      </c>
      <c r="H280" s="11">
        <f t="shared" si="21"/>
        <v>51.923501263200009</v>
      </c>
      <c r="J280" s="26"/>
    </row>
    <row r="281" spans="1:10" outlineLevel="1">
      <c r="A281" s="7">
        <f t="shared" si="25"/>
        <v>35</v>
      </c>
      <c r="B281" s="39">
        <v>42608.020833333336</v>
      </c>
      <c r="C281" s="40">
        <f t="shared" si="22"/>
        <v>0.60416666666666663</v>
      </c>
      <c r="D281" s="43">
        <v>0.98</v>
      </c>
      <c r="E281" s="9">
        <f t="shared" si="23"/>
        <v>1.00891</v>
      </c>
      <c r="F281" s="44">
        <v>41.7</v>
      </c>
      <c r="G281" s="9">
        <f t="shared" si="24"/>
        <v>44.468880000000006</v>
      </c>
      <c r="H281" s="11">
        <f t="shared" si="21"/>
        <v>37.361067279199993</v>
      </c>
      <c r="J281" s="26"/>
    </row>
    <row r="282" spans="1:10" outlineLevel="1">
      <c r="A282" s="7">
        <f t="shared" si="25"/>
        <v>35</v>
      </c>
      <c r="B282" s="39">
        <v>42608.020833333336</v>
      </c>
      <c r="C282" s="40">
        <f t="shared" si="22"/>
        <v>0.625</v>
      </c>
      <c r="D282" s="43">
        <v>1.76</v>
      </c>
      <c r="E282" s="9">
        <f t="shared" si="23"/>
        <v>1.8119200000000002</v>
      </c>
      <c r="F282" s="44">
        <v>47.41</v>
      </c>
      <c r="G282" s="9">
        <f t="shared" si="24"/>
        <v>50.558023999999996</v>
      </c>
      <c r="H282" s="11">
        <f t="shared" si="21"/>
        <v>56.064385153920014</v>
      </c>
      <c r="J282" s="26"/>
    </row>
    <row r="283" spans="1:10" outlineLevel="1">
      <c r="A283" s="7">
        <f t="shared" si="25"/>
        <v>35</v>
      </c>
      <c r="B283" s="39">
        <v>42608.020833333336</v>
      </c>
      <c r="C283" s="40">
        <f t="shared" si="22"/>
        <v>0.64583333333333337</v>
      </c>
      <c r="D283" s="43">
        <v>1.77</v>
      </c>
      <c r="E283" s="9">
        <f t="shared" si="23"/>
        <v>1.8222150000000001</v>
      </c>
      <c r="F283" s="44">
        <v>49.59</v>
      </c>
      <c r="G283" s="9">
        <f t="shared" si="24"/>
        <v>52.882776000000007</v>
      </c>
      <c r="H283" s="11">
        <f t="shared" si="21"/>
        <v>52.146734831159989</v>
      </c>
      <c r="J283" s="26"/>
    </row>
    <row r="284" spans="1:10" outlineLevel="1">
      <c r="A284" s="7">
        <f t="shared" si="25"/>
        <v>35</v>
      </c>
      <c r="B284" s="39">
        <v>42608.020833333336</v>
      </c>
      <c r="C284" s="40">
        <f t="shared" si="22"/>
        <v>0.66666666666666674</v>
      </c>
      <c r="D284" s="43">
        <v>2.12</v>
      </c>
      <c r="E284" s="9">
        <f t="shared" si="23"/>
        <v>2.1825400000000004</v>
      </c>
      <c r="F284" s="44">
        <v>54</v>
      </c>
      <c r="G284" s="9">
        <f t="shared" si="24"/>
        <v>57.585599999999999</v>
      </c>
      <c r="H284" s="11">
        <f t="shared" si="21"/>
        <v>52.19413457600001</v>
      </c>
      <c r="J284" s="26"/>
    </row>
    <row r="285" spans="1:10" outlineLevel="1">
      <c r="A285" s="7">
        <f t="shared" si="25"/>
        <v>35</v>
      </c>
      <c r="B285" s="39">
        <v>42608.020833333336</v>
      </c>
      <c r="C285" s="40">
        <f t="shared" si="22"/>
        <v>0.68750000000000011</v>
      </c>
      <c r="D285" s="43">
        <v>1.98</v>
      </c>
      <c r="E285" s="9">
        <f t="shared" si="23"/>
        <v>2.0384100000000003</v>
      </c>
      <c r="F285" s="44">
        <v>61.34</v>
      </c>
      <c r="G285" s="9">
        <f t="shared" si="24"/>
        <v>65.412976</v>
      </c>
      <c r="H285" s="11">
        <f t="shared" si="21"/>
        <v>32.791950591840006</v>
      </c>
      <c r="J285" s="26"/>
    </row>
    <row r="286" spans="1:10" outlineLevel="1">
      <c r="A286" s="7">
        <f t="shared" si="25"/>
        <v>35</v>
      </c>
      <c r="B286" s="39">
        <v>42608.020833333336</v>
      </c>
      <c r="C286" s="40">
        <f t="shared" si="22"/>
        <v>0.70833333333333348</v>
      </c>
      <c r="D286" s="43">
        <v>1.1599999999999999</v>
      </c>
      <c r="E286" s="9">
        <f t="shared" si="23"/>
        <v>1.1942200000000001</v>
      </c>
      <c r="F286" s="44">
        <v>61.59</v>
      </c>
      <c r="G286" s="9">
        <f t="shared" si="24"/>
        <v>65.679576000000012</v>
      </c>
      <c r="H286" s="11">
        <f t="shared" si="21"/>
        <v>18.893066749279988</v>
      </c>
      <c r="J286" s="26"/>
    </row>
    <row r="287" spans="1:10" outlineLevel="1">
      <c r="A287" s="7">
        <f t="shared" si="25"/>
        <v>35</v>
      </c>
      <c r="B287" s="39">
        <v>42608.020833333336</v>
      </c>
      <c r="C287" s="40">
        <f t="shared" si="22"/>
        <v>0.72916666666666685</v>
      </c>
      <c r="D287" s="43">
        <v>1.26</v>
      </c>
      <c r="E287" s="9">
        <f t="shared" si="23"/>
        <v>1.2971700000000002</v>
      </c>
      <c r="F287" s="44">
        <v>53.04</v>
      </c>
      <c r="G287" s="9">
        <f t="shared" si="24"/>
        <v>56.561855999999999</v>
      </c>
      <c r="H287" s="11">
        <f t="shared" si="21"/>
        <v>32.349012252480009</v>
      </c>
      <c r="J287" s="26"/>
    </row>
    <row r="288" spans="1:10" outlineLevel="1">
      <c r="A288" s="7">
        <f t="shared" si="25"/>
        <v>35</v>
      </c>
      <c r="B288" s="39">
        <v>42608.020833333336</v>
      </c>
      <c r="C288" s="40">
        <f t="shared" si="22"/>
        <v>0.75000000000000022</v>
      </c>
      <c r="D288" s="43">
        <v>0.96</v>
      </c>
      <c r="E288" s="9">
        <f t="shared" si="23"/>
        <v>0.98832000000000009</v>
      </c>
      <c r="F288" s="44">
        <v>67.33</v>
      </c>
      <c r="G288" s="9">
        <f t="shared" si="24"/>
        <v>71.800712000000004</v>
      </c>
      <c r="H288" s="11">
        <f t="shared" si="21"/>
        <v>9.5860003161599963</v>
      </c>
      <c r="J288" s="26"/>
    </row>
    <row r="289" spans="1:10" outlineLevel="1">
      <c r="A289" s="7">
        <f t="shared" si="25"/>
        <v>35</v>
      </c>
      <c r="B289" s="39">
        <v>42608.020833333336</v>
      </c>
      <c r="C289" s="40">
        <f t="shared" si="22"/>
        <v>0.77083333333333359</v>
      </c>
      <c r="D289" s="43">
        <v>1.02</v>
      </c>
      <c r="E289" s="9">
        <f t="shared" si="23"/>
        <v>1.0500900000000002</v>
      </c>
      <c r="F289" s="44">
        <v>87.39</v>
      </c>
      <c r="G289" s="9">
        <f t="shared" si="24"/>
        <v>93.192695999999998</v>
      </c>
      <c r="H289" s="11">
        <f t="shared" si="21"/>
        <v>-12.278383142640001</v>
      </c>
      <c r="J289" s="26"/>
    </row>
    <row r="290" spans="1:10" outlineLevel="1">
      <c r="A290" s="7">
        <f t="shared" si="25"/>
        <v>35</v>
      </c>
      <c r="B290" s="39">
        <v>42608.020833333336</v>
      </c>
      <c r="C290" s="40">
        <f t="shared" si="22"/>
        <v>0.79166666666666696</v>
      </c>
      <c r="D290" s="43">
        <v>1.0900000000000001</v>
      </c>
      <c r="E290" s="9">
        <f t="shared" si="23"/>
        <v>1.1221550000000002</v>
      </c>
      <c r="F290" s="44">
        <v>67.64</v>
      </c>
      <c r="G290" s="9">
        <f t="shared" si="24"/>
        <v>72.131296000000006</v>
      </c>
      <c r="H290" s="11">
        <f t="shared" si="21"/>
        <v>10.513138037119996</v>
      </c>
      <c r="J290" s="26"/>
    </row>
    <row r="291" spans="1:10" outlineLevel="1">
      <c r="A291" s="7">
        <f t="shared" si="25"/>
        <v>35</v>
      </c>
      <c r="B291" s="39">
        <v>42608.020833333336</v>
      </c>
      <c r="C291" s="40">
        <f t="shared" si="22"/>
        <v>0.81250000000000033</v>
      </c>
      <c r="D291" s="43">
        <v>0.83</v>
      </c>
      <c r="E291" s="9">
        <f t="shared" si="23"/>
        <v>0.85448500000000005</v>
      </c>
      <c r="F291" s="44">
        <v>51.68</v>
      </c>
      <c r="G291" s="9">
        <f t="shared" si="24"/>
        <v>55.111552000000003</v>
      </c>
      <c r="H291" s="11">
        <f t="shared" si="21"/>
        <v>22.548532989279998</v>
      </c>
      <c r="J291" s="26"/>
    </row>
    <row r="292" spans="1:10" outlineLevel="1">
      <c r="A292" s="7">
        <f t="shared" si="25"/>
        <v>35</v>
      </c>
      <c r="B292" s="39">
        <v>42608.020833333336</v>
      </c>
      <c r="C292" s="40">
        <f t="shared" si="22"/>
        <v>0.8333333333333337</v>
      </c>
      <c r="D292" s="43">
        <v>0.44</v>
      </c>
      <c r="E292" s="9">
        <f t="shared" si="23"/>
        <v>0.45298000000000005</v>
      </c>
      <c r="F292" s="44">
        <v>53.72</v>
      </c>
      <c r="G292" s="9">
        <f t="shared" si="24"/>
        <v>57.287008</v>
      </c>
      <c r="H292" s="11">
        <f t="shared" si="21"/>
        <v>10.968001116160002</v>
      </c>
      <c r="J292" s="26"/>
    </row>
    <row r="293" spans="1:10" outlineLevel="1">
      <c r="A293" s="7">
        <f t="shared" si="25"/>
        <v>35</v>
      </c>
      <c r="B293" s="39">
        <v>42608.020833333336</v>
      </c>
      <c r="C293" s="40">
        <f t="shared" si="22"/>
        <v>0.85416666666666707</v>
      </c>
      <c r="D293" s="43">
        <v>0.73</v>
      </c>
      <c r="E293" s="9">
        <f t="shared" si="23"/>
        <v>0.75153500000000006</v>
      </c>
      <c r="F293" s="44">
        <v>60.31</v>
      </c>
      <c r="G293" s="9">
        <f t="shared" si="24"/>
        <v>64.314583999999996</v>
      </c>
      <c r="H293" s="11">
        <f t="shared" si="21"/>
        <v>12.915441613560004</v>
      </c>
      <c r="J293" s="26"/>
    </row>
    <row r="294" spans="1:10" outlineLevel="1">
      <c r="A294" s="7">
        <f t="shared" si="25"/>
        <v>35</v>
      </c>
      <c r="B294" s="39">
        <v>42608.020833333336</v>
      </c>
      <c r="C294" s="40">
        <f t="shared" si="22"/>
        <v>0.87500000000000044</v>
      </c>
      <c r="D294" s="43">
        <v>0.15</v>
      </c>
      <c r="E294" s="9">
        <f t="shared" si="23"/>
        <v>0.15442500000000001</v>
      </c>
      <c r="F294" s="44">
        <v>58.19</v>
      </c>
      <c r="G294" s="9">
        <f t="shared" si="24"/>
        <v>62.053815999999998</v>
      </c>
      <c r="H294" s="11">
        <f t="shared" si="21"/>
        <v>3.0029769642000006</v>
      </c>
      <c r="J294" s="26"/>
    </row>
    <row r="295" spans="1:10" outlineLevel="1">
      <c r="A295" s="7">
        <f t="shared" si="25"/>
        <v>35</v>
      </c>
      <c r="B295" s="39">
        <v>42608.020833333336</v>
      </c>
      <c r="C295" s="40">
        <f t="shared" si="22"/>
        <v>0.89583333333333381</v>
      </c>
      <c r="D295" s="43">
        <v>-0.09</v>
      </c>
      <c r="E295" s="9">
        <f t="shared" si="23"/>
        <v>-9.2655000000000001E-2</v>
      </c>
      <c r="F295" s="44">
        <v>57.31</v>
      </c>
      <c r="G295" s="9">
        <f t="shared" si="24"/>
        <v>61.115384000000006</v>
      </c>
      <c r="H295" s="11">
        <f t="shared" si="21"/>
        <v>-1.8887365954799995</v>
      </c>
      <c r="J295" s="26"/>
    </row>
    <row r="296" spans="1:10" outlineLevel="1">
      <c r="A296" s="7">
        <f t="shared" si="25"/>
        <v>35</v>
      </c>
      <c r="B296" s="39">
        <v>42608.020833333336</v>
      </c>
      <c r="C296" s="40">
        <f t="shared" si="22"/>
        <v>0.91666666666666718</v>
      </c>
      <c r="D296" s="43">
        <v>-0.09</v>
      </c>
      <c r="E296" s="9">
        <f t="shared" si="23"/>
        <v>-9.2655000000000001E-2</v>
      </c>
      <c r="F296" s="44">
        <v>42.97</v>
      </c>
      <c r="G296" s="9">
        <f t="shared" si="24"/>
        <v>45.823208000000001</v>
      </c>
      <c r="H296" s="11">
        <f t="shared" si="21"/>
        <v>-3.30563316276</v>
      </c>
      <c r="J296" s="26"/>
    </row>
    <row r="297" spans="1:10" outlineLevel="1">
      <c r="A297" s="7">
        <f t="shared" si="25"/>
        <v>35</v>
      </c>
      <c r="B297" s="39">
        <v>42608.020833333336</v>
      </c>
      <c r="C297" s="40">
        <f t="shared" si="22"/>
        <v>0.93750000000000056</v>
      </c>
      <c r="D297" s="43">
        <v>0.02</v>
      </c>
      <c r="E297" s="9">
        <f t="shared" si="23"/>
        <v>2.0590000000000001E-2</v>
      </c>
      <c r="F297" s="44">
        <v>165.49</v>
      </c>
      <c r="G297" s="9">
        <f t="shared" si="24"/>
        <v>176.47853600000002</v>
      </c>
      <c r="H297" s="11">
        <f t="shared" si="21"/>
        <v>-1.9556080562400004</v>
      </c>
      <c r="J297" s="26"/>
    </row>
    <row r="298" spans="1:10" outlineLevel="1">
      <c r="A298" s="7">
        <f t="shared" si="25"/>
        <v>35</v>
      </c>
      <c r="B298" s="39">
        <v>42608.020833333336</v>
      </c>
      <c r="C298" s="40">
        <f t="shared" si="22"/>
        <v>0.95833333333333393</v>
      </c>
      <c r="D298" s="43">
        <v>0.18</v>
      </c>
      <c r="E298" s="9">
        <f t="shared" si="23"/>
        <v>0.18531</v>
      </c>
      <c r="F298" s="44">
        <v>52.58</v>
      </c>
      <c r="G298" s="9">
        <f t="shared" si="24"/>
        <v>56.071311999999999</v>
      </c>
      <c r="H298" s="11">
        <f t="shared" si="21"/>
        <v>4.7121901732800007</v>
      </c>
      <c r="J298" s="26"/>
    </row>
    <row r="299" spans="1:10" outlineLevel="1">
      <c r="A299" s="7">
        <f t="shared" si="25"/>
        <v>35</v>
      </c>
      <c r="B299" s="39">
        <v>42608.020833333336</v>
      </c>
      <c r="C299" s="40">
        <f t="shared" si="22"/>
        <v>0.9791666666666673</v>
      </c>
      <c r="D299" s="43">
        <v>0.22</v>
      </c>
      <c r="E299" s="9">
        <f t="shared" si="23"/>
        <v>0.22649000000000002</v>
      </c>
      <c r="F299" s="44">
        <v>55.12</v>
      </c>
      <c r="G299" s="9">
        <f t="shared" si="24"/>
        <v>58.779967999999997</v>
      </c>
      <c r="H299" s="11">
        <f t="shared" si="21"/>
        <v>5.1458600476800012</v>
      </c>
      <c r="J299" s="26"/>
    </row>
    <row r="300" spans="1:10" outlineLevel="1">
      <c r="A300" s="7">
        <f t="shared" si="25"/>
        <v>35</v>
      </c>
      <c r="B300" s="39">
        <v>42608.020833333336</v>
      </c>
      <c r="C300" s="40">
        <f t="shared" si="22"/>
        <v>1.0000000000000007</v>
      </c>
      <c r="D300" s="43">
        <v>0.24</v>
      </c>
      <c r="E300" s="9">
        <f t="shared" si="23"/>
        <v>0.24708000000000002</v>
      </c>
      <c r="F300" s="44">
        <v>46.22</v>
      </c>
      <c r="G300" s="9">
        <f t="shared" si="24"/>
        <v>49.289008000000003</v>
      </c>
      <c r="H300" s="11">
        <f>E300*($B$6-G300)</f>
        <v>7.9586919033600001</v>
      </c>
      <c r="J300" s="26"/>
    </row>
    <row r="301" spans="1:10" outlineLevel="1">
      <c r="A301" s="7">
        <f t="shared" si="25"/>
        <v>35</v>
      </c>
      <c r="B301" s="39">
        <v>42609.020833333336</v>
      </c>
      <c r="C301" s="40">
        <f t="shared" si="22"/>
        <v>2.0833333333333332E-2</v>
      </c>
      <c r="D301" s="43">
        <v>0.19</v>
      </c>
      <c r="E301" s="9">
        <f t="shared" si="23"/>
        <v>0.19560500000000003</v>
      </c>
      <c r="F301" s="44">
        <v>46.61</v>
      </c>
      <c r="G301" s="9">
        <f t="shared" si="24"/>
        <v>49.704903999999999</v>
      </c>
      <c r="H301" s="11">
        <f t="shared" ref="H301:H347" si="26">E301*($B$6-G301)</f>
        <v>6.2192797530800012</v>
      </c>
      <c r="J301" s="26"/>
    </row>
    <row r="302" spans="1:10" outlineLevel="1">
      <c r="A302" s="7">
        <f t="shared" si="25"/>
        <v>35</v>
      </c>
      <c r="B302" s="39">
        <v>42609.020833333336</v>
      </c>
      <c r="C302" s="40">
        <f t="shared" si="22"/>
        <v>4.1666666666666664E-2</v>
      </c>
      <c r="D302" s="43">
        <v>0.42</v>
      </c>
      <c r="E302" s="9">
        <f t="shared" si="23"/>
        <v>0.43239</v>
      </c>
      <c r="F302" s="44">
        <v>42.44</v>
      </c>
      <c r="G302" s="9">
        <f t="shared" si="24"/>
        <v>45.258015999999998</v>
      </c>
      <c r="H302" s="11">
        <f t="shared" si="26"/>
        <v>15.670671461760001</v>
      </c>
      <c r="J302" s="26"/>
    </row>
    <row r="303" spans="1:10" outlineLevel="1">
      <c r="A303" s="7">
        <f t="shared" si="25"/>
        <v>35</v>
      </c>
      <c r="B303" s="39">
        <v>42609.020833333336</v>
      </c>
      <c r="C303" s="40">
        <f t="shared" si="22"/>
        <v>6.25E-2</v>
      </c>
      <c r="D303" s="43">
        <v>0.54</v>
      </c>
      <c r="E303" s="9">
        <f t="shared" si="23"/>
        <v>0.55593000000000004</v>
      </c>
      <c r="F303" s="44">
        <v>29.14</v>
      </c>
      <c r="G303" s="9">
        <f t="shared" si="24"/>
        <v>31.074896000000003</v>
      </c>
      <c r="H303" s="11">
        <f t="shared" si="26"/>
        <v>28.03282806672</v>
      </c>
      <c r="J303" s="26"/>
    </row>
    <row r="304" spans="1:10" outlineLevel="1">
      <c r="A304" s="7">
        <f t="shared" si="25"/>
        <v>35</v>
      </c>
      <c r="B304" s="39">
        <v>42609.020833333336</v>
      </c>
      <c r="C304" s="40">
        <f t="shared" si="22"/>
        <v>8.3333333333333329E-2</v>
      </c>
      <c r="D304" s="43">
        <v>0.84</v>
      </c>
      <c r="E304" s="9">
        <f t="shared" si="23"/>
        <v>0.86477999999999999</v>
      </c>
      <c r="F304" s="44">
        <v>25.25</v>
      </c>
      <c r="G304" s="9">
        <f t="shared" si="24"/>
        <v>26.926600000000001</v>
      </c>
      <c r="H304" s="11">
        <f t="shared" si="26"/>
        <v>47.193984852</v>
      </c>
      <c r="J304" s="26"/>
    </row>
    <row r="305" spans="1:13" outlineLevel="1">
      <c r="A305" s="7">
        <f t="shared" si="25"/>
        <v>35</v>
      </c>
      <c r="B305" s="39">
        <v>42609.020833333336</v>
      </c>
      <c r="C305" s="40">
        <f t="shared" si="22"/>
        <v>0.10416666666666666</v>
      </c>
      <c r="D305" s="43">
        <v>1.52</v>
      </c>
      <c r="E305" s="9">
        <f t="shared" si="23"/>
        <v>1.5648400000000002</v>
      </c>
      <c r="F305" s="44">
        <v>25.23</v>
      </c>
      <c r="G305" s="9">
        <f t="shared" si="24"/>
        <v>26.905272</v>
      </c>
      <c r="H305" s="11">
        <f t="shared" si="26"/>
        <v>85.432014163520023</v>
      </c>
      <c r="J305" s="26"/>
      <c r="M305" s="27"/>
    </row>
    <row r="306" spans="1:13" outlineLevel="1">
      <c r="A306" s="7">
        <f t="shared" si="25"/>
        <v>35</v>
      </c>
      <c r="B306" s="39">
        <v>42609.020833333336</v>
      </c>
      <c r="C306" s="40">
        <f t="shared" si="22"/>
        <v>0.12499999999999999</v>
      </c>
      <c r="D306" s="43">
        <v>1.36</v>
      </c>
      <c r="E306" s="9">
        <f t="shared" si="23"/>
        <v>1.4001200000000003</v>
      </c>
      <c r="F306" s="44">
        <v>21.37</v>
      </c>
      <c r="G306" s="9">
        <f t="shared" si="24"/>
        <v>22.788968000000001</v>
      </c>
      <c r="H306" s="11">
        <f t="shared" si="26"/>
        <v>82.202490123840022</v>
      </c>
      <c r="J306" s="26"/>
    </row>
    <row r="307" spans="1:13" outlineLevel="1">
      <c r="A307" s="7">
        <f t="shared" si="25"/>
        <v>35</v>
      </c>
      <c r="B307" s="39">
        <v>42609.020833333336</v>
      </c>
      <c r="C307" s="40">
        <f t="shared" si="22"/>
        <v>0.14583333333333331</v>
      </c>
      <c r="D307" s="43">
        <v>0.4</v>
      </c>
      <c r="E307" s="9">
        <f t="shared" si="23"/>
        <v>0.41180000000000005</v>
      </c>
      <c r="F307" s="44">
        <v>13.9</v>
      </c>
      <c r="G307" s="9">
        <f t="shared" si="24"/>
        <v>14.82296</v>
      </c>
      <c r="H307" s="11">
        <f t="shared" si="26"/>
        <v>27.457605072000007</v>
      </c>
      <c r="J307" s="26"/>
    </row>
    <row r="308" spans="1:13" outlineLevel="1">
      <c r="A308" s="7">
        <f t="shared" si="25"/>
        <v>35</v>
      </c>
      <c r="B308" s="39">
        <v>42609.020833333336</v>
      </c>
      <c r="C308" s="40">
        <f t="shared" si="22"/>
        <v>0.16666666666666666</v>
      </c>
      <c r="D308" s="43">
        <v>0.33</v>
      </c>
      <c r="E308" s="9">
        <f t="shared" si="23"/>
        <v>0.33973500000000006</v>
      </c>
      <c r="F308" s="44">
        <v>14.97</v>
      </c>
      <c r="G308" s="9">
        <f t="shared" si="24"/>
        <v>15.964008000000002</v>
      </c>
      <c r="H308" s="11">
        <f t="shared" si="26"/>
        <v>22.264870242120001</v>
      </c>
      <c r="J308" s="26"/>
    </row>
    <row r="309" spans="1:13" outlineLevel="1">
      <c r="A309" s="7">
        <f t="shared" si="25"/>
        <v>35</v>
      </c>
      <c r="B309" s="39">
        <v>42609.020833333336</v>
      </c>
      <c r="C309" s="40">
        <f t="shared" si="22"/>
        <v>0.1875</v>
      </c>
      <c r="D309" s="43">
        <v>0.55000000000000004</v>
      </c>
      <c r="E309" s="9">
        <f t="shared" si="23"/>
        <v>0.56622500000000009</v>
      </c>
      <c r="F309" s="44">
        <v>17.309999999999999</v>
      </c>
      <c r="G309" s="9">
        <f t="shared" si="24"/>
        <v>18.459384</v>
      </c>
      <c r="H309" s="11">
        <f t="shared" si="26"/>
        <v>35.695172794600005</v>
      </c>
      <c r="J309" s="26"/>
    </row>
    <row r="310" spans="1:13" outlineLevel="1">
      <c r="A310" s="7">
        <f t="shared" si="25"/>
        <v>35</v>
      </c>
      <c r="B310" s="39">
        <v>42609.020833333336</v>
      </c>
      <c r="C310" s="40">
        <f t="shared" si="22"/>
        <v>0.20833333333333334</v>
      </c>
      <c r="D310" s="43">
        <v>0.56000000000000005</v>
      </c>
      <c r="E310" s="9">
        <f t="shared" si="23"/>
        <v>0.57652000000000014</v>
      </c>
      <c r="F310" s="44">
        <v>17.010000000000002</v>
      </c>
      <c r="G310" s="9">
        <f t="shared" si="24"/>
        <v>18.139464</v>
      </c>
      <c r="H310" s="11">
        <f t="shared" si="26"/>
        <v>36.52861621472001</v>
      </c>
      <c r="J310" s="26"/>
    </row>
    <row r="311" spans="1:13" outlineLevel="1">
      <c r="A311" s="7">
        <f t="shared" si="25"/>
        <v>35</v>
      </c>
      <c r="B311" s="39">
        <v>42609.020833333336</v>
      </c>
      <c r="C311" s="40">
        <f t="shared" si="22"/>
        <v>0.22916666666666669</v>
      </c>
      <c r="D311" s="43">
        <v>0.78</v>
      </c>
      <c r="E311" s="9">
        <f t="shared" si="23"/>
        <v>0.80301000000000011</v>
      </c>
      <c r="F311" s="44">
        <v>25.34</v>
      </c>
      <c r="G311" s="9">
        <f t="shared" si="24"/>
        <v>27.022576000000001</v>
      </c>
      <c r="H311" s="11">
        <f t="shared" si="26"/>
        <v>43.745916246240007</v>
      </c>
      <c r="J311" s="26"/>
    </row>
    <row r="312" spans="1:13" outlineLevel="1">
      <c r="A312" s="7">
        <f t="shared" si="25"/>
        <v>35</v>
      </c>
      <c r="B312" s="39">
        <v>42609.020833333336</v>
      </c>
      <c r="C312" s="40">
        <f t="shared" si="22"/>
        <v>0.25</v>
      </c>
      <c r="D312" s="43">
        <v>1.17</v>
      </c>
      <c r="E312" s="9">
        <f t="shared" si="23"/>
        <v>1.204515</v>
      </c>
      <c r="F312" s="44">
        <v>25.59</v>
      </c>
      <c r="G312" s="9">
        <f t="shared" si="24"/>
        <v>27.289176000000001</v>
      </c>
      <c r="H312" s="11">
        <f t="shared" si="26"/>
        <v>65.297750670360003</v>
      </c>
      <c r="J312" s="26"/>
    </row>
    <row r="313" spans="1:13" outlineLevel="1">
      <c r="A313" s="7">
        <f t="shared" si="25"/>
        <v>35</v>
      </c>
      <c r="B313" s="39">
        <v>42609.020833333336</v>
      </c>
      <c r="C313" s="40">
        <f t="shared" si="22"/>
        <v>0.27083333333333331</v>
      </c>
      <c r="D313" s="43">
        <v>1.02</v>
      </c>
      <c r="E313" s="9">
        <f t="shared" si="23"/>
        <v>1.0500900000000002</v>
      </c>
      <c r="F313" s="44">
        <v>33.42</v>
      </c>
      <c r="G313" s="9">
        <f t="shared" si="24"/>
        <v>35.639088000000001</v>
      </c>
      <c r="H313" s="11">
        <f t="shared" si="26"/>
        <v>48.158085082080007</v>
      </c>
      <c r="J313" s="26"/>
    </row>
    <row r="314" spans="1:13" outlineLevel="1">
      <c r="A314" s="7">
        <f t="shared" si="25"/>
        <v>35</v>
      </c>
      <c r="B314" s="39">
        <v>42609.020833333336</v>
      </c>
      <c r="C314" s="40">
        <f t="shared" si="22"/>
        <v>0.29166666666666663</v>
      </c>
      <c r="D314" s="43">
        <v>1.1200000000000001</v>
      </c>
      <c r="E314" s="9">
        <f t="shared" si="23"/>
        <v>1.1530400000000003</v>
      </c>
      <c r="F314" s="44">
        <v>36.75</v>
      </c>
      <c r="G314" s="9">
        <f t="shared" si="24"/>
        <v>39.190199999999997</v>
      </c>
      <c r="H314" s="11">
        <f t="shared" si="26"/>
        <v>48.784891792000018</v>
      </c>
      <c r="J314" s="26"/>
    </row>
    <row r="315" spans="1:13" outlineLevel="1">
      <c r="A315" s="7">
        <f t="shared" si="25"/>
        <v>35</v>
      </c>
      <c r="B315" s="39">
        <v>42609.020833333336</v>
      </c>
      <c r="C315" s="40">
        <f t="shared" si="22"/>
        <v>0.31249999999999994</v>
      </c>
      <c r="D315" s="43">
        <v>1.88</v>
      </c>
      <c r="E315" s="9">
        <f t="shared" si="23"/>
        <v>1.93546</v>
      </c>
      <c r="F315" s="44">
        <v>34.6</v>
      </c>
      <c r="G315" s="9">
        <f t="shared" si="24"/>
        <v>36.897440000000003</v>
      </c>
      <c r="H315" s="11">
        <f t="shared" si="26"/>
        <v>86.326470777599994</v>
      </c>
      <c r="J315" s="26"/>
    </row>
    <row r="316" spans="1:13" outlineLevel="1">
      <c r="A316" s="7">
        <f t="shared" si="25"/>
        <v>35</v>
      </c>
      <c r="B316" s="39">
        <v>42609.020833333336</v>
      </c>
      <c r="C316" s="40">
        <f t="shared" si="22"/>
        <v>0.33333333333333326</v>
      </c>
      <c r="D316" s="43">
        <v>2.1800000000000002</v>
      </c>
      <c r="E316" s="9">
        <f t="shared" si="23"/>
        <v>2.2443100000000005</v>
      </c>
      <c r="F316" s="44">
        <v>39.93</v>
      </c>
      <c r="G316" s="9">
        <f t="shared" si="24"/>
        <v>42.581352000000003</v>
      </c>
      <c r="H316" s="11">
        <f t="shared" si="26"/>
        <v>87.345510892880014</v>
      </c>
      <c r="J316" s="26"/>
    </row>
    <row r="317" spans="1:13" outlineLevel="1">
      <c r="A317" s="7">
        <f t="shared" si="25"/>
        <v>35</v>
      </c>
      <c r="B317" s="39">
        <v>42609.020833333336</v>
      </c>
      <c r="C317" s="40">
        <f t="shared" si="22"/>
        <v>0.35416666666666657</v>
      </c>
      <c r="D317" s="43">
        <v>3.12</v>
      </c>
      <c r="E317" s="9">
        <f t="shared" si="23"/>
        <v>3.2120400000000005</v>
      </c>
      <c r="F317" s="44">
        <v>45.35</v>
      </c>
      <c r="G317" s="9">
        <f t="shared" si="24"/>
        <v>48.361240000000002</v>
      </c>
      <c r="H317" s="11">
        <f t="shared" si="26"/>
        <v>106.44302267040001</v>
      </c>
      <c r="J317" s="26"/>
    </row>
    <row r="318" spans="1:13" outlineLevel="1">
      <c r="A318" s="7">
        <f t="shared" si="25"/>
        <v>35</v>
      </c>
      <c r="B318" s="39">
        <v>42609.020833333336</v>
      </c>
      <c r="C318" s="40">
        <f t="shared" ref="C318:C381" si="27">IF(C317=$C$60,$C$13,C317+1/48)</f>
        <v>0.37499999999999989</v>
      </c>
      <c r="D318" s="43">
        <v>1.97</v>
      </c>
      <c r="E318" s="9">
        <f t="shared" si="23"/>
        <v>2.0281150000000001</v>
      </c>
      <c r="F318" s="44">
        <v>37.72</v>
      </c>
      <c r="G318" s="9">
        <f t="shared" si="24"/>
        <v>40.224607999999996</v>
      </c>
      <c r="H318" s="11">
        <f t="shared" si="26"/>
        <v>83.711241646080012</v>
      </c>
      <c r="J318" s="26"/>
    </row>
    <row r="319" spans="1:13" outlineLevel="1">
      <c r="A319" s="7">
        <f t="shared" si="25"/>
        <v>35</v>
      </c>
      <c r="B319" s="39">
        <v>42609.020833333336</v>
      </c>
      <c r="C319" s="40">
        <f t="shared" si="27"/>
        <v>0.3958333333333332</v>
      </c>
      <c r="D319" s="43">
        <v>1.06</v>
      </c>
      <c r="E319" s="9">
        <f t="shared" si="23"/>
        <v>1.0912700000000002</v>
      </c>
      <c r="F319" s="44">
        <v>32.659999999999997</v>
      </c>
      <c r="G319" s="9">
        <f t="shared" si="24"/>
        <v>34.828623999999998</v>
      </c>
      <c r="H319" s="11">
        <f t="shared" si="26"/>
        <v>50.931072487520012</v>
      </c>
      <c r="J319" s="26"/>
    </row>
    <row r="320" spans="1:13" outlineLevel="1">
      <c r="A320" s="7">
        <f t="shared" si="25"/>
        <v>35</v>
      </c>
      <c r="B320" s="39">
        <v>42609.020833333336</v>
      </c>
      <c r="C320" s="40">
        <f t="shared" si="27"/>
        <v>0.41666666666666652</v>
      </c>
      <c r="D320" s="43">
        <v>1.1399999999999999</v>
      </c>
      <c r="E320" s="9">
        <f t="shared" si="23"/>
        <v>1.17363</v>
      </c>
      <c r="F320" s="44">
        <v>28.23</v>
      </c>
      <c r="G320" s="9">
        <f t="shared" si="24"/>
        <v>30.104472000000001</v>
      </c>
      <c r="H320" s="11">
        <f t="shared" si="26"/>
        <v>60.319333526639994</v>
      </c>
      <c r="J320" s="26"/>
    </row>
    <row r="321" spans="1:10" outlineLevel="1">
      <c r="A321" s="7">
        <f t="shared" si="25"/>
        <v>35</v>
      </c>
      <c r="B321" s="39">
        <v>42609.020833333336</v>
      </c>
      <c r="C321" s="40">
        <f t="shared" si="27"/>
        <v>0.43749999999999983</v>
      </c>
      <c r="D321" s="43">
        <v>1.36</v>
      </c>
      <c r="E321" s="9">
        <f t="shared" si="23"/>
        <v>1.4001200000000003</v>
      </c>
      <c r="F321" s="44">
        <v>22.65</v>
      </c>
      <c r="G321" s="9">
        <f t="shared" si="24"/>
        <v>24.153959999999998</v>
      </c>
      <c r="H321" s="11">
        <f t="shared" si="26"/>
        <v>80.291337524800014</v>
      </c>
      <c r="J321" s="26"/>
    </row>
    <row r="322" spans="1:10" outlineLevel="1">
      <c r="A322" s="7">
        <f t="shared" si="25"/>
        <v>35</v>
      </c>
      <c r="B322" s="39">
        <v>42609.020833333336</v>
      </c>
      <c r="C322" s="40">
        <f t="shared" si="27"/>
        <v>0.45833333333333315</v>
      </c>
      <c r="D322" s="43">
        <v>1.67</v>
      </c>
      <c r="E322" s="9">
        <f t="shared" si="23"/>
        <v>1.719265</v>
      </c>
      <c r="F322" s="44">
        <v>19.079999999999998</v>
      </c>
      <c r="G322" s="9">
        <f t="shared" si="24"/>
        <v>20.346912</v>
      </c>
      <c r="H322" s="11">
        <f t="shared" si="26"/>
        <v>105.13836384032</v>
      </c>
      <c r="J322" s="26"/>
    </row>
    <row r="323" spans="1:10" outlineLevel="1">
      <c r="A323" s="7">
        <f t="shared" si="25"/>
        <v>35</v>
      </c>
      <c r="B323" s="39">
        <v>42609.020833333336</v>
      </c>
      <c r="C323" s="40">
        <f t="shared" si="27"/>
        <v>0.47916666666666646</v>
      </c>
      <c r="D323" s="43">
        <v>2.38</v>
      </c>
      <c r="E323" s="9">
        <f t="shared" si="23"/>
        <v>2.4502100000000002</v>
      </c>
      <c r="F323" s="44">
        <v>17.53</v>
      </c>
      <c r="G323" s="9">
        <f t="shared" si="24"/>
        <v>18.693992000000001</v>
      </c>
      <c r="H323" s="11">
        <f t="shared" si="26"/>
        <v>153.88790886168002</v>
      </c>
      <c r="J323" s="26"/>
    </row>
    <row r="324" spans="1:10" outlineLevel="1">
      <c r="A324" s="7">
        <f t="shared" si="25"/>
        <v>35</v>
      </c>
      <c r="B324" s="39">
        <v>42609.020833333336</v>
      </c>
      <c r="C324" s="40">
        <f t="shared" si="27"/>
        <v>0.49999999999999978</v>
      </c>
      <c r="D324" s="43">
        <v>3.39</v>
      </c>
      <c r="E324" s="9">
        <f t="shared" si="23"/>
        <v>3.4900050000000005</v>
      </c>
      <c r="F324" s="44">
        <v>12.31</v>
      </c>
      <c r="G324" s="9">
        <f t="shared" si="24"/>
        <v>13.127384000000001</v>
      </c>
      <c r="H324" s="11">
        <f t="shared" si="26"/>
        <v>238.62077170308001</v>
      </c>
      <c r="J324" s="26"/>
    </row>
    <row r="325" spans="1:10" outlineLevel="1">
      <c r="A325" s="7">
        <f t="shared" si="25"/>
        <v>35</v>
      </c>
      <c r="B325" s="39">
        <v>42609.020833333336</v>
      </c>
      <c r="C325" s="40">
        <f t="shared" si="27"/>
        <v>0.52083333333333315</v>
      </c>
      <c r="D325" s="43">
        <v>3.3</v>
      </c>
      <c r="E325" s="9">
        <f t="shared" si="23"/>
        <v>3.3973499999999999</v>
      </c>
      <c r="F325" s="44">
        <v>12.69</v>
      </c>
      <c r="G325" s="9">
        <f t="shared" si="24"/>
        <v>13.532615999999999</v>
      </c>
      <c r="H325" s="11">
        <f t="shared" si="26"/>
        <v>230.90899203239996</v>
      </c>
      <c r="J325" s="26"/>
    </row>
    <row r="326" spans="1:10" outlineLevel="1">
      <c r="A326" s="7">
        <f t="shared" si="25"/>
        <v>35</v>
      </c>
      <c r="B326" s="39">
        <v>42609.020833333336</v>
      </c>
      <c r="C326" s="40">
        <f t="shared" si="27"/>
        <v>0.54166666666666652</v>
      </c>
      <c r="D326" s="43">
        <v>3.37</v>
      </c>
      <c r="E326" s="9">
        <f t="shared" si="23"/>
        <v>3.4694150000000006</v>
      </c>
      <c r="F326" s="44">
        <v>15.46</v>
      </c>
      <c r="G326" s="9">
        <f t="shared" si="24"/>
        <v>16.486544000000002</v>
      </c>
      <c r="H326" s="11">
        <f t="shared" si="26"/>
        <v>225.55865944824001</v>
      </c>
      <c r="J326" s="26"/>
    </row>
    <row r="327" spans="1:10" outlineLevel="1">
      <c r="A327" s="7">
        <f t="shared" si="25"/>
        <v>35</v>
      </c>
      <c r="B327" s="39">
        <v>42609.020833333336</v>
      </c>
      <c r="C327" s="40">
        <f t="shared" si="27"/>
        <v>0.56249999999999989</v>
      </c>
      <c r="D327" s="43">
        <v>4.59</v>
      </c>
      <c r="E327" s="9">
        <f t="shared" si="23"/>
        <v>4.7254050000000003</v>
      </c>
      <c r="F327" s="44">
        <v>16.260000000000002</v>
      </c>
      <c r="G327" s="9">
        <f t="shared" si="24"/>
        <v>17.339664000000003</v>
      </c>
      <c r="H327" s="11">
        <f t="shared" si="26"/>
        <v>303.18357253608002</v>
      </c>
      <c r="J327" s="26"/>
    </row>
    <row r="328" spans="1:10" outlineLevel="1">
      <c r="A328" s="7">
        <f t="shared" si="25"/>
        <v>35</v>
      </c>
      <c r="B328" s="39">
        <v>42609.020833333336</v>
      </c>
      <c r="C328" s="40">
        <f t="shared" si="27"/>
        <v>0.58333333333333326</v>
      </c>
      <c r="D328" s="43">
        <v>4.1500000000000004</v>
      </c>
      <c r="E328" s="9">
        <f t="shared" si="23"/>
        <v>4.272425000000001</v>
      </c>
      <c r="F328" s="44">
        <v>19.52</v>
      </c>
      <c r="G328" s="9">
        <f t="shared" si="24"/>
        <v>20.816127999999999</v>
      </c>
      <c r="H328" s="11">
        <f t="shared" si="26"/>
        <v>259.26729182960008</v>
      </c>
      <c r="J328" s="26"/>
    </row>
    <row r="329" spans="1:10" outlineLevel="1">
      <c r="A329" s="7">
        <f t="shared" si="25"/>
        <v>35</v>
      </c>
      <c r="B329" s="39">
        <v>42609.020833333336</v>
      </c>
      <c r="C329" s="40">
        <f t="shared" si="27"/>
        <v>0.60416666666666663</v>
      </c>
      <c r="D329" s="43">
        <v>4.84</v>
      </c>
      <c r="E329" s="9">
        <f t="shared" si="23"/>
        <v>4.98278</v>
      </c>
      <c r="F329" s="44">
        <v>16.489999999999998</v>
      </c>
      <c r="G329" s="9">
        <f t="shared" si="24"/>
        <v>17.584935999999999</v>
      </c>
      <c r="H329" s="11">
        <f t="shared" si="26"/>
        <v>318.47470259791999</v>
      </c>
      <c r="J329" s="26"/>
    </row>
    <row r="330" spans="1:10" outlineLevel="1">
      <c r="A330" s="7">
        <f t="shared" si="25"/>
        <v>35</v>
      </c>
      <c r="B330" s="39">
        <v>42609.020833333336</v>
      </c>
      <c r="C330" s="40">
        <f t="shared" si="27"/>
        <v>0.625</v>
      </c>
      <c r="D330" s="43">
        <v>3.78</v>
      </c>
      <c r="E330" s="9">
        <f t="shared" si="23"/>
        <v>3.8915100000000002</v>
      </c>
      <c r="F330" s="44">
        <v>11.91</v>
      </c>
      <c r="G330" s="9">
        <f t="shared" si="24"/>
        <v>12.700824000000001</v>
      </c>
      <c r="H330" s="11">
        <f t="shared" si="26"/>
        <v>267.73268139576004</v>
      </c>
      <c r="J330" s="26"/>
    </row>
    <row r="331" spans="1:10" outlineLevel="1">
      <c r="A331" s="7">
        <f t="shared" si="25"/>
        <v>35</v>
      </c>
      <c r="B331" s="39">
        <v>42609.020833333336</v>
      </c>
      <c r="C331" s="40">
        <f t="shared" si="27"/>
        <v>0.64583333333333337</v>
      </c>
      <c r="D331" s="43">
        <v>3.04</v>
      </c>
      <c r="E331" s="9">
        <f t="shared" si="23"/>
        <v>3.1296800000000005</v>
      </c>
      <c r="F331" s="44">
        <v>19.46</v>
      </c>
      <c r="G331" s="9">
        <f t="shared" si="24"/>
        <v>20.752144000000001</v>
      </c>
      <c r="H331" s="11">
        <f t="shared" si="26"/>
        <v>190.12134996608003</v>
      </c>
      <c r="J331" s="26"/>
    </row>
    <row r="332" spans="1:10" outlineLevel="1">
      <c r="A332" s="7">
        <f t="shared" si="25"/>
        <v>35</v>
      </c>
      <c r="B332" s="39">
        <v>42609.020833333336</v>
      </c>
      <c r="C332" s="40">
        <f t="shared" si="27"/>
        <v>0.66666666666666674</v>
      </c>
      <c r="D332" s="43">
        <v>3.32</v>
      </c>
      <c r="E332" s="9">
        <f t="shared" si="23"/>
        <v>3.4179400000000002</v>
      </c>
      <c r="F332" s="44">
        <v>25.28</v>
      </c>
      <c r="G332" s="9">
        <f t="shared" si="24"/>
        <v>26.958592000000003</v>
      </c>
      <c r="H332" s="11">
        <f t="shared" si="26"/>
        <v>186.41926005952001</v>
      </c>
      <c r="J332" s="26"/>
    </row>
    <row r="333" spans="1:10" outlineLevel="1">
      <c r="A333" s="7">
        <f t="shared" si="25"/>
        <v>35</v>
      </c>
      <c r="B333" s="39">
        <v>42609.020833333336</v>
      </c>
      <c r="C333" s="40">
        <f t="shared" si="27"/>
        <v>0.68750000000000011</v>
      </c>
      <c r="D333" s="43">
        <v>2.5099999999999998</v>
      </c>
      <c r="E333" s="9">
        <f t="shared" si="23"/>
        <v>2.5840450000000001</v>
      </c>
      <c r="F333" s="44">
        <v>23.2</v>
      </c>
      <c r="G333" s="9">
        <f t="shared" si="24"/>
        <v>24.740479999999998</v>
      </c>
      <c r="H333" s="11">
        <f t="shared" si="26"/>
        <v>146.66915385840002</v>
      </c>
      <c r="J333" s="26"/>
    </row>
    <row r="334" spans="1:10" outlineLevel="1">
      <c r="A334" s="7">
        <f t="shared" si="25"/>
        <v>35</v>
      </c>
      <c r="B334" s="39">
        <v>42609.020833333336</v>
      </c>
      <c r="C334" s="40">
        <f t="shared" si="27"/>
        <v>0.70833333333333348</v>
      </c>
      <c r="D334" s="43">
        <v>1.88</v>
      </c>
      <c r="E334" s="9">
        <f t="shared" ref="E334:E397" si="28">IF($B$10="Electricity",$D334*$B$7,$D334*$B$8)</f>
        <v>1.93546</v>
      </c>
      <c r="F334" s="44">
        <v>31.6</v>
      </c>
      <c r="G334" s="9">
        <f t="shared" ref="G334:G397" si="29">$F334*$B$8</f>
        <v>33.698240000000006</v>
      </c>
      <c r="H334" s="11">
        <f t="shared" si="26"/>
        <v>92.518394409599992</v>
      </c>
      <c r="J334" s="26"/>
    </row>
    <row r="335" spans="1:10" outlineLevel="1">
      <c r="A335" s="7">
        <f t="shared" ref="A335:A348" si="30">A334</f>
        <v>35</v>
      </c>
      <c r="B335" s="39">
        <v>42609.020833333336</v>
      </c>
      <c r="C335" s="40">
        <f t="shared" si="27"/>
        <v>0.72916666666666685</v>
      </c>
      <c r="D335" s="43">
        <v>1.65</v>
      </c>
      <c r="E335" s="9">
        <f t="shared" si="28"/>
        <v>1.6986749999999999</v>
      </c>
      <c r="F335" s="44">
        <v>33.590000000000003</v>
      </c>
      <c r="G335" s="9">
        <f t="shared" si="29"/>
        <v>35.820376000000003</v>
      </c>
      <c r="H335" s="11">
        <f t="shared" si="26"/>
        <v>77.594835298199996</v>
      </c>
      <c r="J335" s="26"/>
    </row>
    <row r="336" spans="1:10" outlineLevel="1">
      <c r="A336" s="7">
        <f t="shared" si="30"/>
        <v>35</v>
      </c>
      <c r="B336" s="39">
        <v>42609.020833333336</v>
      </c>
      <c r="C336" s="40">
        <f t="shared" si="27"/>
        <v>0.75000000000000022</v>
      </c>
      <c r="D336" s="43">
        <v>2.02</v>
      </c>
      <c r="E336" s="9">
        <f t="shared" si="28"/>
        <v>2.07959</v>
      </c>
      <c r="F336" s="44">
        <v>63.02</v>
      </c>
      <c r="G336" s="9">
        <f t="shared" si="29"/>
        <v>67.20452800000001</v>
      </c>
      <c r="H336" s="11">
        <f t="shared" si="26"/>
        <v>29.728720616479979</v>
      </c>
      <c r="J336" s="26"/>
    </row>
    <row r="337" spans="1:11" outlineLevel="1">
      <c r="A337" s="7">
        <f t="shared" si="30"/>
        <v>35</v>
      </c>
      <c r="B337" s="39">
        <v>42609.020833333336</v>
      </c>
      <c r="C337" s="40">
        <f t="shared" si="27"/>
        <v>0.77083333333333359</v>
      </c>
      <c r="D337" s="43">
        <v>2.12</v>
      </c>
      <c r="E337" s="9">
        <f t="shared" si="28"/>
        <v>2.1825400000000004</v>
      </c>
      <c r="F337" s="44">
        <v>81.17</v>
      </c>
      <c r="G337" s="9">
        <f t="shared" si="29"/>
        <v>86.559688000000008</v>
      </c>
      <c r="H337" s="11">
        <f t="shared" si="26"/>
        <v>-11.042971447520021</v>
      </c>
      <c r="J337" s="26"/>
    </row>
    <row r="338" spans="1:11" outlineLevel="1">
      <c r="A338" s="7">
        <f t="shared" si="30"/>
        <v>35</v>
      </c>
      <c r="B338" s="39">
        <v>42609.020833333336</v>
      </c>
      <c r="C338" s="40">
        <f t="shared" si="27"/>
        <v>0.79166666666666696</v>
      </c>
      <c r="D338" s="43">
        <v>2.4300000000000002</v>
      </c>
      <c r="E338" s="9">
        <f t="shared" si="28"/>
        <v>2.5016850000000002</v>
      </c>
      <c r="F338" s="44">
        <v>84.98</v>
      </c>
      <c r="G338" s="9">
        <f t="shared" si="29"/>
        <v>90.622672000000009</v>
      </c>
      <c r="H338" s="11">
        <f t="shared" si="26"/>
        <v>-22.822051702320024</v>
      </c>
      <c r="J338" s="26"/>
    </row>
    <row r="339" spans="1:11" outlineLevel="1">
      <c r="A339" s="7">
        <f t="shared" si="30"/>
        <v>35</v>
      </c>
      <c r="B339" s="39">
        <v>42609.020833333336</v>
      </c>
      <c r="C339" s="40">
        <f t="shared" si="27"/>
        <v>0.81250000000000033</v>
      </c>
      <c r="D339" s="43">
        <v>2.33</v>
      </c>
      <c r="E339" s="9">
        <f t="shared" si="28"/>
        <v>2.3987350000000003</v>
      </c>
      <c r="F339" s="44">
        <v>56.68</v>
      </c>
      <c r="G339" s="9">
        <f t="shared" si="29"/>
        <v>60.443552000000004</v>
      </c>
      <c r="H339" s="11">
        <f t="shared" si="26"/>
        <v>50.508838793279999</v>
      </c>
      <c r="J339" s="26"/>
    </row>
    <row r="340" spans="1:11" outlineLevel="1">
      <c r="A340" s="7">
        <f t="shared" si="30"/>
        <v>35</v>
      </c>
      <c r="B340" s="39">
        <v>42609.020833333336</v>
      </c>
      <c r="C340" s="40">
        <f t="shared" si="27"/>
        <v>0.8333333333333337</v>
      </c>
      <c r="D340" s="43">
        <v>3.59</v>
      </c>
      <c r="E340" s="9">
        <f t="shared" si="28"/>
        <v>3.6959050000000002</v>
      </c>
      <c r="F340" s="44">
        <v>46.12</v>
      </c>
      <c r="G340" s="9">
        <f t="shared" si="29"/>
        <v>49.182367999999997</v>
      </c>
      <c r="H340" s="11">
        <f t="shared" si="26"/>
        <v>119.44289769696002</v>
      </c>
      <c r="J340" s="26"/>
    </row>
    <row r="341" spans="1:11" outlineLevel="1">
      <c r="A341" s="7">
        <f t="shared" si="30"/>
        <v>35</v>
      </c>
      <c r="B341" s="39">
        <v>42609.020833333336</v>
      </c>
      <c r="C341" s="40">
        <f t="shared" si="27"/>
        <v>0.85416666666666707</v>
      </c>
      <c r="D341" s="43">
        <v>3.44</v>
      </c>
      <c r="E341" s="9">
        <f t="shared" si="28"/>
        <v>3.5414800000000004</v>
      </c>
      <c r="F341" s="44">
        <v>44.47</v>
      </c>
      <c r="G341" s="9">
        <f t="shared" si="29"/>
        <v>47.422807999999996</v>
      </c>
      <c r="H341" s="11">
        <f t="shared" si="26"/>
        <v>120.68369392416002</v>
      </c>
      <c r="J341" s="26"/>
    </row>
    <row r="342" spans="1:11" outlineLevel="1">
      <c r="A342" s="7">
        <f t="shared" si="30"/>
        <v>35</v>
      </c>
      <c r="B342" s="39">
        <v>42609.020833333336</v>
      </c>
      <c r="C342" s="40">
        <f t="shared" si="27"/>
        <v>0.87500000000000044</v>
      </c>
      <c r="D342" s="43">
        <v>4.24</v>
      </c>
      <c r="E342" s="9">
        <f t="shared" si="28"/>
        <v>4.3650800000000007</v>
      </c>
      <c r="F342" s="44">
        <v>38.049999999999997</v>
      </c>
      <c r="G342" s="9">
        <f t="shared" si="29"/>
        <v>40.576519999999995</v>
      </c>
      <c r="H342" s="11">
        <f t="shared" si="26"/>
        <v>178.63426407840007</v>
      </c>
      <c r="J342" s="26"/>
    </row>
    <row r="343" spans="1:11" outlineLevel="1">
      <c r="A343" s="7">
        <f t="shared" si="30"/>
        <v>35</v>
      </c>
      <c r="B343" s="39">
        <v>42609.020833333336</v>
      </c>
      <c r="C343" s="40">
        <f t="shared" si="27"/>
        <v>0.89583333333333381</v>
      </c>
      <c r="D343" s="43">
        <v>5.49</v>
      </c>
      <c r="E343" s="9">
        <f t="shared" si="28"/>
        <v>5.651955000000001</v>
      </c>
      <c r="F343" s="44">
        <v>27.82</v>
      </c>
      <c r="G343" s="9">
        <f t="shared" si="29"/>
        <v>29.667248000000001</v>
      </c>
      <c r="H343" s="11">
        <f t="shared" si="26"/>
        <v>292.95638183016007</v>
      </c>
      <c r="J343" s="26"/>
    </row>
    <row r="344" spans="1:11" outlineLevel="1">
      <c r="A344" s="7">
        <f t="shared" si="30"/>
        <v>35</v>
      </c>
      <c r="B344" s="39">
        <v>42609.020833333336</v>
      </c>
      <c r="C344" s="40">
        <f t="shared" si="27"/>
        <v>0.91666666666666718</v>
      </c>
      <c r="D344" s="43">
        <v>7.12</v>
      </c>
      <c r="E344" s="9">
        <f t="shared" si="28"/>
        <v>7.3300400000000003</v>
      </c>
      <c r="F344" s="44">
        <v>25.52</v>
      </c>
      <c r="G344" s="9">
        <f t="shared" si="29"/>
        <v>27.214528000000001</v>
      </c>
      <c r="H344" s="11">
        <f t="shared" si="26"/>
        <v>397.91468117888002</v>
      </c>
      <c r="J344" s="26"/>
    </row>
    <row r="345" spans="1:11" outlineLevel="1">
      <c r="A345" s="7">
        <f t="shared" si="30"/>
        <v>35</v>
      </c>
      <c r="B345" s="39">
        <v>42609.020833333336</v>
      </c>
      <c r="C345" s="40">
        <f t="shared" si="27"/>
        <v>0.93750000000000056</v>
      </c>
      <c r="D345" s="43">
        <v>6.54</v>
      </c>
      <c r="E345" s="9">
        <f t="shared" si="28"/>
        <v>6.7329300000000005</v>
      </c>
      <c r="F345" s="44">
        <v>25.27</v>
      </c>
      <c r="G345" s="9">
        <f t="shared" si="29"/>
        <v>26.947928000000001</v>
      </c>
      <c r="H345" s="11">
        <f t="shared" si="26"/>
        <v>367.29528213096</v>
      </c>
      <c r="J345" s="26"/>
    </row>
    <row r="346" spans="1:11" outlineLevel="1">
      <c r="A346" s="7">
        <f t="shared" si="30"/>
        <v>35</v>
      </c>
      <c r="B346" s="39">
        <v>42609.020833333336</v>
      </c>
      <c r="C346" s="40">
        <f t="shared" si="27"/>
        <v>0.95833333333333393</v>
      </c>
      <c r="D346" s="43">
        <v>6.81</v>
      </c>
      <c r="E346" s="9">
        <f t="shared" si="28"/>
        <v>7.0108950000000005</v>
      </c>
      <c r="F346" s="44">
        <v>20.71</v>
      </c>
      <c r="G346" s="9">
        <f t="shared" si="29"/>
        <v>22.085144</v>
      </c>
      <c r="H346" s="11">
        <f t="shared" si="26"/>
        <v>416.55131685612002</v>
      </c>
      <c r="J346" s="26"/>
    </row>
    <row r="347" spans="1:11" outlineLevel="1">
      <c r="A347" s="7">
        <f t="shared" si="30"/>
        <v>35</v>
      </c>
      <c r="B347" s="39">
        <v>42609.020833333336</v>
      </c>
      <c r="C347" s="40">
        <f t="shared" si="27"/>
        <v>0.9791666666666673</v>
      </c>
      <c r="D347" s="43">
        <v>7.68</v>
      </c>
      <c r="E347" s="9">
        <f t="shared" si="28"/>
        <v>7.9065600000000007</v>
      </c>
      <c r="F347" s="44">
        <v>20.76</v>
      </c>
      <c r="G347" s="9">
        <f t="shared" si="29"/>
        <v>22.138464000000003</v>
      </c>
      <c r="H347" s="11">
        <f t="shared" si="26"/>
        <v>469.34554607616008</v>
      </c>
      <c r="J347" s="26"/>
      <c r="K347" s="26"/>
    </row>
    <row r="348" spans="1:11" outlineLevel="1">
      <c r="A348" s="7">
        <f t="shared" si="30"/>
        <v>35</v>
      </c>
      <c r="B348" s="39">
        <v>42609.020833333336</v>
      </c>
      <c r="C348" s="40">
        <f t="shared" si="27"/>
        <v>1.0000000000000007</v>
      </c>
      <c r="D348" s="43">
        <v>7.57</v>
      </c>
      <c r="E348" s="9">
        <f t="shared" si="28"/>
        <v>7.7933150000000007</v>
      </c>
      <c r="F348" s="44">
        <v>22.29</v>
      </c>
      <c r="G348" s="9">
        <f t="shared" si="29"/>
        <v>23.770056</v>
      </c>
      <c r="H348" s="11">
        <f>E348*($B$6-G348)</f>
        <v>449.90763852436004</v>
      </c>
      <c r="J348" s="26"/>
    </row>
    <row r="349" spans="1:11" outlineLevel="1">
      <c r="A349" s="7">
        <f>A348+1</f>
        <v>36</v>
      </c>
      <c r="B349" s="39">
        <v>42610.020833333336</v>
      </c>
      <c r="C349" s="40">
        <f t="shared" si="27"/>
        <v>2.0833333333333332E-2</v>
      </c>
      <c r="D349" s="43">
        <v>7.83</v>
      </c>
      <c r="E349" s="9">
        <f t="shared" si="28"/>
        <v>8.0609850000000005</v>
      </c>
      <c r="F349" s="44">
        <v>25.85</v>
      </c>
      <c r="G349" s="9">
        <f t="shared" si="29"/>
        <v>27.566440000000004</v>
      </c>
      <c r="H349" s="11">
        <f t="shared" ref="H349:H395" si="31">E349*($B$6-G349)</f>
        <v>434.75761815660002</v>
      </c>
      <c r="J349" s="26"/>
    </row>
    <row r="350" spans="1:11" outlineLevel="1">
      <c r="A350" s="7">
        <f>A349</f>
        <v>36</v>
      </c>
      <c r="B350" s="39">
        <v>42610.020833333336</v>
      </c>
      <c r="C350" s="40">
        <f t="shared" si="27"/>
        <v>4.1666666666666664E-2</v>
      </c>
      <c r="D350" s="43">
        <v>7.4</v>
      </c>
      <c r="E350" s="9">
        <f t="shared" si="28"/>
        <v>7.6183000000000014</v>
      </c>
      <c r="F350" s="44">
        <v>24.87</v>
      </c>
      <c r="G350" s="9">
        <f t="shared" si="29"/>
        <v>26.521368000000002</v>
      </c>
      <c r="H350" s="11">
        <f t="shared" si="31"/>
        <v>418.84371216560004</v>
      </c>
      <c r="J350" s="26"/>
    </row>
    <row r="351" spans="1:11" outlineLevel="1">
      <c r="A351" s="7">
        <f t="shared" ref="A351:A414" si="32">A350</f>
        <v>36</v>
      </c>
      <c r="B351" s="39">
        <v>42610.020833333336</v>
      </c>
      <c r="C351" s="40">
        <f t="shared" si="27"/>
        <v>6.25E-2</v>
      </c>
      <c r="D351" s="43">
        <v>7.79</v>
      </c>
      <c r="E351" s="9">
        <f t="shared" si="28"/>
        <v>8.0198049999999999</v>
      </c>
      <c r="F351" s="44">
        <v>18.66</v>
      </c>
      <c r="G351" s="9">
        <f t="shared" si="29"/>
        <v>19.899024000000001</v>
      </c>
      <c r="H351" s="11">
        <f t="shared" si="31"/>
        <v>494.02781532968004</v>
      </c>
      <c r="J351" s="26"/>
    </row>
    <row r="352" spans="1:11" outlineLevel="1">
      <c r="A352" s="7">
        <f t="shared" si="32"/>
        <v>36</v>
      </c>
      <c r="B352" s="39">
        <v>42610.020833333336</v>
      </c>
      <c r="C352" s="40">
        <f t="shared" si="27"/>
        <v>8.3333333333333329E-2</v>
      </c>
      <c r="D352" s="43">
        <v>8.94</v>
      </c>
      <c r="E352" s="9">
        <f t="shared" si="28"/>
        <v>9.2037300000000002</v>
      </c>
      <c r="F352" s="44">
        <v>15.5</v>
      </c>
      <c r="G352" s="9">
        <f t="shared" si="29"/>
        <v>16.529199999999999</v>
      </c>
      <c r="H352" s="11">
        <f t="shared" si="31"/>
        <v>597.97370108400003</v>
      </c>
      <c r="J352" s="26"/>
    </row>
    <row r="353" spans="1:13" outlineLevel="1">
      <c r="A353" s="7">
        <f t="shared" si="32"/>
        <v>36</v>
      </c>
      <c r="B353" s="39">
        <v>42610.020833333336</v>
      </c>
      <c r="C353" s="40">
        <f t="shared" si="27"/>
        <v>0.10416666666666666</v>
      </c>
      <c r="D353" s="43">
        <v>9.16</v>
      </c>
      <c r="E353" s="9">
        <f t="shared" si="28"/>
        <v>9.4302200000000003</v>
      </c>
      <c r="F353" s="44">
        <v>15.66</v>
      </c>
      <c r="G353" s="9">
        <f t="shared" si="29"/>
        <v>16.699824</v>
      </c>
      <c r="H353" s="11">
        <f t="shared" si="31"/>
        <v>611.07991571871992</v>
      </c>
      <c r="J353" s="26"/>
      <c r="M353" s="27"/>
    </row>
    <row r="354" spans="1:13" outlineLevel="1">
      <c r="A354" s="7">
        <f t="shared" si="32"/>
        <v>36</v>
      </c>
      <c r="B354" s="39">
        <v>42610.020833333336</v>
      </c>
      <c r="C354" s="40">
        <f t="shared" si="27"/>
        <v>0.12499999999999999</v>
      </c>
      <c r="D354" s="43">
        <v>8.31</v>
      </c>
      <c r="E354" s="9">
        <f t="shared" si="28"/>
        <v>8.5551450000000013</v>
      </c>
      <c r="F354" s="44">
        <v>14.82</v>
      </c>
      <c r="G354" s="9">
        <f t="shared" si="29"/>
        <v>15.804048</v>
      </c>
      <c r="H354" s="11">
        <f t="shared" si="31"/>
        <v>562.03839527304012</v>
      </c>
      <c r="J354" s="26"/>
    </row>
    <row r="355" spans="1:13" outlineLevel="1">
      <c r="A355" s="7">
        <f t="shared" si="32"/>
        <v>36</v>
      </c>
      <c r="B355" s="39">
        <v>42610.020833333336</v>
      </c>
      <c r="C355" s="40">
        <f t="shared" si="27"/>
        <v>0.14583333333333331</v>
      </c>
      <c r="D355" s="43">
        <v>6.99</v>
      </c>
      <c r="E355" s="9">
        <f t="shared" si="28"/>
        <v>7.1962050000000009</v>
      </c>
      <c r="F355" s="44">
        <v>13.98</v>
      </c>
      <c r="G355" s="9">
        <f t="shared" si="29"/>
        <v>14.908272</v>
      </c>
      <c r="H355" s="11">
        <f t="shared" si="31"/>
        <v>479.20772599224006</v>
      </c>
      <c r="J355" s="26"/>
    </row>
    <row r="356" spans="1:13" outlineLevel="1">
      <c r="A356" s="7">
        <f t="shared" si="32"/>
        <v>36</v>
      </c>
      <c r="B356" s="39">
        <v>42610.020833333336</v>
      </c>
      <c r="C356" s="40">
        <f t="shared" si="27"/>
        <v>0.16666666666666666</v>
      </c>
      <c r="D356" s="43">
        <v>5.09</v>
      </c>
      <c r="E356" s="9">
        <f t="shared" si="28"/>
        <v>5.2401550000000006</v>
      </c>
      <c r="F356" s="44">
        <v>12.77</v>
      </c>
      <c r="G356" s="9">
        <f t="shared" si="29"/>
        <v>13.617927999999999</v>
      </c>
      <c r="H356" s="11">
        <f t="shared" si="31"/>
        <v>355.71257900116001</v>
      </c>
      <c r="J356" s="26"/>
    </row>
    <row r="357" spans="1:13" outlineLevel="1">
      <c r="A357" s="7">
        <f t="shared" si="32"/>
        <v>36</v>
      </c>
      <c r="B357" s="39">
        <v>42610.020833333336</v>
      </c>
      <c r="C357" s="40">
        <f t="shared" si="27"/>
        <v>0.1875</v>
      </c>
      <c r="D357" s="43">
        <v>3.18</v>
      </c>
      <c r="E357" s="9">
        <f t="shared" si="28"/>
        <v>3.2738100000000006</v>
      </c>
      <c r="F357" s="44">
        <v>10.87</v>
      </c>
      <c r="G357" s="9">
        <f t="shared" si="29"/>
        <v>11.591768</v>
      </c>
      <c r="H357" s="11">
        <f t="shared" si="31"/>
        <v>228.86626900392002</v>
      </c>
      <c r="J357" s="26"/>
    </row>
    <row r="358" spans="1:13" outlineLevel="1">
      <c r="A358" s="7">
        <f t="shared" si="32"/>
        <v>36</v>
      </c>
      <c r="B358" s="39">
        <v>42610.020833333336</v>
      </c>
      <c r="C358" s="40">
        <f t="shared" si="27"/>
        <v>0.20833333333333334</v>
      </c>
      <c r="D358" s="43">
        <v>2.68</v>
      </c>
      <c r="E358" s="9">
        <f t="shared" si="28"/>
        <v>2.7590600000000003</v>
      </c>
      <c r="F358" s="44">
        <v>10.29</v>
      </c>
      <c r="G358" s="9">
        <f t="shared" si="29"/>
        <v>10.973255999999999</v>
      </c>
      <c r="H358" s="11">
        <f t="shared" si="31"/>
        <v>194.58751830064006</v>
      </c>
      <c r="J358" s="26"/>
    </row>
    <row r="359" spans="1:13" outlineLevel="1">
      <c r="A359" s="7">
        <f t="shared" si="32"/>
        <v>36</v>
      </c>
      <c r="B359" s="39">
        <v>42610.020833333336</v>
      </c>
      <c r="C359" s="40">
        <f t="shared" si="27"/>
        <v>0.22916666666666669</v>
      </c>
      <c r="D359" s="43">
        <v>2.06</v>
      </c>
      <c r="E359" s="9">
        <f t="shared" si="28"/>
        <v>2.1207700000000003</v>
      </c>
      <c r="F359" s="44">
        <v>13.3</v>
      </c>
      <c r="G359" s="9">
        <f t="shared" si="29"/>
        <v>14.183120000000001</v>
      </c>
      <c r="H359" s="11">
        <f t="shared" si="31"/>
        <v>142.76361959760001</v>
      </c>
      <c r="J359" s="26"/>
    </row>
    <row r="360" spans="1:13" outlineLevel="1">
      <c r="A360" s="7">
        <f t="shared" si="32"/>
        <v>36</v>
      </c>
      <c r="B360" s="39">
        <v>42610.020833333336</v>
      </c>
      <c r="C360" s="40">
        <f t="shared" si="27"/>
        <v>0.25</v>
      </c>
      <c r="D360" s="43">
        <v>1.6</v>
      </c>
      <c r="E360" s="9">
        <f t="shared" si="28"/>
        <v>1.6472000000000002</v>
      </c>
      <c r="F360" s="44">
        <v>14.58</v>
      </c>
      <c r="G360" s="9">
        <f t="shared" si="29"/>
        <v>15.548112</v>
      </c>
      <c r="H360" s="11">
        <f t="shared" si="31"/>
        <v>108.63594991360002</v>
      </c>
      <c r="J360" s="26"/>
    </row>
    <row r="361" spans="1:13" outlineLevel="1">
      <c r="A361" s="7">
        <f t="shared" si="32"/>
        <v>36</v>
      </c>
      <c r="B361" s="39">
        <v>42610.020833333336</v>
      </c>
      <c r="C361" s="40">
        <f t="shared" si="27"/>
        <v>0.27083333333333331</v>
      </c>
      <c r="D361" s="43">
        <v>0.9</v>
      </c>
      <c r="E361" s="9">
        <f t="shared" si="28"/>
        <v>0.9265500000000001</v>
      </c>
      <c r="F361" s="44">
        <v>16.36</v>
      </c>
      <c r="G361" s="9">
        <f t="shared" si="29"/>
        <v>17.446304000000001</v>
      </c>
      <c r="H361" s="11">
        <f t="shared" si="31"/>
        <v>59.348952028800007</v>
      </c>
      <c r="J361" s="26"/>
    </row>
    <row r="362" spans="1:13" outlineLevel="1">
      <c r="A362" s="7">
        <f t="shared" si="32"/>
        <v>36</v>
      </c>
      <c r="B362" s="39">
        <v>42610.020833333336</v>
      </c>
      <c r="C362" s="40">
        <f t="shared" si="27"/>
        <v>0.29166666666666663</v>
      </c>
      <c r="D362" s="43">
        <v>0.62</v>
      </c>
      <c r="E362" s="9">
        <f t="shared" si="28"/>
        <v>0.63829000000000002</v>
      </c>
      <c r="F362" s="44">
        <v>18.260000000000002</v>
      </c>
      <c r="G362" s="9">
        <f t="shared" si="29"/>
        <v>19.472464000000002</v>
      </c>
      <c r="H362" s="11">
        <f t="shared" si="31"/>
        <v>39.59155595344</v>
      </c>
      <c r="J362" s="26"/>
    </row>
    <row r="363" spans="1:13" outlineLevel="1">
      <c r="A363" s="7">
        <f t="shared" si="32"/>
        <v>36</v>
      </c>
      <c r="B363" s="39">
        <v>42610.020833333336</v>
      </c>
      <c r="C363" s="40">
        <f t="shared" si="27"/>
        <v>0.31249999999999994</v>
      </c>
      <c r="D363" s="43">
        <v>0.61</v>
      </c>
      <c r="E363" s="9">
        <f t="shared" si="28"/>
        <v>0.62799500000000008</v>
      </c>
      <c r="F363" s="44">
        <v>18.93</v>
      </c>
      <c r="G363" s="9">
        <f t="shared" si="29"/>
        <v>20.186952000000002</v>
      </c>
      <c r="H363" s="11">
        <f t="shared" si="31"/>
        <v>38.50428757876</v>
      </c>
      <c r="J363" s="26"/>
    </row>
    <row r="364" spans="1:13" outlineLevel="1">
      <c r="A364" s="7">
        <f t="shared" si="32"/>
        <v>36</v>
      </c>
      <c r="B364" s="39">
        <v>42610.020833333336</v>
      </c>
      <c r="C364" s="40">
        <f t="shared" si="27"/>
        <v>0.33333333333333326</v>
      </c>
      <c r="D364" s="43">
        <v>0.64</v>
      </c>
      <c r="E364" s="9">
        <f t="shared" si="28"/>
        <v>0.65888000000000002</v>
      </c>
      <c r="F364" s="44">
        <v>22.74</v>
      </c>
      <c r="G364" s="9">
        <f t="shared" si="29"/>
        <v>24.249935999999998</v>
      </c>
      <c r="H364" s="11">
        <f t="shared" si="31"/>
        <v>37.720922168320001</v>
      </c>
      <c r="J364" s="26"/>
    </row>
    <row r="365" spans="1:13" outlineLevel="1">
      <c r="A365" s="7">
        <f t="shared" si="32"/>
        <v>36</v>
      </c>
      <c r="B365" s="39">
        <v>42610.020833333336</v>
      </c>
      <c r="C365" s="40">
        <f t="shared" si="27"/>
        <v>0.35416666666666657</v>
      </c>
      <c r="D365" s="43">
        <v>0.27</v>
      </c>
      <c r="E365" s="9">
        <f t="shared" si="28"/>
        <v>0.27796500000000002</v>
      </c>
      <c r="F365" s="44">
        <v>28.75</v>
      </c>
      <c r="G365" s="9">
        <f t="shared" si="29"/>
        <v>30.658999999999999</v>
      </c>
      <c r="H365" s="11">
        <f t="shared" si="31"/>
        <v>14.132018565000001</v>
      </c>
      <c r="J365" s="26"/>
    </row>
    <row r="366" spans="1:13" outlineLevel="1">
      <c r="A366" s="7">
        <f t="shared" si="32"/>
        <v>36</v>
      </c>
      <c r="B366" s="39">
        <v>42610.020833333336</v>
      </c>
      <c r="C366" s="40">
        <f t="shared" si="27"/>
        <v>0.37499999999999989</v>
      </c>
      <c r="D366" s="43">
        <v>0.3</v>
      </c>
      <c r="E366" s="9">
        <f t="shared" si="28"/>
        <v>0.30885000000000001</v>
      </c>
      <c r="F366" s="44">
        <v>29.98</v>
      </c>
      <c r="G366" s="9">
        <f t="shared" si="29"/>
        <v>31.970672</v>
      </c>
      <c r="H366" s="11">
        <f t="shared" si="31"/>
        <v>15.2971329528</v>
      </c>
      <c r="J366" s="26"/>
    </row>
    <row r="367" spans="1:13" outlineLevel="1">
      <c r="A367" s="7">
        <f t="shared" si="32"/>
        <v>36</v>
      </c>
      <c r="B367" s="39">
        <v>42610.020833333336</v>
      </c>
      <c r="C367" s="40">
        <f t="shared" si="27"/>
        <v>0.3958333333333332</v>
      </c>
      <c r="D367" s="43">
        <v>0.37</v>
      </c>
      <c r="E367" s="9">
        <f t="shared" si="28"/>
        <v>0.380915</v>
      </c>
      <c r="F367" s="44">
        <v>30.28</v>
      </c>
      <c r="G367" s="9">
        <f t="shared" si="29"/>
        <v>32.290592000000004</v>
      </c>
      <c r="H367" s="11">
        <f t="shared" si="31"/>
        <v>18.74460164832</v>
      </c>
      <c r="J367" s="26"/>
    </row>
    <row r="368" spans="1:13" outlineLevel="1">
      <c r="A368" s="7">
        <f t="shared" si="32"/>
        <v>36</v>
      </c>
      <c r="B368" s="39">
        <v>42610.020833333336</v>
      </c>
      <c r="C368" s="40">
        <f t="shared" si="27"/>
        <v>0.41666666666666652</v>
      </c>
      <c r="D368" s="43">
        <v>0.49</v>
      </c>
      <c r="E368" s="9">
        <f t="shared" si="28"/>
        <v>0.50445499999999999</v>
      </c>
      <c r="F368" s="44">
        <v>29.37</v>
      </c>
      <c r="G368" s="9">
        <f t="shared" si="29"/>
        <v>31.320168000000002</v>
      </c>
      <c r="H368" s="11">
        <f t="shared" si="31"/>
        <v>25.313467151559998</v>
      </c>
      <c r="J368" s="26"/>
    </row>
    <row r="369" spans="1:10" outlineLevel="1">
      <c r="A369" s="7">
        <f t="shared" si="32"/>
        <v>36</v>
      </c>
      <c r="B369" s="39">
        <v>42610.020833333336</v>
      </c>
      <c r="C369" s="40">
        <f t="shared" si="27"/>
        <v>0.43749999999999983</v>
      </c>
      <c r="D369" s="43">
        <v>0.16</v>
      </c>
      <c r="E369" s="9">
        <f t="shared" si="28"/>
        <v>0.16472000000000001</v>
      </c>
      <c r="F369" s="44">
        <v>27.03</v>
      </c>
      <c r="G369" s="9">
        <f t="shared" si="29"/>
        <v>28.824792000000002</v>
      </c>
      <c r="H369" s="11">
        <f t="shared" si="31"/>
        <v>8.6766602617600004</v>
      </c>
      <c r="J369" s="26"/>
    </row>
    <row r="370" spans="1:10" outlineLevel="1">
      <c r="A370" s="7">
        <f t="shared" si="32"/>
        <v>36</v>
      </c>
      <c r="B370" s="39">
        <v>42610.020833333336</v>
      </c>
      <c r="C370" s="40">
        <f t="shared" si="27"/>
        <v>0.45833333333333315</v>
      </c>
      <c r="D370" s="43">
        <v>0.01</v>
      </c>
      <c r="E370" s="9">
        <f t="shared" si="28"/>
        <v>1.0295E-2</v>
      </c>
      <c r="F370" s="44">
        <v>25.69</v>
      </c>
      <c r="G370" s="9">
        <f t="shared" si="29"/>
        <v>27.395816000000003</v>
      </c>
      <c r="H370" s="11">
        <f t="shared" si="31"/>
        <v>0.55700257428</v>
      </c>
      <c r="J370" s="26"/>
    </row>
    <row r="371" spans="1:10" outlineLevel="1">
      <c r="A371" s="7">
        <f t="shared" si="32"/>
        <v>36</v>
      </c>
      <c r="B371" s="39">
        <v>42610.020833333336</v>
      </c>
      <c r="C371" s="40">
        <f t="shared" si="27"/>
        <v>0.47916666666666646</v>
      </c>
      <c r="D371" s="43">
        <v>0.05</v>
      </c>
      <c r="E371" s="9">
        <f t="shared" si="28"/>
        <v>5.1475000000000007E-2</v>
      </c>
      <c r="F371" s="44">
        <v>23.97</v>
      </c>
      <c r="G371" s="9">
        <f t="shared" si="29"/>
        <v>25.561608</v>
      </c>
      <c r="H371" s="11">
        <f t="shared" si="31"/>
        <v>2.8794287282000006</v>
      </c>
      <c r="J371" s="26"/>
    </row>
    <row r="372" spans="1:10" outlineLevel="1">
      <c r="A372" s="7">
        <f t="shared" si="32"/>
        <v>36</v>
      </c>
      <c r="B372" s="39">
        <v>42610.020833333336</v>
      </c>
      <c r="C372" s="40">
        <f t="shared" si="27"/>
        <v>0.49999999999999978</v>
      </c>
      <c r="D372" s="43">
        <v>0.28000000000000003</v>
      </c>
      <c r="E372" s="9">
        <f t="shared" si="28"/>
        <v>0.28826000000000007</v>
      </c>
      <c r="F372" s="44">
        <v>22.4</v>
      </c>
      <c r="G372" s="9">
        <f t="shared" si="29"/>
        <v>23.887359999999997</v>
      </c>
      <c r="H372" s="11">
        <f t="shared" si="31"/>
        <v>16.607419606400004</v>
      </c>
      <c r="J372" s="26"/>
    </row>
    <row r="373" spans="1:10" outlineLevel="1">
      <c r="A373" s="7">
        <f t="shared" si="32"/>
        <v>36</v>
      </c>
      <c r="B373" s="39">
        <v>42610.020833333336</v>
      </c>
      <c r="C373" s="40">
        <f t="shared" si="27"/>
        <v>0.52083333333333315</v>
      </c>
      <c r="D373" s="43">
        <v>0.47</v>
      </c>
      <c r="E373" s="9">
        <f t="shared" si="28"/>
        <v>0.48386499999999999</v>
      </c>
      <c r="F373" s="44">
        <v>21.02</v>
      </c>
      <c r="G373" s="9">
        <f t="shared" si="29"/>
        <v>22.415728000000001</v>
      </c>
      <c r="H373" s="11">
        <f t="shared" si="31"/>
        <v>28.588811271279997</v>
      </c>
      <c r="J373" s="26"/>
    </row>
    <row r="374" spans="1:10" outlineLevel="1">
      <c r="A374" s="7">
        <f t="shared" si="32"/>
        <v>36</v>
      </c>
      <c r="B374" s="39">
        <v>42610.020833333336</v>
      </c>
      <c r="C374" s="40">
        <f t="shared" si="27"/>
        <v>0.54166666666666652</v>
      </c>
      <c r="D374" s="43">
        <v>0.44</v>
      </c>
      <c r="E374" s="9">
        <f t="shared" si="28"/>
        <v>0.45298000000000005</v>
      </c>
      <c r="F374" s="44">
        <v>19.170000000000002</v>
      </c>
      <c r="G374" s="9">
        <f t="shared" si="29"/>
        <v>20.442888000000004</v>
      </c>
      <c r="H374" s="11">
        <f t="shared" si="31"/>
        <v>27.65765059376</v>
      </c>
      <c r="J374" s="26"/>
    </row>
    <row r="375" spans="1:10" outlineLevel="1">
      <c r="A375" s="7">
        <f t="shared" si="32"/>
        <v>36</v>
      </c>
      <c r="B375" s="39">
        <v>42610.020833333336</v>
      </c>
      <c r="C375" s="40">
        <f t="shared" si="27"/>
        <v>0.56249999999999989</v>
      </c>
      <c r="D375" s="43">
        <v>0.69</v>
      </c>
      <c r="E375" s="9">
        <f t="shared" si="28"/>
        <v>0.71035499999999996</v>
      </c>
      <c r="F375" s="44">
        <v>18.920000000000002</v>
      </c>
      <c r="G375" s="9">
        <f t="shared" si="29"/>
        <v>20.176288000000003</v>
      </c>
      <c r="H375" s="11">
        <f t="shared" si="31"/>
        <v>43.561605437760001</v>
      </c>
      <c r="J375" s="26"/>
    </row>
    <row r="376" spans="1:10" outlineLevel="1">
      <c r="A376" s="7">
        <f t="shared" si="32"/>
        <v>36</v>
      </c>
      <c r="B376" s="39">
        <v>42610.020833333336</v>
      </c>
      <c r="C376" s="40">
        <f t="shared" si="27"/>
        <v>0.58333333333333326</v>
      </c>
      <c r="D376" s="43">
        <v>0.84</v>
      </c>
      <c r="E376" s="9">
        <f t="shared" si="28"/>
        <v>0.86477999999999999</v>
      </c>
      <c r="F376" s="44">
        <v>17.7</v>
      </c>
      <c r="G376" s="9">
        <f t="shared" si="29"/>
        <v>18.87528</v>
      </c>
      <c r="H376" s="11">
        <f t="shared" si="31"/>
        <v>54.156605361599993</v>
      </c>
      <c r="J376" s="26"/>
    </row>
    <row r="377" spans="1:10" outlineLevel="1">
      <c r="A377" s="7">
        <f t="shared" si="32"/>
        <v>36</v>
      </c>
      <c r="B377" s="39">
        <v>42610.020833333336</v>
      </c>
      <c r="C377" s="40">
        <f t="shared" si="27"/>
        <v>0.60416666666666663</v>
      </c>
      <c r="D377" s="43">
        <v>0.65</v>
      </c>
      <c r="E377" s="9">
        <f t="shared" si="28"/>
        <v>0.66917500000000008</v>
      </c>
      <c r="F377" s="44">
        <v>18.690000000000001</v>
      </c>
      <c r="G377" s="9">
        <f t="shared" si="29"/>
        <v>19.931016000000003</v>
      </c>
      <c r="H377" s="11">
        <f t="shared" si="31"/>
        <v>41.200424868200002</v>
      </c>
      <c r="J377" s="26"/>
    </row>
    <row r="378" spans="1:10" outlineLevel="1">
      <c r="A378" s="7">
        <f t="shared" si="32"/>
        <v>36</v>
      </c>
      <c r="B378" s="39">
        <v>42610.020833333336</v>
      </c>
      <c r="C378" s="40">
        <f t="shared" si="27"/>
        <v>0.625</v>
      </c>
      <c r="D378" s="43">
        <v>0.57999999999999996</v>
      </c>
      <c r="E378" s="9">
        <f t="shared" si="28"/>
        <v>0.59711000000000003</v>
      </c>
      <c r="F378" s="44">
        <v>20.170000000000002</v>
      </c>
      <c r="G378" s="9">
        <f t="shared" si="29"/>
        <v>21.509288000000002</v>
      </c>
      <c r="H378" s="11">
        <f t="shared" si="31"/>
        <v>35.82105404232</v>
      </c>
      <c r="J378" s="26"/>
    </row>
    <row r="379" spans="1:10" outlineLevel="1">
      <c r="A379" s="7">
        <f t="shared" si="32"/>
        <v>36</v>
      </c>
      <c r="B379" s="39">
        <v>42610.020833333336</v>
      </c>
      <c r="C379" s="40">
        <f t="shared" si="27"/>
        <v>0.64583333333333337</v>
      </c>
      <c r="D379" s="43">
        <v>0.27</v>
      </c>
      <c r="E379" s="9">
        <f t="shared" si="28"/>
        <v>0.27796500000000002</v>
      </c>
      <c r="F379" s="44">
        <v>23.03</v>
      </c>
      <c r="G379" s="9">
        <f t="shared" si="29"/>
        <v>24.559192000000003</v>
      </c>
      <c r="H379" s="11">
        <f t="shared" si="31"/>
        <v>15.82755169572</v>
      </c>
      <c r="J379" s="26"/>
    </row>
    <row r="380" spans="1:10" outlineLevel="1">
      <c r="A380" s="7">
        <f t="shared" si="32"/>
        <v>36</v>
      </c>
      <c r="B380" s="39">
        <v>42610.020833333336</v>
      </c>
      <c r="C380" s="40">
        <f t="shared" si="27"/>
        <v>0.66666666666666674</v>
      </c>
      <c r="D380" s="43">
        <v>0.16</v>
      </c>
      <c r="E380" s="9">
        <f t="shared" si="28"/>
        <v>0.16472000000000001</v>
      </c>
      <c r="F380" s="44">
        <v>25.56</v>
      </c>
      <c r="G380" s="9">
        <f t="shared" si="29"/>
        <v>27.257183999999999</v>
      </c>
      <c r="H380" s="11">
        <f t="shared" si="31"/>
        <v>8.9348766515200015</v>
      </c>
      <c r="J380" s="26"/>
    </row>
    <row r="381" spans="1:10" outlineLevel="1">
      <c r="A381" s="7">
        <f t="shared" si="32"/>
        <v>36</v>
      </c>
      <c r="B381" s="39">
        <v>42610.020833333336</v>
      </c>
      <c r="C381" s="40">
        <f t="shared" si="27"/>
        <v>0.68750000000000011</v>
      </c>
      <c r="D381" s="43">
        <v>0.4</v>
      </c>
      <c r="E381" s="9">
        <f t="shared" si="28"/>
        <v>0.41180000000000005</v>
      </c>
      <c r="F381" s="44">
        <v>27.7</v>
      </c>
      <c r="G381" s="9">
        <f t="shared" si="29"/>
        <v>29.539279999999998</v>
      </c>
      <c r="H381" s="11">
        <f t="shared" si="31"/>
        <v>21.397424496000003</v>
      </c>
      <c r="J381" s="26"/>
    </row>
    <row r="382" spans="1:10" outlineLevel="1">
      <c r="A382" s="7">
        <f t="shared" si="32"/>
        <v>36</v>
      </c>
      <c r="B382" s="39">
        <v>42610.020833333336</v>
      </c>
      <c r="C382" s="40">
        <f t="shared" ref="C382:C445" si="33">IF(C381=$C$60,$C$13,C381+1/48)</f>
        <v>0.70833333333333348</v>
      </c>
      <c r="D382" s="43">
        <v>0.68</v>
      </c>
      <c r="E382" s="9">
        <f t="shared" si="28"/>
        <v>0.70006000000000013</v>
      </c>
      <c r="F382" s="44">
        <v>30.42</v>
      </c>
      <c r="G382" s="9">
        <f t="shared" si="29"/>
        <v>32.439888000000003</v>
      </c>
      <c r="H382" s="11">
        <f t="shared" si="31"/>
        <v>34.345022006720001</v>
      </c>
      <c r="J382" s="26"/>
    </row>
    <row r="383" spans="1:10" outlineLevel="1">
      <c r="A383" s="7">
        <f t="shared" si="32"/>
        <v>36</v>
      </c>
      <c r="B383" s="39">
        <v>42610.020833333336</v>
      </c>
      <c r="C383" s="40">
        <f t="shared" si="33"/>
        <v>0.72916666666666685</v>
      </c>
      <c r="D383" s="43">
        <v>1.32</v>
      </c>
      <c r="E383" s="9">
        <f t="shared" si="28"/>
        <v>1.3589400000000003</v>
      </c>
      <c r="F383" s="44">
        <v>33.14</v>
      </c>
      <c r="G383" s="9">
        <f t="shared" si="29"/>
        <v>35.340496000000002</v>
      </c>
      <c r="H383" s="11">
        <f t="shared" si="31"/>
        <v>62.727996365760006</v>
      </c>
      <c r="J383" s="26"/>
    </row>
    <row r="384" spans="1:10" outlineLevel="1">
      <c r="A384" s="7">
        <f t="shared" si="32"/>
        <v>36</v>
      </c>
      <c r="B384" s="39">
        <v>42610.020833333336</v>
      </c>
      <c r="C384" s="40">
        <f t="shared" si="33"/>
        <v>0.75000000000000022</v>
      </c>
      <c r="D384" s="43">
        <v>3.02</v>
      </c>
      <c r="E384" s="9">
        <f t="shared" si="28"/>
        <v>3.1090900000000001</v>
      </c>
      <c r="F384" s="44">
        <v>62.69</v>
      </c>
      <c r="G384" s="9">
        <f t="shared" si="29"/>
        <v>66.852615999999998</v>
      </c>
      <c r="H384" s="11">
        <f t="shared" si="31"/>
        <v>45.540035120560006</v>
      </c>
      <c r="J384" s="26"/>
    </row>
    <row r="385" spans="1:10" outlineLevel="1">
      <c r="A385" s="7">
        <f t="shared" si="32"/>
        <v>36</v>
      </c>
      <c r="B385" s="39">
        <v>42610.020833333336</v>
      </c>
      <c r="C385" s="40">
        <f t="shared" si="33"/>
        <v>0.77083333333333359</v>
      </c>
      <c r="D385" s="43">
        <v>4.26</v>
      </c>
      <c r="E385" s="9">
        <f t="shared" si="28"/>
        <v>4.3856700000000002</v>
      </c>
      <c r="F385" s="44">
        <v>82.94</v>
      </c>
      <c r="G385" s="9">
        <f t="shared" si="29"/>
        <v>88.447215999999997</v>
      </c>
      <c r="H385" s="11">
        <f t="shared" si="31"/>
        <v>-30.46819679471999</v>
      </c>
      <c r="J385" s="26"/>
    </row>
    <row r="386" spans="1:10" outlineLevel="1">
      <c r="A386" s="7">
        <f t="shared" si="32"/>
        <v>36</v>
      </c>
      <c r="B386" s="39">
        <v>42610.020833333336</v>
      </c>
      <c r="C386" s="40">
        <f t="shared" si="33"/>
        <v>0.79166666666666696</v>
      </c>
      <c r="D386" s="43">
        <v>5.96</v>
      </c>
      <c r="E386" s="9">
        <f t="shared" si="28"/>
        <v>6.1358200000000007</v>
      </c>
      <c r="F386" s="44">
        <v>89.33</v>
      </c>
      <c r="G386" s="9">
        <f t="shared" si="29"/>
        <v>95.261511999999996</v>
      </c>
      <c r="H386" s="11">
        <f t="shared" si="31"/>
        <v>-84.438160559839986</v>
      </c>
      <c r="J386" s="26"/>
    </row>
    <row r="387" spans="1:10" outlineLevel="1">
      <c r="A387" s="7">
        <f t="shared" si="32"/>
        <v>36</v>
      </c>
      <c r="B387" s="39">
        <v>42610.020833333336</v>
      </c>
      <c r="C387" s="40">
        <f t="shared" si="33"/>
        <v>0.81250000000000033</v>
      </c>
      <c r="D387" s="43">
        <v>7.32</v>
      </c>
      <c r="E387" s="9">
        <f t="shared" si="28"/>
        <v>7.535940000000001</v>
      </c>
      <c r="F387" s="44">
        <v>74.650000000000006</v>
      </c>
      <c r="G387" s="9">
        <f t="shared" si="29"/>
        <v>79.606760000000008</v>
      </c>
      <c r="H387" s="11">
        <f t="shared" si="31"/>
        <v>14.267343045599938</v>
      </c>
      <c r="J387" s="26"/>
    </row>
    <row r="388" spans="1:10" outlineLevel="1">
      <c r="A388" s="7">
        <f t="shared" si="32"/>
        <v>36</v>
      </c>
      <c r="B388" s="39">
        <v>42610.020833333336</v>
      </c>
      <c r="C388" s="40">
        <f t="shared" si="33"/>
        <v>0.8333333333333337</v>
      </c>
      <c r="D388" s="43">
        <v>7.73</v>
      </c>
      <c r="E388" s="9">
        <f t="shared" si="28"/>
        <v>7.9580350000000006</v>
      </c>
      <c r="F388" s="44">
        <v>52.72</v>
      </c>
      <c r="G388" s="9">
        <f t="shared" si="29"/>
        <v>56.220607999999999</v>
      </c>
      <c r="H388" s="11">
        <f t="shared" si="31"/>
        <v>201.17428631472004</v>
      </c>
      <c r="J388" s="26"/>
    </row>
    <row r="389" spans="1:10" outlineLevel="1">
      <c r="A389" s="7">
        <f t="shared" si="32"/>
        <v>36</v>
      </c>
      <c r="B389" s="39">
        <v>42610.020833333336</v>
      </c>
      <c r="C389" s="40">
        <f t="shared" si="33"/>
        <v>0.85416666666666707</v>
      </c>
      <c r="D389" s="43">
        <v>7.91</v>
      </c>
      <c r="E389" s="9">
        <f t="shared" si="28"/>
        <v>8.1433450000000001</v>
      </c>
      <c r="F389" s="44">
        <v>44.83</v>
      </c>
      <c r="G389" s="9">
        <f t="shared" si="29"/>
        <v>47.806711999999997</v>
      </c>
      <c r="H389" s="11">
        <f t="shared" si="31"/>
        <v>274.37606836836</v>
      </c>
      <c r="J389" s="26"/>
    </row>
    <row r="390" spans="1:10" outlineLevel="1">
      <c r="A390" s="7">
        <f t="shared" si="32"/>
        <v>36</v>
      </c>
      <c r="B390" s="39">
        <v>42610.020833333336</v>
      </c>
      <c r="C390" s="40">
        <f t="shared" si="33"/>
        <v>0.87500000000000044</v>
      </c>
      <c r="D390" s="43">
        <v>8.48</v>
      </c>
      <c r="E390" s="9">
        <f t="shared" si="28"/>
        <v>8.7301600000000015</v>
      </c>
      <c r="F390" s="44">
        <v>40.93</v>
      </c>
      <c r="G390" s="9">
        <f t="shared" si="29"/>
        <v>43.647751999999997</v>
      </c>
      <c r="H390" s="11">
        <f t="shared" si="31"/>
        <v>330.45618139968008</v>
      </c>
      <c r="J390" s="26"/>
    </row>
    <row r="391" spans="1:10" outlineLevel="1">
      <c r="A391" s="7">
        <f t="shared" si="32"/>
        <v>36</v>
      </c>
      <c r="B391" s="39">
        <v>42610.020833333336</v>
      </c>
      <c r="C391" s="40">
        <f t="shared" si="33"/>
        <v>0.89583333333333381</v>
      </c>
      <c r="D391" s="43">
        <v>8.6300000000000008</v>
      </c>
      <c r="E391" s="9">
        <f t="shared" si="28"/>
        <v>8.8845850000000013</v>
      </c>
      <c r="F391" s="44">
        <v>35.840000000000003</v>
      </c>
      <c r="G391" s="9">
        <f t="shared" si="29"/>
        <v>38.219776000000003</v>
      </c>
      <c r="H391" s="11">
        <f t="shared" si="31"/>
        <v>384.52682894704003</v>
      </c>
      <c r="J391" s="26"/>
    </row>
    <row r="392" spans="1:10" outlineLevel="1">
      <c r="A392" s="7">
        <f t="shared" si="32"/>
        <v>36</v>
      </c>
      <c r="B392" s="39">
        <v>42610.020833333336</v>
      </c>
      <c r="C392" s="40">
        <f t="shared" si="33"/>
        <v>0.91666666666666718</v>
      </c>
      <c r="D392" s="43">
        <v>8.81</v>
      </c>
      <c r="E392" s="9">
        <f t="shared" si="28"/>
        <v>9.0698950000000007</v>
      </c>
      <c r="F392" s="44">
        <v>26.17</v>
      </c>
      <c r="G392" s="9">
        <f t="shared" si="29"/>
        <v>27.907688000000004</v>
      </c>
      <c r="H392" s="11">
        <f t="shared" si="31"/>
        <v>486.07664264723996</v>
      </c>
      <c r="J392" s="26"/>
    </row>
    <row r="393" spans="1:10" outlineLevel="1">
      <c r="A393" s="7">
        <f t="shared" si="32"/>
        <v>36</v>
      </c>
      <c r="B393" s="39">
        <v>42610.020833333336</v>
      </c>
      <c r="C393" s="40">
        <f t="shared" si="33"/>
        <v>0.93750000000000056</v>
      </c>
      <c r="D393" s="43">
        <v>8.52</v>
      </c>
      <c r="E393" s="9">
        <f t="shared" si="28"/>
        <v>8.7713400000000004</v>
      </c>
      <c r="F393" s="44">
        <v>24.18</v>
      </c>
      <c r="G393" s="9">
        <f t="shared" si="29"/>
        <v>25.785551999999999</v>
      </c>
      <c r="H393" s="11">
        <f t="shared" si="31"/>
        <v>488.69036632032004</v>
      </c>
      <c r="J393" s="26"/>
    </row>
    <row r="394" spans="1:10" outlineLevel="1">
      <c r="A394" s="7">
        <f t="shared" si="32"/>
        <v>36</v>
      </c>
      <c r="B394" s="39">
        <v>42610.020833333336</v>
      </c>
      <c r="C394" s="40">
        <f t="shared" si="33"/>
        <v>0.95833333333333393</v>
      </c>
      <c r="D394" s="43">
        <v>8.17</v>
      </c>
      <c r="E394" s="9">
        <f t="shared" si="28"/>
        <v>8.4110150000000008</v>
      </c>
      <c r="F394" s="44">
        <v>21.46</v>
      </c>
      <c r="G394" s="9">
        <f t="shared" si="29"/>
        <v>22.884944000000001</v>
      </c>
      <c r="H394" s="11">
        <f t="shared" si="31"/>
        <v>493.01211524184004</v>
      </c>
      <c r="J394" s="26"/>
    </row>
    <row r="395" spans="1:10" outlineLevel="1">
      <c r="A395" s="7">
        <f t="shared" si="32"/>
        <v>36</v>
      </c>
      <c r="B395" s="39">
        <v>42610.020833333336</v>
      </c>
      <c r="C395" s="40">
        <f t="shared" si="33"/>
        <v>0.9791666666666673</v>
      </c>
      <c r="D395" s="43">
        <v>6.5</v>
      </c>
      <c r="E395" s="9">
        <f t="shared" si="28"/>
        <v>6.6917500000000008</v>
      </c>
      <c r="F395" s="44">
        <v>21.33</v>
      </c>
      <c r="G395" s="9">
        <f t="shared" si="29"/>
        <v>22.746312</v>
      </c>
      <c r="H395" s="11">
        <f t="shared" si="31"/>
        <v>393.16499167400002</v>
      </c>
      <c r="J395" s="26"/>
    </row>
    <row r="396" spans="1:10" outlineLevel="1">
      <c r="A396" s="7">
        <f t="shared" si="32"/>
        <v>36</v>
      </c>
      <c r="B396" s="39">
        <v>42610.020833333336</v>
      </c>
      <c r="C396" s="40">
        <f t="shared" si="33"/>
        <v>1.0000000000000007</v>
      </c>
      <c r="D396" s="43">
        <v>5.08</v>
      </c>
      <c r="E396" s="9">
        <f t="shared" si="28"/>
        <v>5.2298600000000004</v>
      </c>
      <c r="F396" s="44">
        <v>24.13</v>
      </c>
      <c r="G396" s="9">
        <f t="shared" si="29"/>
        <v>25.732232</v>
      </c>
      <c r="H396" s="11">
        <f>E396*($B$6-G396)</f>
        <v>291.65761915248004</v>
      </c>
      <c r="J396" s="26"/>
    </row>
    <row r="397" spans="1:10" outlineLevel="1">
      <c r="A397" s="7">
        <f t="shared" si="32"/>
        <v>36</v>
      </c>
      <c r="B397" s="39">
        <v>42611.020833333336</v>
      </c>
      <c r="C397" s="40">
        <f t="shared" si="33"/>
        <v>2.0833333333333332E-2</v>
      </c>
      <c r="D397" s="43">
        <v>4.18</v>
      </c>
      <c r="E397" s="9">
        <f t="shared" si="28"/>
        <v>4.3033099999999997</v>
      </c>
      <c r="F397" s="44">
        <v>23.55</v>
      </c>
      <c r="G397" s="9">
        <f t="shared" si="29"/>
        <v>25.113720000000001</v>
      </c>
      <c r="H397" s="11">
        <f t="shared" ref="H397:H443" si="34">E397*($B$6-G397)</f>
        <v>242.64764258679998</v>
      </c>
      <c r="J397" s="26"/>
    </row>
    <row r="398" spans="1:10" outlineLevel="1">
      <c r="A398" s="7">
        <f t="shared" si="32"/>
        <v>36</v>
      </c>
      <c r="B398" s="39">
        <v>42611.020833333336</v>
      </c>
      <c r="C398" s="40">
        <f t="shared" si="33"/>
        <v>4.1666666666666664E-2</v>
      </c>
      <c r="D398" s="43">
        <v>3.85</v>
      </c>
      <c r="E398" s="9">
        <f t="shared" ref="E398:E461" si="35">IF($B$10="Electricity",$D398*$B$7,$D398*$B$8)</f>
        <v>3.9635750000000005</v>
      </c>
      <c r="F398" s="44">
        <v>19.3</v>
      </c>
      <c r="G398" s="9">
        <f t="shared" ref="G398:G461" si="36">$F398*$B$8</f>
        <v>20.581520000000001</v>
      </c>
      <c r="H398" s="11">
        <f t="shared" si="34"/>
        <v>241.45496436600004</v>
      </c>
      <c r="J398" s="26"/>
    </row>
    <row r="399" spans="1:10" outlineLevel="1">
      <c r="A399" s="7">
        <f t="shared" si="32"/>
        <v>36</v>
      </c>
      <c r="B399" s="39">
        <v>42611.020833333336</v>
      </c>
      <c r="C399" s="40">
        <f t="shared" si="33"/>
        <v>6.25E-2</v>
      </c>
      <c r="D399" s="43">
        <v>4.3099999999999996</v>
      </c>
      <c r="E399" s="9">
        <f t="shared" si="35"/>
        <v>4.4371450000000001</v>
      </c>
      <c r="F399" s="44">
        <v>17.73</v>
      </c>
      <c r="G399" s="9">
        <f t="shared" si="36"/>
        <v>18.907271999999999</v>
      </c>
      <c r="H399" s="11">
        <f t="shared" si="34"/>
        <v>277.73301008156</v>
      </c>
      <c r="J399" s="26"/>
    </row>
    <row r="400" spans="1:10" outlineLevel="1">
      <c r="A400" s="7">
        <f t="shared" si="32"/>
        <v>36</v>
      </c>
      <c r="B400" s="39">
        <v>42611.020833333336</v>
      </c>
      <c r="C400" s="40">
        <f t="shared" si="33"/>
        <v>8.3333333333333329E-2</v>
      </c>
      <c r="D400" s="43">
        <v>4.2300000000000004</v>
      </c>
      <c r="E400" s="9">
        <f t="shared" si="35"/>
        <v>4.3547850000000006</v>
      </c>
      <c r="F400" s="44">
        <v>14.9</v>
      </c>
      <c r="G400" s="9">
        <f t="shared" si="36"/>
        <v>15.88936</v>
      </c>
      <c r="H400" s="11">
        <f t="shared" si="34"/>
        <v>285.72023091240004</v>
      </c>
      <c r="J400" s="26"/>
    </row>
    <row r="401" spans="1:13" outlineLevel="1">
      <c r="A401" s="7">
        <f t="shared" si="32"/>
        <v>36</v>
      </c>
      <c r="B401" s="39">
        <v>42611.020833333336</v>
      </c>
      <c r="C401" s="40">
        <f t="shared" si="33"/>
        <v>0.10416666666666666</v>
      </c>
      <c r="D401" s="43">
        <v>4.0199999999999996</v>
      </c>
      <c r="E401" s="9">
        <f t="shared" si="35"/>
        <v>4.1385899999999998</v>
      </c>
      <c r="F401" s="44">
        <v>15.4</v>
      </c>
      <c r="G401" s="9">
        <f t="shared" si="36"/>
        <v>16.422560000000001</v>
      </c>
      <c r="H401" s="11">
        <f t="shared" si="34"/>
        <v>269.32884240959999</v>
      </c>
      <c r="J401" s="26"/>
      <c r="M401" s="27"/>
    </row>
    <row r="402" spans="1:13" outlineLevel="1">
      <c r="A402" s="7">
        <f t="shared" si="32"/>
        <v>36</v>
      </c>
      <c r="B402" s="39">
        <v>42611.020833333336</v>
      </c>
      <c r="C402" s="40">
        <f t="shared" si="33"/>
        <v>0.12499999999999999</v>
      </c>
      <c r="D402" s="43">
        <v>4.32</v>
      </c>
      <c r="E402" s="9">
        <f t="shared" si="35"/>
        <v>4.4474400000000003</v>
      </c>
      <c r="F402" s="44">
        <v>13.54</v>
      </c>
      <c r="G402" s="9">
        <f t="shared" si="36"/>
        <v>14.439055999999999</v>
      </c>
      <c r="H402" s="11">
        <f t="shared" si="34"/>
        <v>298.24952478336007</v>
      </c>
      <c r="J402" s="26"/>
    </row>
    <row r="403" spans="1:13" outlineLevel="1">
      <c r="A403" s="7">
        <f t="shared" si="32"/>
        <v>36</v>
      </c>
      <c r="B403" s="39">
        <v>42611.020833333336</v>
      </c>
      <c r="C403" s="40">
        <f t="shared" si="33"/>
        <v>0.14583333333333331</v>
      </c>
      <c r="D403" s="43">
        <v>5.73</v>
      </c>
      <c r="E403" s="9">
        <f t="shared" si="35"/>
        <v>5.8990350000000005</v>
      </c>
      <c r="F403" s="44">
        <v>12.02</v>
      </c>
      <c r="G403" s="9">
        <f t="shared" si="36"/>
        <v>12.818128</v>
      </c>
      <c r="H403" s="11">
        <f t="shared" si="34"/>
        <v>405.15676679352003</v>
      </c>
      <c r="J403" s="26"/>
    </row>
    <row r="404" spans="1:13" outlineLevel="1">
      <c r="A404" s="7">
        <f t="shared" si="32"/>
        <v>36</v>
      </c>
      <c r="B404" s="39">
        <v>42611.020833333336</v>
      </c>
      <c r="C404" s="40">
        <f t="shared" si="33"/>
        <v>0.16666666666666666</v>
      </c>
      <c r="D404" s="43">
        <v>6.31</v>
      </c>
      <c r="E404" s="9">
        <f t="shared" si="35"/>
        <v>6.4961450000000003</v>
      </c>
      <c r="F404" s="44">
        <v>9.5</v>
      </c>
      <c r="G404" s="9">
        <f t="shared" si="36"/>
        <v>10.130800000000001</v>
      </c>
      <c r="H404" s="11">
        <f t="shared" si="34"/>
        <v>463.62467173400006</v>
      </c>
      <c r="J404" s="26"/>
    </row>
    <row r="405" spans="1:13" outlineLevel="1">
      <c r="A405" s="7">
        <f t="shared" si="32"/>
        <v>36</v>
      </c>
      <c r="B405" s="39">
        <v>42611.020833333336</v>
      </c>
      <c r="C405" s="40">
        <f t="shared" si="33"/>
        <v>0.1875</v>
      </c>
      <c r="D405" s="43">
        <v>7.45</v>
      </c>
      <c r="E405" s="9">
        <f t="shared" si="35"/>
        <v>7.6697750000000005</v>
      </c>
      <c r="F405" s="44">
        <v>12.62</v>
      </c>
      <c r="G405" s="9">
        <f t="shared" si="36"/>
        <v>13.457967999999999</v>
      </c>
      <c r="H405" s="11">
        <f t="shared" si="34"/>
        <v>521.86707598280009</v>
      </c>
      <c r="J405" s="26"/>
    </row>
    <row r="406" spans="1:13" outlineLevel="1">
      <c r="A406" s="7">
        <f t="shared" si="32"/>
        <v>36</v>
      </c>
      <c r="B406" s="39">
        <v>42611.020833333336</v>
      </c>
      <c r="C406" s="40">
        <f t="shared" si="33"/>
        <v>0.20833333333333334</v>
      </c>
      <c r="D406" s="43">
        <v>8.24</v>
      </c>
      <c r="E406" s="9">
        <f t="shared" si="35"/>
        <v>8.4830800000000011</v>
      </c>
      <c r="F406" s="44">
        <v>14.61</v>
      </c>
      <c r="G406" s="9">
        <f t="shared" si="36"/>
        <v>15.580104</v>
      </c>
      <c r="H406" s="11">
        <f t="shared" si="34"/>
        <v>559.20375135968004</v>
      </c>
      <c r="J406" s="26"/>
    </row>
    <row r="407" spans="1:13" outlineLevel="1">
      <c r="A407" s="7">
        <f t="shared" si="32"/>
        <v>36</v>
      </c>
      <c r="B407" s="39">
        <v>42611.020833333336</v>
      </c>
      <c r="C407" s="40">
        <f t="shared" si="33"/>
        <v>0.22916666666666669</v>
      </c>
      <c r="D407" s="43">
        <v>8.76</v>
      </c>
      <c r="E407" s="9">
        <f t="shared" si="35"/>
        <v>9.0184200000000008</v>
      </c>
      <c r="F407" s="44">
        <v>18.059999999999999</v>
      </c>
      <c r="G407" s="9">
        <f t="shared" si="36"/>
        <v>19.259183999999998</v>
      </c>
      <c r="H407" s="11">
        <f t="shared" si="34"/>
        <v>561.31381983072004</v>
      </c>
      <c r="J407" s="26"/>
    </row>
    <row r="408" spans="1:13" outlineLevel="1">
      <c r="A408" s="7">
        <f t="shared" si="32"/>
        <v>36</v>
      </c>
      <c r="B408" s="39">
        <v>42611.020833333336</v>
      </c>
      <c r="C408" s="40">
        <f t="shared" si="33"/>
        <v>0.25</v>
      </c>
      <c r="D408" s="43">
        <v>8.49</v>
      </c>
      <c r="E408" s="9">
        <f t="shared" si="35"/>
        <v>8.7404550000000008</v>
      </c>
      <c r="F408" s="44">
        <v>25.75</v>
      </c>
      <c r="G408" s="9">
        <f t="shared" si="36"/>
        <v>27.459800000000001</v>
      </c>
      <c r="H408" s="11">
        <f t="shared" si="34"/>
        <v>472.33593629100005</v>
      </c>
      <c r="J408" s="26"/>
    </row>
    <row r="409" spans="1:13" outlineLevel="1">
      <c r="A409" s="7">
        <f t="shared" si="32"/>
        <v>36</v>
      </c>
      <c r="B409" s="39">
        <v>42611.020833333336</v>
      </c>
      <c r="C409" s="40">
        <f t="shared" si="33"/>
        <v>0.27083333333333331</v>
      </c>
      <c r="D409" s="43">
        <v>8.2200000000000006</v>
      </c>
      <c r="E409" s="9">
        <f t="shared" si="35"/>
        <v>8.4624900000000007</v>
      </c>
      <c r="F409" s="44">
        <v>39.659999999999997</v>
      </c>
      <c r="G409" s="9">
        <f t="shared" si="36"/>
        <v>42.293423999999995</v>
      </c>
      <c r="H409" s="11">
        <f t="shared" si="34"/>
        <v>331.7852573342401</v>
      </c>
      <c r="J409" s="26"/>
    </row>
    <row r="410" spans="1:13" outlineLevel="1">
      <c r="A410" s="7">
        <f t="shared" si="32"/>
        <v>36</v>
      </c>
      <c r="B410" s="39">
        <v>42611.020833333336</v>
      </c>
      <c r="C410" s="40">
        <f t="shared" si="33"/>
        <v>0.29166666666666663</v>
      </c>
      <c r="D410" s="43">
        <v>8.19</v>
      </c>
      <c r="E410" s="9">
        <f t="shared" si="35"/>
        <v>8.4316049999999994</v>
      </c>
      <c r="F410" s="44">
        <v>121.95</v>
      </c>
      <c r="G410" s="9">
        <f t="shared" si="36"/>
        <v>130.04748000000001</v>
      </c>
      <c r="H410" s="11">
        <f t="shared" si="34"/>
        <v>-409.33317510540002</v>
      </c>
      <c r="J410" s="26"/>
    </row>
    <row r="411" spans="1:13" outlineLevel="1">
      <c r="A411" s="7">
        <f t="shared" si="32"/>
        <v>36</v>
      </c>
      <c r="B411" s="39">
        <v>42611.020833333336</v>
      </c>
      <c r="C411" s="40">
        <f t="shared" si="33"/>
        <v>0.31249999999999994</v>
      </c>
      <c r="D411" s="43">
        <v>8.35</v>
      </c>
      <c r="E411" s="9">
        <f t="shared" si="35"/>
        <v>8.5963250000000002</v>
      </c>
      <c r="F411" s="44">
        <v>75.42</v>
      </c>
      <c r="G411" s="9">
        <f t="shared" si="36"/>
        <v>80.427887999999996</v>
      </c>
      <c r="H411" s="11">
        <f t="shared" si="34"/>
        <v>9.2162231884000363</v>
      </c>
      <c r="J411" s="26"/>
    </row>
    <row r="412" spans="1:13" outlineLevel="1">
      <c r="A412" s="7">
        <f t="shared" si="32"/>
        <v>36</v>
      </c>
      <c r="B412" s="39">
        <v>42611.020833333336</v>
      </c>
      <c r="C412" s="40">
        <f t="shared" si="33"/>
        <v>0.33333333333333326</v>
      </c>
      <c r="D412" s="43">
        <v>6.85</v>
      </c>
      <c r="E412" s="9">
        <f t="shared" si="35"/>
        <v>7.0520750000000003</v>
      </c>
      <c r="F412" s="44">
        <v>85.93</v>
      </c>
      <c r="G412" s="9">
        <f t="shared" si="36"/>
        <v>91.635752000000011</v>
      </c>
      <c r="H412" s="11">
        <f t="shared" si="34"/>
        <v>-71.478083285400075</v>
      </c>
      <c r="J412" s="26"/>
    </row>
    <row r="413" spans="1:13" outlineLevel="1">
      <c r="A413" s="7">
        <f t="shared" si="32"/>
        <v>36</v>
      </c>
      <c r="B413" s="39">
        <v>42611.020833333336</v>
      </c>
      <c r="C413" s="40">
        <f t="shared" si="33"/>
        <v>0.35416666666666657</v>
      </c>
      <c r="D413" s="43">
        <v>7.21</v>
      </c>
      <c r="E413" s="9">
        <f t="shared" si="35"/>
        <v>7.4226950000000009</v>
      </c>
      <c r="F413" s="44">
        <v>76.91</v>
      </c>
      <c r="G413" s="9">
        <f t="shared" si="36"/>
        <v>82.016824</v>
      </c>
      <c r="H413" s="11">
        <f t="shared" si="34"/>
        <v>-3.8362269206799984</v>
      </c>
      <c r="J413" s="26"/>
    </row>
    <row r="414" spans="1:13" outlineLevel="1">
      <c r="A414" s="7">
        <f t="shared" si="32"/>
        <v>36</v>
      </c>
      <c r="B414" s="39">
        <v>42611.020833333336</v>
      </c>
      <c r="C414" s="40">
        <f t="shared" si="33"/>
        <v>0.37499999999999989</v>
      </c>
      <c r="D414" s="43">
        <v>6.85</v>
      </c>
      <c r="E414" s="9">
        <f t="shared" si="35"/>
        <v>7.0520750000000003</v>
      </c>
      <c r="F414" s="44">
        <v>44.38</v>
      </c>
      <c r="G414" s="9">
        <f t="shared" si="36"/>
        <v>47.326832000000003</v>
      </c>
      <c r="H414" s="11">
        <f t="shared" si="34"/>
        <v>240.9917437236</v>
      </c>
      <c r="J414" s="26"/>
    </row>
    <row r="415" spans="1:13" outlineLevel="1">
      <c r="A415" s="7">
        <f t="shared" ref="A415:A478" si="37">A414</f>
        <v>36</v>
      </c>
      <c r="B415" s="39">
        <v>42611.020833333336</v>
      </c>
      <c r="C415" s="40">
        <f t="shared" si="33"/>
        <v>0.3958333333333332</v>
      </c>
      <c r="D415" s="43">
        <v>4.75</v>
      </c>
      <c r="E415" s="9">
        <f t="shared" si="35"/>
        <v>4.8901250000000003</v>
      </c>
      <c r="F415" s="44">
        <v>44.31</v>
      </c>
      <c r="G415" s="9">
        <f t="shared" si="36"/>
        <v>47.252184</v>
      </c>
      <c r="H415" s="11">
        <f t="shared" si="34"/>
        <v>167.47610121700001</v>
      </c>
      <c r="J415" s="26"/>
    </row>
    <row r="416" spans="1:13" outlineLevel="1">
      <c r="A416" s="7">
        <f t="shared" si="37"/>
        <v>36</v>
      </c>
      <c r="B416" s="39">
        <v>42611.020833333336</v>
      </c>
      <c r="C416" s="40">
        <f t="shared" si="33"/>
        <v>0.41666666666666652</v>
      </c>
      <c r="D416" s="43">
        <v>3.25</v>
      </c>
      <c r="E416" s="9">
        <f t="shared" si="35"/>
        <v>3.3458750000000004</v>
      </c>
      <c r="F416" s="44">
        <v>44.61</v>
      </c>
      <c r="G416" s="9">
        <f t="shared" si="36"/>
        <v>47.572104000000003</v>
      </c>
      <c r="H416" s="11">
        <f t="shared" si="34"/>
        <v>113.518499029</v>
      </c>
      <c r="J416" s="26"/>
    </row>
    <row r="417" spans="1:10" outlineLevel="1">
      <c r="A417" s="7">
        <f t="shared" si="37"/>
        <v>36</v>
      </c>
      <c r="B417" s="39">
        <v>42611.020833333336</v>
      </c>
      <c r="C417" s="40">
        <f t="shared" si="33"/>
        <v>0.43749999999999983</v>
      </c>
      <c r="D417" s="43">
        <v>3.54</v>
      </c>
      <c r="E417" s="9">
        <f t="shared" si="35"/>
        <v>3.6444300000000003</v>
      </c>
      <c r="F417" s="44">
        <v>37.83</v>
      </c>
      <c r="G417" s="9">
        <f t="shared" si="36"/>
        <v>40.341912000000001</v>
      </c>
      <c r="H417" s="11">
        <f t="shared" si="34"/>
        <v>149.99777064984002</v>
      </c>
      <c r="J417" s="26"/>
    </row>
    <row r="418" spans="1:10" outlineLevel="1">
      <c r="A418" s="7">
        <f t="shared" si="37"/>
        <v>36</v>
      </c>
      <c r="B418" s="39">
        <v>42611.020833333336</v>
      </c>
      <c r="C418" s="40">
        <f t="shared" si="33"/>
        <v>0.45833333333333315</v>
      </c>
      <c r="D418" s="43">
        <v>4.0999999999999996</v>
      </c>
      <c r="E418" s="9">
        <f t="shared" si="35"/>
        <v>4.2209500000000002</v>
      </c>
      <c r="F418" s="44">
        <v>32.92</v>
      </c>
      <c r="G418" s="9">
        <f t="shared" si="36"/>
        <v>35.105888</v>
      </c>
      <c r="H418" s="11">
        <f t="shared" si="34"/>
        <v>195.8272270464</v>
      </c>
      <c r="J418" s="26"/>
    </row>
    <row r="419" spans="1:10" outlineLevel="1">
      <c r="A419" s="7">
        <f t="shared" si="37"/>
        <v>36</v>
      </c>
      <c r="B419" s="39">
        <v>42611.020833333336</v>
      </c>
      <c r="C419" s="40">
        <f t="shared" si="33"/>
        <v>0.47916666666666646</v>
      </c>
      <c r="D419" s="43">
        <v>6</v>
      </c>
      <c r="E419" s="9">
        <f t="shared" si="35"/>
        <v>6.1770000000000005</v>
      </c>
      <c r="F419" s="44">
        <v>30.56</v>
      </c>
      <c r="G419" s="9">
        <f t="shared" si="36"/>
        <v>32.589183999999996</v>
      </c>
      <c r="H419" s="11">
        <f t="shared" si="34"/>
        <v>302.12211043200006</v>
      </c>
      <c r="J419" s="26"/>
    </row>
    <row r="420" spans="1:10" outlineLevel="1">
      <c r="A420" s="7">
        <f t="shared" si="37"/>
        <v>36</v>
      </c>
      <c r="B420" s="39">
        <v>42611.020833333336</v>
      </c>
      <c r="C420" s="40">
        <f t="shared" si="33"/>
        <v>0.49999999999999978</v>
      </c>
      <c r="D420" s="43">
        <v>6.72</v>
      </c>
      <c r="E420" s="9">
        <f t="shared" si="35"/>
        <v>6.9182399999999999</v>
      </c>
      <c r="F420" s="44">
        <v>29.03</v>
      </c>
      <c r="G420" s="9">
        <f t="shared" si="36"/>
        <v>30.957592000000002</v>
      </c>
      <c r="H420" s="11">
        <f t="shared" si="34"/>
        <v>349.66450872191996</v>
      </c>
      <c r="J420" s="26"/>
    </row>
    <row r="421" spans="1:10" outlineLevel="1">
      <c r="A421" s="7">
        <f t="shared" si="37"/>
        <v>36</v>
      </c>
      <c r="B421" s="39">
        <v>42611.020833333336</v>
      </c>
      <c r="C421" s="40">
        <f t="shared" si="33"/>
        <v>0.52083333333333315</v>
      </c>
      <c r="D421" s="43">
        <v>7.46</v>
      </c>
      <c r="E421" s="9">
        <f t="shared" si="35"/>
        <v>7.6800700000000006</v>
      </c>
      <c r="F421" s="44">
        <v>28.18</v>
      </c>
      <c r="G421" s="9">
        <f t="shared" si="36"/>
        <v>30.051152000000002</v>
      </c>
      <c r="H421" s="11">
        <f t="shared" si="34"/>
        <v>395.13075405936002</v>
      </c>
      <c r="J421" s="26"/>
    </row>
    <row r="422" spans="1:10" outlineLevel="1">
      <c r="A422" s="7">
        <f t="shared" si="37"/>
        <v>36</v>
      </c>
      <c r="B422" s="39">
        <v>42611.020833333336</v>
      </c>
      <c r="C422" s="40">
        <f t="shared" si="33"/>
        <v>0.54166666666666652</v>
      </c>
      <c r="D422" s="43">
        <v>8.4</v>
      </c>
      <c r="E422" s="9">
        <f t="shared" si="35"/>
        <v>8.6478000000000019</v>
      </c>
      <c r="F422" s="44">
        <v>26.06</v>
      </c>
      <c r="G422" s="9">
        <f t="shared" si="36"/>
        <v>27.790384</v>
      </c>
      <c r="H422" s="11">
        <f t="shared" si="34"/>
        <v>464.47001724480009</v>
      </c>
      <c r="J422" s="26"/>
    </row>
    <row r="423" spans="1:10" outlineLevel="1">
      <c r="A423" s="7">
        <f t="shared" si="37"/>
        <v>36</v>
      </c>
      <c r="B423" s="39">
        <v>42611.020833333336</v>
      </c>
      <c r="C423" s="40">
        <f t="shared" si="33"/>
        <v>0.56249999999999989</v>
      </c>
      <c r="D423" s="43">
        <v>8.82</v>
      </c>
      <c r="E423" s="9">
        <f t="shared" si="35"/>
        <v>9.0801900000000018</v>
      </c>
      <c r="F423" s="44">
        <v>25.54</v>
      </c>
      <c r="G423" s="9">
        <f t="shared" si="36"/>
        <v>27.235855999999998</v>
      </c>
      <c r="H423" s="11">
        <f t="shared" si="34"/>
        <v>492.7287377073601</v>
      </c>
      <c r="J423" s="26"/>
    </row>
    <row r="424" spans="1:10" outlineLevel="1">
      <c r="A424" s="7">
        <f t="shared" si="37"/>
        <v>36</v>
      </c>
      <c r="B424" s="39">
        <v>42611.020833333336</v>
      </c>
      <c r="C424" s="40">
        <f t="shared" si="33"/>
        <v>0.58333333333333326</v>
      </c>
      <c r="D424" s="43">
        <v>9.42</v>
      </c>
      <c r="E424" s="9">
        <f t="shared" si="35"/>
        <v>9.697890000000001</v>
      </c>
      <c r="F424" s="44">
        <v>28.94</v>
      </c>
      <c r="G424" s="9">
        <f t="shared" si="36"/>
        <v>30.861616000000001</v>
      </c>
      <c r="H424" s="11">
        <f t="shared" si="34"/>
        <v>491.08547780976005</v>
      </c>
      <c r="J424" s="26"/>
    </row>
    <row r="425" spans="1:10" outlineLevel="1">
      <c r="A425" s="7">
        <f t="shared" si="37"/>
        <v>36</v>
      </c>
      <c r="B425" s="39">
        <v>42611.020833333336</v>
      </c>
      <c r="C425" s="40">
        <f t="shared" si="33"/>
        <v>0.60416666666666663</v>
      </c>
      <c r="D425" s="43">
        <v>9.27</v>
      </c>
      <c r="E425" s="9">
        <f t="shared" si="35"/>
        <v>9.5434650000000012</v>
      </c>
      <c r="F425" s="44">
        <v>29.3</v>
      </c>
      <c r="G425" s="9">
        <f t="shared" si="36"/>
        <v>31.245520000000003</v>
      </c>
      <c r="H425" s="11">
        <f t="shared" si="34"/>
        <v>479.60187097320005</v>
      </c>
      <c r="J425" s="26"/>
    </row>
    <row r="426" spans="1:10" outlineLevel="1">
      <c r="A426" s="7">
        <f t="shared" si="37"/>
        <v>36</v>
      </c>
      <c r="B426" s="39">
        <v>42611.020833333336</v>
      </c>
      <c r="C426" s="40">
        <f t="shared" si="33"/>
        <v>0.625</v>
      </c>
      <c r="D426" s="43">
        <v>9.1300000000000008</v>
      </c>
      <c r="E426" s="9">
        <f t="shared" si="35"/>
        <v>9.3993350000000024</v>
      </c>
      <c r="F426" s="44">
        <v>29.52</v>
      </c>
      <c r="G426" s="9">
        <f t="shared" si="36"/>
        <v>31.480128000000001</v>
      </c>
      <c r="H426" s="11">
        <f t="shared" si="34"/>
        <v>470.1535335851201</v>
      </c>
      <c r="J426" s="26"/>
    </row>
    <row r="427" spans="1:10" outlineLevel="1">
      <c r="A427" s="7">
        <f t="shared" si="37"/>
        <v>36</v>
      </c>
      <c r="B427" s="39">
        <v>42611.020833333336</v>
      </c>
      <c r="C427" s="40">
        <f t="shared" si="33"/>
        <v>0.64583333333333337</v>
      </c>
      <c r="D427" s="43">
        <v>9.3000000000000007</v>
      </c>
      <c r="E427" s="9">
        <f t="shared" si="35"/>
        <v>9.5743500000000008</v>
      </c>
      <c r="F427" s="44">
        <v>29.61</v>
      </c>
      <c r="G427" s="9">
        <f t="shared" si="36"/>
        <v>31.576104000000001</v>
      </c>
      <c r="H427" s="11">
        <f t="shared" si="34"/>
        <v>477.98885366760004</v>
      </c>
      <c r="J427" s="26"/>
    </row>
    <row r="428" spans="1:10" outlineLevel="1">
      <c r="A428" s="7">
        <f t="shared" si="37"/>
        <v>36</v>
      </c>
      <c r="B428" s="39">
        <v>42611.020833333336</v>
      </c>
      <c r="C428" s="40">
        <f t="shared" si="33"/>
        <v>0.66666666666666674</v>
      </c>
      <c r="D428" s="43">
        <v>8.6199999999999992</v>
      </c>
      <c r="E428" s="9">
        <f t="shared" si="35"/>
        <v>8.8742900000000002</v>
      </c>
      <c r="F428" s="44">
        <v>31.62</v>
      </c>
      <c r="G428" s="9">
        <f t="shared" si="36"/>
        <v>33.719568000000002</v>
      </c>
      <c r="H428" s="11">
        <f t="shared" si="34"/>
        <v>424.01740989327999</v>
      </c>
      <c r="J428" s="26"/>
    </row>
    <row r="429" spans="1:10" outlineLevel="1">
      <c r="A429" s="7">
        <f t="shared" si="37"/>
        <v>36</v>
      </c>
      <c r="B429" s="39">
        <v>42611.020833333336</v>
      </c>
      <c r="C429" s="40">
        <f t="shared" si="33"/>
        <v>0.68750000000000011</v>
      </c>
      <c r="D429" s="43">
        <v>8.69</v>
      </c>
      <c r="E429" s="9">
        <f t="shared" si="35"/>
        <v>8.9463550000000005</v>
      </c>
      <c r="F429" s="44">
        <v>29.77</v>
      </c>
      <c r="G429" s="9">
        <f t="shared" si="36"/>
        <v>31.746728000000001</v>
      </c>
      <c r="H429" s="11">
        <f t="shared" si="34"/>
        <v>445.11043372355999</v>
      </c>
      <c r="J429" s="26"/>
    </row>
    <row r="430" spans="1:10" outlineLevel="1">
      <c r="A430" s="7">
        <f t="shared" si="37"/>
        <v>36</v>
      </c>
      <c r="B430" s="39">
        <v>42611.020833333336</v>
      </c>
      <c r="C430" s="40">
        <f t="shared" si="33"/>
        <v>0.70833333333333348</v>
      </c>
      <c r="D430" s="43">
        <v>8.7799999999999994</v>
      </c>
      <c r="E430" s="9">
        <f t="shared" si="35"/>
        <v>9.0390099999999993</v>
      </c>
      <c r="F430" s="44">
        <v>30.95</v>
      </c>
      <c r="G430" s="9">
        <f t="shared" si="36"/>
        <v>33.00508</v>
      </c>
      <c r="H430" s="11">
        <f t="shared" si="34"/>
        <v>438.34606682919997</v>
      </c>
      <c r="J430" s="26"/>
    </row>
    <row r="431" spans="1:10" outlineLevel="1">
      <c r="A431" s="7">
        <f t="shared" si="37"/>
        <v>36</v>
      </c>
      <c r="B431" s="39">
        <v>42611.020833333336</v>
      </c>
      <c r="C431" s="40">
        <f t="shared" si="33"/>
        <v>0.72916666666666685</v>
      </c>
      <c r="D431" s="43">
        <v>8.65</v>
      </c>
      <c r="E431" s="9">
        <f t="shared" si="35"/>
        <v>8.9051750000000016</v>
      </c>
      <c r="F431" s="44">
        <v>38.43</v>
      </c>
      <c r="G431" s="9">
        <f t="shared" si="36"/>
        <v>40.981752</v>
      </c>
      <c r="H431" s="11">
        <f t="shared" si="34"/>
        <v>360.82208913340008</v>
      </c>
      <c r="J431" s="26"/>
    </row>
    <row r="432" spans="1:10" outlineLevel="1">
      <c r="A432" s="7">
        <f t="shared" si="37"/>
        <v>36</v>
      </c>
      <c r="B432" s="39">
        <v>42611.020833333336</v>
      </c>
      <c r="C432" s="40">
        <f t="shared" si="33"/>
        <v>0.75000000000000022</v>
      </c>
      <c r="D432" s="43">
        <v>8.82</v>
      </c>
      <c r="E432" s="9">
        <f t="shared" si="35"/>
        <v>9.0801900000000018</v>
      </c>
      <c r="F432" s="44">
        <v>62.46</v>
      </c>
      <c r="G432" s="9">
        <f t="shared" si="36"/>
        <v>66.607343999999998</v>
      </c>
      <c r="H432" s="11">
        <f t="shared" si="34"/>
        <v>135.22814608464006</v>
      </c>
      <c r="J432" s="26"/>
    </row>
    <row r="433" spans="1:10" outlineLevel="1">
      <c r="A433" s="7">
        <f t="shared" si="37"/>
        <v>36</v>
      </c>
      <c r="B433" s="39">
        <v>42611.020833333336</v>
      </c>
      <c r="C433" s="40">
        <f t="shared" si="33"/>
        <v>0.77083333333333359</v>
      </c>
      <c r="D433" s="43">
        <v>8.86</v>
      </c>
      <c r="E433" s="9">
        <f t="shared" si="35"/>
        <v>9.1213700000000006</v>
      </c>
      <c r="F433" s="44">
        <v>111.6</v>
      </c>
      <c r="G433" s="9">
        <f t="shared" si="36"/>
        <v>119.01024</v>
      </c>
      <c r="H433" s="11">
        <f t="shared" si="34"/>
        <v>-342.14477782879999</v>
      </c>
      <c r="J433" s="26"/>
    </row>
    <row r="434" spans="1:10" outlineLevel="1">
      <c r="A434" s="7">
        <f t="shared" si="37"/>
        <v>36</v>
      </c>
      <c r="B434" s="39">
        <v>42611.020833333336</v>
      </c>
      <c r="C434" s="40">
        <f t="shared" si="33"/>
        <v>0.79166666666666696</v>
      </c>
      <c r="D434" s="43">
        <v>9.1300000000000008</v>
      </c>
      <c r="E434" s="9">
        <f t="shared" si="35"/>
        <v>9.3993350000000024</v>
      </c>
      <c r="F434" s="44">
        <v>82.63</v>
      </c>
      <c r="G434" s="9">
        <f t="shared" si="36"/>
        <v>88.116631999999996</v>
      </c>
      <c r="H434" s="11">
        <f t="shared" si="34"/>
        <v>-62.191940739719975</v>
      </c>
      <c r="J434" s="26"/>
    </row>
    <row r="435" spans="1:10" outlineLevel="1">
      <c r="A435" s="7">
        <f t="shared" si="37"/>
        <v>36</v>
      </c>
      <c r="B435" s="39">
        <v>42611.020833333336</v>
      </c>
      <c r="C435" s="40">
        <f t="shared" si="33"/>
        <v>0.81250000000000033</v>
      </c>
      <c r="D435" s="43">
        <v>9.6199999999999992</v>
      </c>
      <c r="E435" s="9">
        <f t="shared" si="35"/>
        <v>9.9037900000000008</v>
      </c>
      <c r="F435" s="44">
        <v>54.93</v>
      </c>
      <c r="G435" s="9">
        <f t="shared" si="36"/>
        <v>58.577351999999998</v>
      </c>
      <c r="H435" s="11">
        <f t="shared" si="34"/>
        <v>227.02109203592005</v>
      </c>
      <c r="J435" s="26"/>
    </row>
    <row r="436" spans="1:10" outlineLevel="1">
      <c r="A436" s="7">
        <f t="shared" si="37"/>
        <v>36</v>
      </c>
      <c r="B436" s="39">
        <v>42611.020833333336</v>
      </c>
      <c r="C436" s="40">
        <f t="shared" si="33"/>
        <v>0.8333333333333337</v>
      </c>
      <c r="D436" s="43">
        <v>9.76</v>
      </c>
      <c r="E436" s="9">
        <f t="shared" si="35"/>
        <v>10.047920000000001</v>
      </c>
      <c r="F436" s="44">
        <v>50.33</v>
      </c>
      <c r="G436" s="9">
        <f t="shared" si="36"/>
        <v>53.671911999999999</v>
      </c>
      <c r="H436" s="11">
        <f t="shared" si="34"/>
        <v>279.61440197696004</v>
      </c>
      <c r="J436" s="26"/>
    </row>
    <row r="437" spans="1:10" outlineLevel="1">
      <c r="A437" s="7">
        <f t="shared" si="37"/>
        <v>36</v>
      </c>
      <c r="B437" s="39">
        <v>42611.020833333336</v>
      </c>
      <c r="C437" s="40">
        <f t="shared" si="33"/>
        <v>0.85416666666666707</v>
      </c>
      <c r="D437" s="43">
        <v>9.73</v>
      </c>
      <c r="E437" s="9">
        <f t="shared" si="35"/>
        <v>10.017035000000002</v>
      </c>
      <c r="F437" s="44">
        <v>50.69</v>
      </c>
      <c r="G437" s="9">
        <f t="shared" si="36"/>
        <v>54.055816</v>
      </c>
      <c r="H437" s="11">
        <f t="shared" si="34"/>
        <v>274.90935167444002</v>
      </c>
      <c r="J437" s="26"/>
    </row>
    <row r="438" spans="1:10" outlineLevel="1">
      <c r="A438" s="7">
        <f t="shared" si="37"/>
        <v>36</v>
      </c>
      <c r="B438" s="39">
        <v>42611.020833333336</v>
      </c>
      <c r="C438" s="40">
        <f t="shared" si="33"/>
        <v>0.87500000000000044</v>
      </c>
      <c r="D438" s="43">
        <v>9.5299999999999994</v>
      </c>
      <c r="E438" s="9">
        <f t="shared" si="35"/>
        <v>9.8111350000000002</v>
      </c>
      <c r="F438" s="44">
        <v>30.59</v>
      </c>
      <c r="G438" s="9">
        <f t="shared" si="36"/>
        <v>32.621175999999998</v>
      </c>
      <c r="H438" s="11">
        <f t="shared" si="34"/>
        <v>479.55674090524002</v>
      </c>
      <c r="J438" s="26"/>
    </row>
    <row r="439" spans="1:10" outlineLevel="1">
      <c r="A439" s="7">
        <f t="shared" si="37"/>
        <v>36</v>
      </c>
      <c r="B439" s="39">
        <v>42611.020833333336</v>
      </c>
      <c r="C439" s="40">
        <f t="shared" si="33"/>
        <v>0.89583333333333381</v>
      </c>
      <c r="D439" s="43">
        <v>9.4499999999999993</v>
      </c>
      <c r="E439" s="9">
        <f t="shared" si="35"/>
        <v>9.7287750000000006</v>
      </c>
      <c r="F439" s="44">
        <v>26.25</v>
      </c>
      <c r="G439" s="9">
        <f t="shared" si="36"/>
        <v>27.993000000000002</v>
      </c>
      <c r="H439" s="11">
        <f t="shared" si="34"/>
        <v>520.55756392500007</v>
      </c>
      <c r="J439" s="26"/>
    </row>
    <row r="440" spans="1:10" outlineLevel="1">
      <c r="A440" s="7">
        <f t="shared" si="37"/>
        <v>36</v>
      </c>
      <c r="B440" s="39">
        <v>42611.020833333336</v>
      </c>
      <c r="C440" s="40">
        <f t="shared" si="33"/>
        <v>0.91666666666666718</v>
      </c>
      <c r="D440" s="43">
        <v>9.58</v>
      </c>
      <c r="E440" s="9">
        <f t="shared" si="35"/>
        <v>9.8626100000000001</v>
      </c>
      <c r="F440" s="44">
        <v>22.3</v>
      </c>
      <c r="G440" s="9">
        <f t="shared" si="36"/>
        <v>23.780720000000002</v>
      </c>
      <c r="H440" s="11">
        <f t="shared" si="34"/>
        <v>569.26274812079998</v>
      </c>
      <c r="J440" s="26"/>
    </row>
    <row r="441" spans="1:10" outlineLevel="1">
      <c r="A441" s="7">
        <f t="shared" si="37"/>
        <v>36</v>
      </c>
      <c r="B441" s="39">
        <v>42611.020833333336</v>
      </c>
      <c r="C441" s="40">
        <f t="shared" si="33"/>
        <v>0.93750000000000056</v>
      </c>
      <c r="D441" s="43">
        <v>9.35</v>
      </c>
      <c r="E441" s="9">
        <f t="shared" si="35"/>
        <v>9.6258250000000007</v>
      </c>
      <c r="F441" s="44">
        <v>26.66</v>
      </c>
      <c r="G441" s="9">
        <f t="shared" si="36"/>
        <v>28.430223999999999</v>
      </c>
      <c r="H441" s="11">
        <f t="shared" si="34"/>
        <v>510.84037656520007</v>
      </c>
      <c r="J441" s="26"/>
    </row>
    <row r="442" spans="1:10" outlineLevel="1">
      <c r="A442" s="7">
        <f t="shared" si="37"/>
        <v>36</v>
      </c>
      <c r="B442" s="39">
        <v>42611.020833333336</v>
      </c>
      <c r="C442" s="40">
        <f t="shared" si="33"/>
        <v>0.95833333333333393</v>
      </c>
      <c r="D442" s="43">
        <v>9.2799999999999994</v>
      </c>
      <c r="E442" s="9">
        <f t="shared" si="35"/>
        <v>9.5537600000000005</v>
      </c>
      <c r="F442" s="44">
        <v>19.3</v>
      </c>
      <c r="G442" s="9">
        <f t="shared" si="36"/>
        <v>20.581520000000001</v>
      </c>
      <c r="H442" s="11">
        <f t="shared" si="34"/>
        <v>582.00053748480002</v>
      </c>
      <c r="J442" s="26"/>
    </row>
    <row r="443" spans="1:10" outlineLevel="1">
      <c r="A443" s="7">
        <f t="shared" si="37"/>
        <v>36</v>
      </c>
      <c r="B443" s="39">
        <v>42611.020833333336</v>
      </c>
      <c r="C443" s="40">
        <f t="shared" si="33"/>
        <v>0.9791666666666673</v>
      </c>
      <c r="D443" s="43">
        <v>9.7100000000000009</v>
      </c>
      <c r="E443" s="9">
        <f t="shared" si="35"/>
        <v>9.9964450000000014</v>
      </c>
      <c r="F443" s="44">
        <v>21.91</v>
      </c>
      <c r="G443" s="9">
        <f t="shared" si="36"/>
        <v>23.364823999999999</v>
      </c>
      <c r="H443" s="11">
        <f t="shared" si="34"/>
        <v>581.14508944932004</v>
      </c>
      <c r="J443" s="26"/>
    </row>
    <row r="444" spans="1:10" outlineLevel="1">
      <c r="A444" s="7">
        <f t="shared" si="37"/>
        <v>36</v>
      </c>
      <c r="B444" s="39">
        <v>42611.020833333336</v>
      </c>
      <c r="C444" s="40">
        <f t="shared" si="33"/>
        <v>1.0000000000000007</v>
      </c>
      <c r="D444" s="43">
        <v>9.7799999999999994</v>
      </c>
      <c r="E444" s="9">
        <f t="shared" si="35"/>
        <v>10.06851</v>
      </c>
      <c r="F444" s="44">
        <v>30.1</v>
      </c>
      <c r="G444" s="9">
        <f t="shared" si="36"/>
        <v>32.098640000000003</v>
      </c>
      <c r="H444" s="11">
        <f>E444*($B$6-G444)</f>
        <v>497.39808717359995</v>
      </c>
      <c r="J444" s="26"/>
    </row>
    <row r="445" spans="1:10" outlineLevel="1">
      <c r="A445" s="7">
        <f t="shared" si="37"/>
        <v>36</v>
      </c>
      <c r="B445" s="39">
        <v>42612.020833333336</v>
      </c>
      <c r="C445" s="40">
        <f t="shared" si="33"/>
        <v>2.0833333333333332E-2</v>
      </c>
      <c r="D445" s="43">
        <v>9.7799999999999994</v>
      </c>
      <c r="E445" s="9">
        <f t="shared" si="35"/>
        <v>10.06851</v>
      </c>
      <c r="F445" s="44">
        <v>34</v>
      </c>
      <c r="G445" s="9">
        <f t="shared" si="36"/>
        <v>36.257600000000004</v>
      </c>
      <c r="H445" s="11">
        <f t="shared" ref="H445:H508" si="38">E445*($B$6-G445)</f>
        <v>455.52355682399997</v>
      </c>
      <c r="J445" s="26"/>
    </row>
    <row r="446" spans="1:10" outlineLevel="1">
      <c r="A446" s="7">
        <f t="shared" si="37"/>
        <v>36</v>
      </c>
      <c r="B446" s="39">
        <v>42612.020833333336</v>
      </c>
      <c r="C446" s="40">
        <f t="shared" ref="C446:C509" si="39">IF(C445=$C$60,$C$13,C445+1/48)</f>
        <v>4.1666666666666664E-2</v>
      </c>
      <c r="D446" s="43">
        <v>9.7100000000000009</v>
      </c>
      <c r="E446" s="9">
        <f t="shared" si="35"/>
        <v>9.9964450000000014</v>
      </c>
      <c r="F446" s="44">
        <v>29.3</v>
      </c>
      <c r="G446" s="9">
        <f t="shared" si="36"/>
        <v>31.245520000000003</v>
      </c>
      <c r="H446" s="11">
        <f t="shared" si="38"/>
        <v>502.36614532360005</v>
      </c>
      <c r="J446" s="26"/>
    </row>
    <row r="447" spans="1:10" outlineLevel="1">
      <c r="A447" s="7">
        <f t="shared" si="37"/>
        <v>36</v>
      </c>
      <c r="B447" s="39">
        <v>42612.020833333336</v>
      </c>
      <c r="C447" s="40">
        <f t="shared" si="39"/>
        <v>6.25E-2</v>
      </c>
      <c r="D447" s="43">
        <v>9.7100000000000009</v>
      </c>
      <c r="E447" s="9">
        <f t="shared" si="35"/>
        <v>9.9964450000000014</v>
      </c>
      <c r="F447" s="44">
        <v>25.99</v>
      </c>
      <c r="G447" s="9">
        <f t="shared" si="36"/>
        <v>27.715736</v>
      </c>
      <c r="H447" s="11">
        <f t="shared" si="38"/>
        <v>537.65143694148003</v>
      </c>
      <c r="J447" s="26"/>
    </row>
    <row r="448" spans="1:10" outlineLevel="1">
      <c r="A448" s="7">
        <f t="shared" si="37"/>
        <v>36</v>
      </c>
      <c r="B448" s="39">
        <v>42612.020833333336</v>
      </c>
      <c r="C448" s="40">
        <f t="shared" si="39"/>
        <v>8.3333333333333329E-2</v>
      </c>
      <c r="D448" s="43">
        <v>9.4</v>
      </c>
      <c r="E448" s="9">
        <f t="shared" si="35"/>
        <v>9.6773000000000007</v>
      </c>
      <c r="F448" s="44">
        <v>21.38</v>
      </c>
      <c r="G448" s="9">
        <f t="shared" si="36"/>
        <v>22.799631999999999</v>
      </c>
      <c r="H448" s="11">
        <f t="shared" si="38"/>
        <v>568.06107124640005</v>
      </c>
      <c r="J448" s="26"/>
    </row>
    <row r="449" spans="1:13" outlineLevel="1">
      <c r="A449" s="7">
        <f t="shared" si="37"/>
        <v>36</v>
      </c>
      <c r="B449" s="39">
        <v>42612.020833333336</v>
      </c>
      <c r="C449" s="40">
        <f t="shared" si="39"/>
        <v>0.10416666666666666</v>
      </c>
      <c r="D449" s="43">
        <v>9.43</v>
      </c>
      <c r="E449" s="9">
        <f t="shared" si="35"/>
        <v>9.7081850000000003</v>
      </c>
      <c r="F449" s="44">
        <v>19.309999999999999</v>
      </c>
      <c r="G449" s="9">
        <f t="shared" si="36"/>
        <v>20.592184</v>
      </c>
      <c r="H449" s="11">
        <f t="shared" si="38"/>
        <v>591.30434567396003</v>
      </c>
      <c r="J449" s="26"/>
      <c r="M449" s="27"/>
    </row>
    <row r="450" spans="1:13" outlineLevel="1">
      <c r="A450" s="7">
        <f t="shared" si="37"/>
        <v>36</v>
      </c>
      <c r="B450" s="39">
        <v>42612.020833333336</v>
      </c>
      <c r="C450" s="40">
        <f t="shared" si="39"/>
        <v>0.12499999999999999</v>
      </c>
      <c r="D450" s="43">
        <v>7.22</v>
      </c>
      <c r="E450" s="9">
        <f t="shared" si="35"/>
        <v>7.4329900000000002</v>
      </c>
      <c r="F450" s="44">
        <v>17.72</v>
      </c>
      <c r="G450" s="9">
        <f t="shared" si="36"/>
        <v>18.896608000000001</v>
      </c>
      <c r="H450" s="11">
        <f t="shared" si="38"/>
        <v>465.33038670208003</v>
      </c>
      <c r="J450" s="26"/>
    </row>
    <row r="451" spans="1:13" outlineLevel="1">
      <c r="A451" s="7">
        <f t="shared" si="37"/>
        <v>36</v>
      </c>
      <c r="B451" s="39">
        <v>42612.020833333336</v>
      </c>
      <c r="C451" s="40">
        <f t="shared" si="39"/>
        <v>0.14583333333333331</v>
      </c>
      <c r="D451" s="43">
        <v>7.66</v>
      </c>
      <c r="E451" s="9">
        <f t="shared" si="35"/>
        <v>7.8859700000000004</v>
      </c>
      <c r="F451" s="44">
        <v>16.8</v>
      </c>
      <c r="G451" s="9">
        <f t="shared" si="36"/>
        <v>17.915520000000001</v>
      </c>
      <c r="H451" s="11">
        <f t="shared" si="38"/>
        <v>501.4253017456</v>
      </c>
      <c r="J451" s="26"/>
    </row>
    <row r="452" spans="1:13" outlineLevel="1">
      <c r="A452" s="7">
        <f t="shared" si="37"/>
        <v>36</v>
      </c>
      <c r="B452" s="39">
        <v>42612.020833333336</v>
      </c>
      <c r="C452" s="40">
        <f t="shared" si="39"/>
        <v>0.16666666666666666</v>
      </c>
      <c r="D452" s="43">
        <v>5.9</v>
      </c>
      <c r="E452" s="9">
        <f t="shared" si="35"/>
        <v>6.0740500000000006</v>
      </c>
      <c r="F452" s="44">
        <v>19.88</v>
      </c>
      <c r="G452" s="9">
        <f t="shared" si="36"/>
        <v>21.200032</v>
      </c>
      <c r="H452" s="11">
        <f t="shared" si="38"/>
        <v>366.26502063040004</v>
      </c>
      <c r="J452" s="26"/>
    </row>
    <row r="453" spans="1:13" outlineLevel="1">
      <c r="A453" s="7">
        <f t="shared" si="37"/>
        <v>36</v>
      </c>
      <c r="B453" s="39">
        <v>42612.020833333336</v>
      </c>
      <c r="C453" s="40">
        <f t="shared" si="39"/>
        <v>0.1875</v>
      </c>
      <c r="D453" s="43">
        <v>5.23</v>
      </c>
      <c r="E453" s="9">
        <f t="shared" si="35"/>
        <v>5.3842850000000011</v>
      </c>
      <c r="F453" s="44">
        <v>19.86</v>
      </c>
      <c r="G453" s="9">
        <f t="shared" si="36"/>
        <v>21.178704</v>
      </c>
      <c r="H453" s="11">
        <f t="shared" si="38"/>
        <v>324.78704923336011</v>
      </c>
      <c r="J453" s="26"/>
    </row>
    <row r="454" spans="1:13" outlineLevel="1">
      <c r="A454" s="7">
        <f t="shared" si="37"/>
        <v>36</v>
      </c>
      <c r="B454" s="39">
        <v>42612.020833333336</v>
      </c>
      <c r="C454" s="40">
        <f t="shared" si="39"/>
        <v>0.20833333333333334</v>
      </c>
      <c r="D454" s="43">
        <v>5.01</v>
      </c>
      <c r="E454" s="9">
        <f t="shared" si="35"/>
        <v>5.1577950000000001</v>
      </c>
      <c r="F454" s="44">
        <v>24.48</v>
      </c>
      <c r="G454" s="9">
        <f t="shared" si="36"/>
        <v>26.105472000000002</v>
      </c>
      <c r="H454" s="11">
        <f t="shared" si="38"/>
        <v>285.71361954575997</v>
      </c>
      <c r="J454" s="26"/>
    </row>
    <row r="455" spans="1:13" outlineLevel="1">
      <c r="A455" s="7">
        <f t="shared" si="37"/>
        <v>36</v>
      </c>
      <c r="B455" s="39">
        <v>42612.020833333336</v>
      </c>
      <c r="C455" s="40">
        <f t="shared" si="39"/>
        <v>0.22916666666666669</v>
      </c>
      <c r="D455" s="43">
        <v>5.64</v>
      </c>
      <c r="E455" s="9">
        <f t="shared" si="35"/>
        <v>5.8063799999999999</v>
      </c>
      <c r="F455" s="44">
        <v>24.82</v>
      </c>
      <c r="G455" s="9">
        <f t="shared" si="36"/>
        <v>26.468048</v>
      </c>
      <c r="H455" s="11">
        <f t="shared" si="38"/>
        <v>319.53642545375999</v>
      </c>
      <c r="J455" s="26"/>
    </row>
    <row r="456" spans="1:13" outlineLevel="1">
      <c r="A456" s="7">
        <f t="shared" si="37"/>
        <v>36</v>
      </c>
      <c r="B456" s="39">
        <v>42612.020833333336</v>
      </c>
      <c r="C456" s="40">
        <f t="shared" si="39"/>
        <v>0.25</v>
      </c>
      <c r="D456" s="43">
        <v>6.28</v>
      </c>
      <c r="E456" s="9">
        <f t="shared" si="35"/>
        <v>6.4652600000000007</v>
      </c>
      <c r="F456" s="44">
        <v>27.95</v>
      </c>
      <c r="G456" s="9">
        <f t="shared" si="36"/>
        <v>29.805879999999998</v>
      </c>
      <c r="H456" s="11">
        <f t="shared" si="38"/>
        <v>334.21592627120003</v>
      </c>
      <c r="J456" s="26"/>
    </row>
    <row r="457" spans="1:13" outlineLevel="1">
      <c r="A457" s="7">
        <f t="shared" si="37"/>
        <v>36</v>
      </c>
      <c r="B457" s="39">
        <v>42612.020833333336</v>
      </c>
      <c r="C457" s="40">
        <f t="shared" si="39"/>
        <v>0.27083333333333331</v>
      </c>
      <c r="D457" s="43">
        <v>5.63</v>
      </c>
      <c r="E457" s="9">
        <f t="shared" si="35"/>
        <v>5.7960850000000006</v>
      </c>
      <c r="F457" s="44">
        <v>53.21</v>
      </c>
      <c r="G457" s="9">
        <f t="shared" si="36"/>
        <v>56.743144000000001</v>
      </c>
      <c r="H457" s="11">
        <f t="shared" si="38"/>
        <v>143.49284170876001</v>
      </c>
      <c r="J457" s="26"/>
    </row>
    <row r="458" spans="1:13" outlineLevel="1">
      <c r="A458" s="7">
        <f t="shared" si="37"/>
        <v>36</v>
      </c>
      <c r="B458" s="39">
        <v>42612.020833333336</v>
      </c>
      <c r="C458" s="40">
        <f t="shared" si="39"/>
        <v>0.29166666666666663</v>
      </c>
      <c r="D458" s="43">
        <v>7.12</v>
      </c>
      <c r="E458" s="9">
        <f t="shared" si="35"/>
        <v>7.3300400000000003</v>
      </c>
      <c r="F458" s="44">
        <v>88.45</v>
      </c>
      <c r="G458" s="9">
        <f t="shared" si="36"/>
        <v>94.323080000000004</v>
      </c>
      <c r="H458" s="11">
        <f t="shared" si="38"/>
        <v>-93.99368932320003</v>
      </c>
      <c r="J458" s="26"/>
    </row>
    <row r="459" spans="1:13" outlineLevel="1">
      <c r="A459" s="7">
        <f t="shared" si="37"/>
        <v>36</v>
      </c>
      <c r="B459" s="39">
        <v>42612.020833333336</v>
      </c>
      <c r="C459" s="40">
        <f t="shared" si="39"/>
        <v>0.31249999999999994</v>
      </c>
      <c r="D459" s="43">
        <v>7.59</v>
      </c>
      <c r="E459" s="9">
        <f t="shared" si="35"/>
        <v>7.8139050000000001</v>
      </c>
      <c r="F459" s="44">
        <v>57.31</v>
      </c>
      <c r="G459" s="9">
        <f t="shared" si="36"/>
        <v>61.115384000000006</v>
      </c>
      <c r="H459" s="11">
        <f t="shared" si="38"/>
        <v>159.28345288547996</v>
      </c>
      <c r="J459" s="26"/>
    </row>
    <row r="460" spans="1:13" outlineLevel="1">
      <c r="A460" s="7">
        <f t="shared" si="37"/>
        <v>36</v>
      </c>
      <c r="B460" s="39">
        <v>42612.020833333336</v>
      </c>
      <c r="C460" s="40">
        <f t="shared" si="39"/>
        <v>0.33333333333333326</v>
      </c>
      <c r="D460" s="43">
        <v>9.2200000000000006</v>
      </c>
      <c r="E460" s="9">
        <f t="shared" si="35"/>
        <v>9.4919900000000013</v>
      </c>
      <c r="F460" s="44">
        <v>83.37</v>
      </c>
      <c r="G460" s="9">
        <f t="shared" si="36"/>
        <v>88.905768000000009</v>
      </c>
      <c r="H460" s="11">
        <f t="shared" si="38"/>
        <v>-70.295475798320098</v>
      </c>
      <c r="J460" s="26"/>
    </row>
    <row r="461" spans="1:13" outlineLevel="1">
      <c r="A461" s="7">
        <f t="shared" si="37"/>
        <v>36</v>
      </c>
      <c r="B461" s="39">
        <v>42612.020833333336</v>
      </c>
      <c r="C461" s="40">
        <f t="shared" si="39"/>
        <v>0.35416666666666657</v>
      </c>
      <c r="D461" s="43">
        <v>7.54</v>
      </c>
      <c r="E461" s="9">
        <f t="shared" si="35"/>
        <v>7.7624300000000011</v>
      </c>
      <c r="F461" s="44">
        <v>74.040000000000006</v>
      </c>
      <c r="G461" s="9">
        <f t="shared" si="36"/>
        <v>78.95625600000001</v>
      </c>
      <c r="H461" s="11">
        <f t="shared" si="38"/>
        <v>19.745634737919922</v>
      </c>
      <c r="J461" s="26"/>
    </row>
    <row r="462" spans="1:13" outlineLevel="1">
      <c r="A462" s="7">
        <f t="shared" si="37"/>
        <v>36</v>
      </c>
      <c r="B462" s="39">
        <v>42612.020833333336</v>
      </c>
      <c r="C462" s="40">
        <f t="shared" si="39"/>
        <v>0.37499999999999989</v>
      </c>
      <c r="D462" s="43">
        <v>7.38</v>
      </c>
      <c r="E462" s="9">
        <f t="shared" ref="E462:E525" si="40">IF($B$10="Electricity",$D462*$B$7,$D462*$B$8)</f>
        <v>7.5977100000000002</v>
      </c>
      <c r="F462" s="44">
        <v>54.92</v>
      </c>
      <c r="G462" s="9">
        <f t="shared" ref="G462:G525" si="41">$F462*$B$8</f>
        <v>58.566687999999999</v>
      </c>
      <c r="H462" s="11">
        <f t="shared" si="38"/>
        <v>174.24065391552</v>
      </c>
      <c r="J462" s="26"/>
    </row>
    <row r="463" spans="1:13" outlineLevel="1">
      <c r="A463" s="7">
        <f t="shared" si="37"/>
        <v>36</v>
      </c>
      <c r="B463" s="39">
        <v>42612.020833333336</v>
      </c>
      <c r="C463" s="40">
        <f t="shared" si="39"/>
        <v>0.3958333333333332</v>
      </c>
      <c r="D463" s="43">
        <v>8.8699999999999992</v>
      </c>
      <c r="E463" s="9">
        <f t="shared" si="40"/>
        <v>9.1316649999999999</v>
      </c>
      <c r="F463" s="44">
        <v>56.82</v>
      </c>
      <c r="G463" s="9">
        <f t="shared" si="41"/>
        <v>60.592848000000004</v>
      </c>
      <c r="H463" s="11">
        <f t="shared" si="38"/>
        <v>190.91710816807998</v>
      </c>
      <c r="J463" s="26"/>
    </row>
    <row r="464" spans="1:13" outlineLevel="1">
      <c r="A464" s="7">
        <f t="shared" si="37"/>
        <v>36</v>
      </c>
      <c r="B464" s="39">
        <v>42612.020833333336</v>
      </c>
      <c r="C464" s="40">
        <f t="shared" si="39"/>
        <v>0.41666666666666652</v>
      </c>
      <c r="D464" s="43">
        <v>8.89</v>
      </c>
      <c r="E464" s="9">
        <f t="shared" si="40"/>
        <v>9.152255000000002</v>
      </c>
      <c r="F464" s="44">
        <v>57.68</v>
      </c>
      <c r="G464" s="9">
        <f t="shared" si="41"/>
        <v>61.509951999999998</v>
      </c>
      <c r="H464" s="11">
        <f t="shared" si="38"/>
        <v>182.95401675824004</v>
      </c>
      <c r="J464" s="26"/>
    </row>
    <row r="465" spans="1:10" outlineLevel="1">
      <c r="A465" s="7">
        <f t="shared" si="37"/>
        <v>36</v>
      </c>
      <c r="B465" s="39">
        <v>42612.020833333336</v>
      </c>
      <c r="C465" s="40">
        <f t="shared" si="39"/>
        <v>0.43749999999999983</v>
      </c>
      <c r="D465" s="43">
        <v>9.48</v>
      </c>
      <c r="E465" s="9">
        <f t="shared" si="40"/>
        <v>9.759660000000002</v>
      </c>
      <c r="F465" s="44">
        <v>138.37</v>
      </c>
      <c r="G465" s="9">
        <f t="shared" si="41"/>
        <v>147.55776800000001</v>
      </c>
      <c r="H465" s="11">
        <f t="shared" si="38"/>
        <v>-644.70135603888025</v>
      </c>
      <c r="J465" s="26"/>
    </row>
    <row r="466" spans="1:10" outlineLevel="1">
      <c r="A466" s="7">
        <f t="shared" si="37"/>
        <v>36</v>
      </c>
      <c r="B466" s="39">
        <v>42612.020833333336</v>
      </c>
      <c r="C466" s="40">
        <f t="shared" si="39"/>
        <v>0.45833333333333315</v>
      </c>
      <c r="D466" s="43">
        <v>9.5299999999999994</v>
      </c>
      <c r="E466" s="9">
        <f t="shared" si="40"/>
        <v>9.8111350000000002</v>
      </c>
      <c r="F466" s="44">
        <v>80.150000000000006</v>
      </c>
      <c r="G466" s="9">
        <f t="shared" si="41"/>
        <v>85.47196000000001</v>
      </c>
      <c r="H466" s="11">
        <f t="shared" si="38"/>
        <v>-38.9694357746001</v>
      </c>
      <c r="J466" s="26"/>
    </row>
    <row r="467" spans="1:10" outlineLevel="1">
      <c r="A467" s="7">
        <f t="shared" si="37"/>
        <v>36</v>
      </c>
      <c r="B467" s="39">
        <v>42612.020833333336</v>
      </c>
      <c r="C467" s="40">
        <f t="shared" si="39"/>
        <v>0.47916666666666646</v>
      </c>
      <c r="D467" s="43">
        <v>9.44</v>
      </c>
      <c r="E467" s="9">
        <f t="shared" si="40"/>
        <v>9.7184799999999996</v>
      </c>
      <c r="F467" s="44">
        <v>66.37</v>
      </c>
      <c r="G467" s="9">
        <f t="shared" si="41"/>
        <v>70.776968000000011</v>
      </c>
      <c r="H467" s="11">
        <f t="shared" si="38"/>
        <v>104.21157203135989</v>
      </c>
      <c r="J467" s="26"/>
    </row>
    <row r="468" spans="1:10" outlineLevel="1">
      <c r="A468" s="7">
        <f t="shared" si="37"/>
        <v>36</v>
      </c>
      <c r="B468" s="39">
        <v>42612.020833333336</v>
      </c>
      <c r="C468" s="40">
        <f t="shared" si="39"/>
        <v>0.49999999999999978</v>
      </c>
      <c r="D468" s="43">
        <v>9.5500000000000007</v>
      </c>
      <c r="E468" s="9">
        <f t="shared" si="40"/>
        <v>9.8317250000000023</v>
      </c>
      <c r="F468" s="44">
        <v>49.27</v>
      </c>
      <c r="G468" s="9">
        <f t="shared" si="41"/>
        <v>52.541528000000007</v>
      </c>
      <c r="H468" s="11">
        <f t="shared" si="38"/>
        <v>284.71173312420001</v>
      </c>
      <c r="J468" s="26"/>
    </row>
    <row r="469" spans="1:10" outlineLevel="1">
      <c r="A469" s="7">
        <f t="shared" si="37"/>
        <v>36</v>
      </c>
      <c r="B469" s="39">
        <v>42612.020833333336</v>
      </c>
      <c r="C469" s="40">
        <f t="shared" si="39"/>
        <v>0.52083333333333315</v>
      </c>
      <c r="D469" s="43">
        <v>9.76</v>
      </c>
      <c r="E469" s="9">
        <f t="shared" si="40"/>
        <v>10.047920000000001</v>
      </c>
      <c r="F469" s="44">
        <v>41.01</v>
      </c>
      <c r="G469" s="9">
        <f t="shared" si="41"/>
        <v>43.733063999999999</v>
      </c>
      <c r="H469" s="11">
        <f t="shared" si="38"/>
        <v>379.47915157312008</v>
      </c>
      <c r="J469" s="26"/>
    </row>
    <row r="470" spans="1:10" outlineLevel="1">
      <c r="A470" s="7">
        <f t="shared" si="37"/>
        <v>36</v>
      </c>
      <c r="B470" s="39">
        <v>42612.020833333336</v>
      </c>
      <c r="C470" s="40">
        <f t="shared" si="39"/>
        <v>0.54166666666666652</v>
      </c>
      <c r="D470" s="43">
        <v>9.7799999999999994</v>
      </c>
      <c r="E470" s="9">
        <f t="shared" si="40"/>
        <v>10.06851</v>
      </c>
      <c r="F470" s="44">
        <v>39.049999999999997</v>
      </c>
      <c r="G470" s="9">
        <f t="shared" si="41"/>
        <v>41.642919999999997</v>
      </c>
      <c r="H470" s="11">
        <f t="shared" si="38"/>
        <v>401.30140855080003</v>
      </c>
      <c r="J470" s="26"/>
    </row>
    <row r="471" spans="1:10" outlineLevel="1">
      <c r="A471" s="7">
        <f t="shared" si="37"/>
        <v>36</v>
      </c>
      <c r="B471" s="39">
        <v>42612.020833333336</v>
      </c>
      <c r="C471" s="40">
        <f t="shared" si="39"/>
        <v>0.56249999999999989</v>
      </c>
      <c r="D471" s="43">
        <v>9.77</v>
      </c>
      <c r="E471" s="9">
        <f t="shared" si="40"/>
        <v>10.058215000000001</v>
      </c>
      <c r="F471" s="44">
        <v>42.8</v>
      </c>
      <c r="G471" s="9">
        <f t="shared" si="41"/>
        <v>45.641919999999999</v>
      </c>
      <c r="H471" s="11">
        <f t="shared" si="38"/>
        <v>360.66827812720004</v>
      </c>
      <c r="J471" s="26"/>
    </row>
    <row r="472" spans="1:10" outlineLevel="1">
      <c r="A472" s="7">
        <f t="shared" si="37"/>
        <v>36</v>
      </c>
      <c r="B472" s="39">
        <v>42612.020833333336</v>
      </c>
      <c r="C472" s="40">
        <f t="shared" si="39"/>
        <v>0.58333333333333326</v>
      </c>
      <c r="D472" s="43">
        <v>9.7799999999999994</v>
      </c>
      <c r="E472" s="9">
        <f t="shared" si="40"/>
        <v>10.06851</v>
      </c>
      <c r="F472" s="44">
        <v>43.23</v>
      </c>
      <c r="G472" s="9">
        <f t="shared" si="41"/>
        <v>46.100471999999996</v>
      </c>
      <c r="H472" s="11">
        <f t="shared" si="38"/>
        <v>356.42050166328005</v>
      </c>
      <c r="J472" s="26"/>
    </row>
    <row r="473" spans="1:10" outlineLevel="1">
      <c r="A473" s="7">
        <f t="shared" si="37"/>
        <v>36</v>
      </c>
      <c r="B473" s="39">
        <v>42612.020833333336</v>
      </c>
      <c r="C473" s="40">
        <f t="shared" si="39"/>
        <v>0.60416666666666663</v>
      </c>
      <c r="D473" s="43">
        <v>9.77</v>
      </c>
      <c r="E473" s="9">
        <f t="shared" si="40"/>
        <v>10.058215000000001</v>
      </c>
      <c r="F473" s="44">
        <v>40.840000000000003</v>
      </c>
      <c r="G473" s="9">
        <f t="shared" si="41"/>
        <v>43.551776000000004</v>
      </c>
      <c r="H473" s="11">
        <f t="shared" si="38"/>
        <v>381.69139586015996</v>
      </c>
      <c r="J473" s="26"/>
    </row>
    <row r="474" spans="1:10" outlineLevel="1">
      <c r="A474" s="7">
        <f t="shared" si="37"/>
        <v>36</v>
      </c>
      <c r="B474" s="39">
        <v>42612.020833333336</v>
      </c>
      <c r="C474" s="40">
        <f t="shared" si="39"/>
        <v>0.625</v>
      </c>
      <c r="D474" s="43">
        <v>9.43</v>
      </c>
      <c r="E474" s="9">
        <f t="shared" si="40"/>
        <v>9.7081850000000003</v>
      </c>
      <c r="F474" s="44">
        <v>40.4</v>
      </c>
      <c r="G474" s="9">
        <f t="shared" si="41"/>
        <v>43.082560000000001</v>
      </c>
      <c r="H474" s="11">
        <f t="shared" si="38"/>
        <v>372.96361474640003</v>
      </c>
      <c r="J474" s="26"/>
    </row>
    <row r="475" spans="1:10" outlineLevel="1">
      <c r="A475" s="7">
        <f t="shared" si="37"/>
        <v>36</v>
      </c>
      <c r="B475" s="39">
        <v>42612.020833333336</v>
      </c>
      <c r="C475" s="40">
        <f t="shared" si="39"/>
        <v>0.64583333333333337</v>
      </c>
      <c r="D475" s="43">
        <v>9.3800000000000008</v>
      </c>
      <c r="E475" s="9">
        <f t="shared" si="40"/>
        <v>9.6567100000000021</v>
      </c>
      <c r="F475" s="44">
        <v>45.3</v>
      </c>
      <c r="G475" s="9">
        <f t="shared" si="41"/>
        <v>48.307919999999996</v>
      </c>
      <c r="H475" s="11">
        <f t="shared" si="38"/>
        <v>320.52629085680013</v>
      </c>
      <c r="J475" s="26"/>
    </row>
    <row r="476" spans="1:10" outlineLevel="1">
      <c r="A476" s="7">
        <f t="shared" si="37"/>
        <v>36</v>
      </c>
      <c r="B476" s="39">
        <v>42612.020833333336</v>
      </c>
      <c r="C476" s="40">
        <f t="shared" si="39"/>
        <v>0.66666666666666674</v>
      </c>
      <c r="D476" s="43">
        <v>9.64</v>
      </c>
      <c r="E476" s="9">
        <f t="shared" si="40"/>
        <v>9.9243800000000011</v>
      </c>
      <c r="F476" s="44">
        <v>62.49</v>
      </c>
      <c r="G476" s="9">
        <f t="shared" si="41"/>
        <v>66.639336</v>
      </c>
      <c r="H476" s="11">
        <f t="shared" si="38"/>
        <v>147.48287658832001</v>
      </c>
      <c r="J476" s="26"/>
    </row>
    <row r="477" spans="1:10" outlineLevel="1">
      <c r="A477" s="7">
        <f t="shared" si="37"/>
        <v>36</v>
      </c>
      <c r="B477" s="39">
        <v>42612.020833333336</v>
      </c>
      <c r="C477" s="40">
        <f t="shared" si="39"/>
        <v>0.68750000000000011</v>
      </c>
      <c r="D477" s="43">
        <v>9.48</v>
      </c>
      <c r="E477" s="9">
        <f t="shared" si="40"/>
        <v>9.759660000000002</v>
      </c>
      <c r="F477" s="44">
        <v>60.52</v>
      </c>
      <c r="G477" s="9">
        <f t="shared" si="41"/>
        <v>64.538527999999999</v>
      </c>
      <c r="H477" s="11">
        <f t="shared" si="38"/>
        <v>165.53819981952003</v>
      </c>
      <c r="J477" s="26"/>
    </row>
    <row r="478" spans="1:10" outlineLevel="1">
      <c r="A478" s="7">
        <f t="shared" si="37"/>
        <v>36</v>
      </c>
      <c r="B478" s="39">
        <v>42612.020833333336</v>
      </c>
      <c r="C478" s="40">
        <f t="shared" si="39"/>
        <v>0.70833333333333348</v>
      </c>
      <c r="D478" s="43">
        <v>8.9600000000000009</v>
      </c>
      <c r="E478" s="9">
        <f t="shared" si="40"/>
        <v>9.2243200000000023</v>
      </c>
      <c r="F478" s="44">
        <v>60.44</v>
      </c>
      <c r="G478" s="9">
        <f t="shared" si="41"/>
        <v>64.453215999999998</v>
      </c>
      <c r="H478" s="11">
        <f t="shared" si="38"/>
        <v>157.24499058688005</v>
      </c>
      <c r="J478" s="26"/>
    </row>
    <row r="479" spans="1:10" outlineLevel="1">
      <c r="A479" s="7">
        <f t="shared" ref="A479:A542" si="42">A478</f>
        <v>36</v>
      </c>
      <c r="B479" s="39">
        <v>42612.020833333336</v>
      </c>
      <c r="C479" s="40">
        <f t="shared" si="39"/>
        <v>0.72916666666666685</v>
      </c>
      <c r="D479" s="43">
        <v>7.76</v>
      </c>
      <c r="E479" s="9">
        <f t="shared" si="40"/>
        <v>7.9889200000000002</v>
      </c>
      <c r="F479" s="44">
        <v>55.27</v>
      </c>
      <c r="G479" s="9">
        <f t="shared" si="41"/>
        <v>58.939928000000002</v>
      </c>
      <c r="H479" s="11">
        <f t="shared" si="38"/>
        <v>180.23061040223999</v>
      </c>
      <c r="J479" s="26"/>
    </row>
    <row r="480" spans="1:10" outlineLevel="1">
      <c r="A480" s="7">
        <f t="shared" si="42"/>
        <v>36</v>
      </c>
      <c r="B480" s="39">
        <v>42612.020833333336</v>
      </c>
      <c r="C480" s="40">
        <f t="shared" si="39"/>
        <v>0.75000000000000022</v>
      </c>
      <c r="D480" s="43">
        <v>7.91</v>
      </c>
      <c r="E480" s="9">
        <f t="shared" si="40"/>
        <v>8.1433450000000001</v>
      </c>
      <c r="F480" s="44">
        <v>63.78</v>
      </c>
      <c r="G480" s="9">
        <f t="shared" si="41"/>
        <v>68.014992000000007</v>
      </c>
      <c r="H480" s="11">
        <f t="shared" si="38"/>
        <v>109.81307247175995</v>
      </c>
      <c r="J480" s="26"/>
    </row>
    <row r="481" spans="1:10" outlineLevel="1">
      <c r="A481" s="7">
        <f t="shared" si="42"/>
        <v>36</v>
      </c>
      <c r="B481" s="39">
        <v>42612.020833333336</v>
      </c>
      <c r="C481" s="40">
        <f t="shared" si="39"/>
        <v>0.77083333333333359</v>
      </c>
      <c r="D481" s="43">
        <v>7.6</v>
      </c>
      <c r="E481" s="9">
        <f t="shared" si="40"/>
        <v>7.8242000000000003</v>
      </c>
      <c r="F481" s="44">
        <v>81.260000000000005</v>
      </c>
      <c r="G481" s="9">
        <f t="shared" si="41"/>
        <v>86.655664000000002</v>
      </c>
      <c r="H481" s="11">
        <f t="shared" si="38"/>
        <v>-40.338946268800015</v>
      </c>
      <c r="J481" s="26"/>
    </row>
    <row r="482" spans="1:10" outlineLevel="1">
      <c r="A482" s="7">
        <f t="shared" si="42"/>
        <v>36</v>
      </c>
      <c r="B482" s="39">
        <v>42612.020833333336</v>
      </c>
      <c r="C482" s="40">
        <f t="shared" si="39"/>
        <v>0.79166666666666696</v>
      </c>
      <c r="D482" s="43">
        <v>8.2100000000000009</v>
      </c>
      <c r="E482" s="9">
        <f t="shared" si="40"/>
        <v>8.4521950000000015</v>
      </c>
      <c r="F482" s="44">
        <v>90.89</v>
      </c>
      <c r="G482" s="9">
        <f t="shared" si="41"/>
        <v>96.925095999999996</v>
      </c>
      <c r="H482" s="11">
        <f t="shared" si="38"/>
        <v>-130.37591928571999</v>
      </c>
      <c r="J482" s="26"/>
    </row>
    <row r="483" spans="1:10" outlineLevel="1">
      <c r="A483" s="7">
        <f t="shared" si="42"/>
        <v>36</v>
      </c>
      <c r="B483" s="39">
        <v>42612.020833333336</v>
      </c>
      <c r="C483" s="40">
        <f t="shared" si="39"/>
        <v>0.81250000000000033</v>
      </c>
      <c r="D483" s="43">
        <v>7.3</v>
      </c>
      <c r="E483" s="9">
        <f t="shared" si="40"/>
        <v>7.5153500000000006</v>
      </c>
      <c r="F483" s="44">
        <v>82.53</v>
      </c>
      <c r="G483" s="9">
        <f t="shared" si="41"/>
        <v>88.009991999999997</v>
      </c>
      <c r="H483" s="11">
        <f t="shared" si="38"/>
        <v>-48.924868377199978</v>
      </c>
      <c r="J483" s="26"/>
    </row>
    <row r="484" spans="1:10" outlineLevel="1">
      <c r="A484" s="7">
        <f t="shared" si="42"/>
        <v>36</v>
      </c>
      <c r="B484" s="39">
        <v>42612.020833333336</v>
      </c>
      <c r="C484" s="40">
        <f t="shared" si="39"/>
        <v>0.8333333333333337</v>
      </c>
      <c r="D484" s="43">
        <v>7.43</v>
      </c>
      <c r="E484" s="9">
        <f t="shared" si="40"/>
        <v>7.6491850000000001</v>
      </c>
      <c r="F484" s="44">
        <v>68.06</v>
      </c>
      <c r="G484" s="9">
        <f t="shared" si="41"/>
        <v>72.579183999999998</v>
      </c>
      <c r="H484" s="11">
        <f t="shared" si="38"/>
        <v>68.23697193496001</v>
      </c>
      <c r="J484" s="26"/>
    </row>
    <row r="485" spans="1:10" outlineLevel="1">
      <c r="A485" s="7">
        <f t="shared" si="42"/>
        <v>36</v>
      </c>
      <c r="B485" s="39">
        <v>42612.020833333336</v>
      </c>
      <c r="C485" s="40">
        <f t="shared" si="39"/>
        <v>0.85416666666666707</v>
      </c>
      <c r="D485" s="43">
        <v>5.85</v>
      </c>
      <c r="E485" s="9">
        <f t="shared" si="40"/>
        <v>6.0225749999999998</v>
      </c>
      <c r="F485" s="44">
        <v>60.34</v>
      </c>
      <c r="G485" s="9">
        <f t="shared" si="41"/>
        <v>64.346575999999999</v>
      </c>
      <c r="H485" s="11">
        <f t="shared" si="38"/>
        <v>103.3077825468</v>
      </c>
      <c r="J485" s="26"/>
    </row>
    <row r="486" spans="1:10" outlineLevel="1">
      <c r="A486" s="7">
        <f t="shared" si="42"/>
        <v>36</v>
      </c>
      <c r="B486" s="39">
        <v>42612.020833333336</v>
      </c>
      <c r="C486" s="40">
        <f t="shared" si="39"/>
        <v>0.87500000000000044</v>
      </c>
      <c r="D486" s="43">
        <v>5.78</v>
      </c>
      <c r="E486" s="9">
        <f t="shared" si="40"/>
        <v>5.9505100000000004</v>
      </c>
      <c r="F486" s="44">
        <v>56.93</v>
      </c>
      <c r="G486" s="9">
        <f t="shared" si="41"/>
        <v>60.710152000000001</v>
      </c>
      <c r="H486" s="11">
        <f t="shared" si="38"/>
        <v>123.71019842248</v>
      </c>
      <c r="J486" s="26"/>
    </row>
    <row r="487" spans="1:10" outlineLevel="1">
      <c r="A487" s="7">
        <f t="shared" si="42"/>
        <v>36</v>
      </c>
      <c r="B487" s="39">
        <v>42612.020833333336</v>
      </c>
      <c r="C487" s="40">
        <f t="shared" si="39"/>
        <v>0.89583333333333381</v>
      </c>
      <c r="D487" s="43">
        <v>5.75</v>
      </c>
      <c r="E487" s="9">
        <f t="shared" si="40"/>
        <v>5.9196250000000008</v>
      </c>
      <c r="F487" s="44">
        <v>46.77</v>
      </c>
      <c r="G487" s="9">
        <f t="shared" si="41"/>
        <v>49.875528000000003</v>
      </c>
      <c r="H487" s="11">
        <f t="shared" si="38"/>
        <v>187.20501506300002</v>
      </c>
      <c r="J487" s="26"/>
    </row>
    <row r="488" spans="1:10" outlineLevel="1">
      <c r="A488" s="7">
        <f t="shared" si="42"/>
        <v>36</v>
      </c>
      <c r="B488" s="39">
        <v>42612.020833333336</v>
      </c>
      <c r="C488" s="40">
        <f t="shared" si="39"/>
        <v>0.91666666666666718</v>
      </c>
      <c r="D488" s="43">
        <v>6.59</v>
      </c>
      <c r="E488" s="9">
        <f t="shared" si="40"/>
        <v>6.7844050000000005</v>
      </c>
      <c r="F488" s="44">
        <v>42.98</v>
      </c>
      <c r="G488" s="9">
        <f t="shared" si="41"/>
        <v>45.833872</v>
      </c>
      <c r="H488" s="11">
        <f t="shared" si="38"/>
        <v>241.97345713384001</v>
      </c>
      <c r="J488" s="26"/>
    </row>
    <row r="489" spans="1:10" outlineLevel="1">
      <c r="A489" s="7">
        <f t="shared" si="42"/>
        <v>36</v>
      </c>
      <c r="B489" s="39">
        <v>42612.020833333336</v>
      </c>
      <c r="C489" s="40">
        <f t="shared" si="39"/>
        <v>0.93750000000000056</v>
      </c>
      <c r="D489" s="43">
        <v>5.92</v>
      </c>
      <c r="E489" s="9">
        <f t="shared" si="40"/>
        <v>6.0946400000000001</v>
      </c>
      <c r="F489" s="44">
        <v>56.45</v>
      </c>
      <c r="G489" s="9">
        <f t="shared" si="41"/>
        <v>60.198280000000004</v>
      </c>
      <c r="H489" s="11">
        <f t="shared" si="38"/>
        <v>129.82631478079998</v>
      </c>
      <c r="J489" s="26"/>
    </row>
    <row r="490" spans="1:10" outlineLevel="1">
      <c r="A490" s="7">
        <f t="shared" si="42"/>
        <v>36</v>
      </c>
      <c r="B490" s="39">
        <v>42612.020833333336</v>
      </c>
      <c r="C490" s="40">
        <f t="shared" si="39"/>
        <v>0.95833333333333393</v>
      </c>
      <c r="D490" s="43">
        <v>5.81</v>
      </c>
      <c r="E490" s="9">
        <f t="shared" si="40"/>
        <v>5.981395</v>
      </c>
      <c r="F490" s="44">
        <v>46.7</v>
      </c>
      <c r="G490" s="9">
        <f t="shared" si="41"/>
        <v>49.800880000000006</v>
      </c>
      <c r="H490" s="11">
        <f t="shared" si="38"/>
        <v>189.60495787239995</v>
      </c>
      <c r="J490" s="26"/>
    </row>
    <row r="491" spans="1:10" outlineLevel="1">
      <c r="A491" s="7">
        <f t="shared" si="42"/>
        <v>36</v>
      </c>
      <c r="B491" s="39">
        <v>42612.020833333336</v>
      </c>
      <c r="C491" s="40">
        <f t="shared" si="39"/>
        <v>0.9791666666666673</v>
      </c>
      <c r="D491" s="43">
        <v>5.51</v>
      </c>
      <c r="E491" s="9">
        <f t="shared" si="40"/>
        <v>5.6725450000000004</v>
      </c>
      <c r="F491" s="44">
        <v>37.64</v>
      </c>
      <c r="G491" s="9">
        <f t="shared" si="41"/>
        <v>40.139296000000002</v>
      </c>
      <c r="H491" s="11">
        <f t="shared" si="38"/>
        <v>234.62045467167999</v>
      </c>
      <c r="J491" s="26"/>
    </row>
    <row r="492" spans="1:10" outlineLevel="1">
      <c r="A492" s="7">
        <f t="shared" si="42"/>
        <v>36</v>
      </c>
      <c r="B492" s="39">
        <v>42612.020833333336</v>
      </c>
      <c r="C492" s="40">
        <f t="shared" si="39"/>
        <v>1.0000000000000007</v>
      </c>
      <c r="D492" s="43">
        <v>5.8</v>
      </c>
      <c r="E492" s="9">
        <f t="shared" si="40"/>
        <v>5.9710999999999999</v>
      </c>
      <c r="F492" s="44">
        <v>42.2</v>
      </c>
      <c r="G492" s="9">
        <f t="shared" si="41"/>
        <v>45.002080000000007</v>
      </c>
      <c r="H492" s="11">
        <f t="shared" si="38"/>
        <v>217.93273011199994</v>
      </c>
      <c r="J492" s="26"/>
    </row>
    <row r="493" spans="1:10" outlineLevel="1">
      <c r="A493" s="7">
        <f t="shared" si="42"/>
        <v>36</v>
      </c>
      <c r="B493" s="39">
        <v>42613.020833333336</v>
      </c>
      <c r="C493" s="40">
        <f t="shared" si="39"/>
        <v>2.0833333333333332E-2</v>
      </c>
      <c r="D493" s="43">
        <v>4.9000000000000004</v>
      </c>
      <c r="E493" s="9">
        <f t="shared" si="40"/>
        <v>5.044550000000001</v>
      </c>
      <c r="F493" s="44">
        <v>33.4</v>
      </c>
      <c r="G493" s="9">
        <f t="shared" si="41"/>
        <v>35.617759999999997</v>
      </c>
      <c r="H493" s="11">
        <f t="shared" si="38"/>
        <v>231.45525379200006</v>
      </c>
      <c r="J493" s="26"/>
    </row>
    <row r="494" spans="1:10" outlineLevel="1">
      <c r="A494" s="7">
        <f t="shared" si="42"/>
        <v>36</v>
      </c>
      <c r="B494" s="39">
        <v>42613.020833333336</v>
      </c>
      <c r="C494" s="40">
        <f t="shared" si="39"/>
        <v>4.1666666666666664E-2</v>
      </c>
      <c r="D494" s="43">
        <v>5.88</v>
      </c>
      <c r="E494" s="9">
        <f t="shared" si="40"/>
        <v>6.0534600000000003</v>
      </c>
      <c r="F494" s="44">
        <v>31.12</v>
      </c>
      <c r="G494" s="9">
        <f t="shared" si="41"/>
        <v>33.186368000000002</v>
      </c>
      <c r="H494" s="11">
        <f t="shared" si="38"/>
        <v>292.46463876671999</v>
      </c>
      <c r="J494" s="26"/>
    </row>
    <row r="495" spans="1:10" outlineLevel="1">
      <c r="A495" s="7">
        <f t="shared" si="42"/>
        <v>36</v>
      </c>
      <c r="B495" s="39">
        <v>42613.020833333336</v>
      </c>
      <c r="C495" s="40">
        <f t="shared" si="39"/>
        <v>6.25E-2</v>
      </c>
      <c r="D495" s="43">
        <v>5.35</v>
      </c>
      <c r="E495" s="9">
        <f t="shared" si="40"/>
        <v>5.5078250000000004</v>
      </c>
      <c r="F495" s="44">
        <v>29.03</v>
      </c>
      <c r="G495" s="9">
        <f t="shared" si="41"/>
        <v>30.957592000000002</v>
      </c>
      <c r="H495" s="11">
        <f t="shared" si="38"/>
        <v>278.3787383426</v>
      </c>
      <c r="J495" s="26"/>
    </row>
    <row r="496" spans="1:10" outlineLevel="1">
      <c r="A496" s="7">
        <f t="shared" si="42"/>
        <v>36</v>
      </c>
      <c r="B496" s="39">
        <v>42613.020833333336</v>
      </c>
      <c r="C496" s="40">
        <f t="shared" si="39"/>
        <v>8.3333333333333329E-2</v>
      </c>
      <c r="D496" s="43">
        <v>3.49</v>
      </c>
      <c r="E496" s="9">
        <f t="shared" si="40"/>
        <v>3.5929550000000003</v>
      </c>
      <c r="F496" s="44">
        <v>27.15</v>
      </c>
      <c r="G496" s="9">
        <f t="shared" si="41"/>
        <v>28.952759999999998</v>
      </c>
      <c r="H496" s="11">
        <f t="shared" si="38"/>
        <v>188.79986869420003</v>
      </c>
      <c r="J496" s="26"/>
    </row>
    <row r="497" spans="1:10" outlineLevel="1">
      <c r="A497" s="7">
        <f t="shared" si="42"/>
        <v>36</v>
      </c>
      <c r="B497" s="39">
        <v>42613.020833333336</v>
      </c>
      <c r="C497" s="40">
        <f t="shared" si="39"/>
        <v>0.10416666666666666</v>
      </c>
      <c r="D497" s="43">
        <v>2.17</v>
      </c>
      <c r="E497" s="9">
        <f t="shared" si="40"/>
        <v>2.2340150000000003</v>
      </c>
      <c r="F497" s="44">
        <v>24.9</v>
      </c>
      <c r="G497" s="9">
        <f t="shared" si="41"/>
        <v>26.553359999999998</v>
      </c>
      <c r="H497" s="11">
        <f t="shared" si="38"/>
        <v>122.75161795960003</v>
      </c>
      <c r="J497" s="26"/>
    </row>
    <row r="498" spans="1:10" outlineLevel="1">
      <c r="A498" s="7">
        <f t="shared" si="42"/>
        <v>36</v>
      </c>
      <c r="B498" s="39">
        <v>42613.020833333336</v>
      </c>
      <c r="C498" s="40">
        <f t="shared" si="39"/>
        <v>0.12499999999999999</v>
      </c>
      <c r="D498" s="43">
        <v>2.37</v>
      </c>
      <c r="E498" s="9">
        <f t="shared" si="40"/>
        <v>2.4399150000000005</v>
      </c>
      <c r="F498" s="44">
        <v>23.29</v>
      </c>
      <c r="G498" s="9">
        <f t="shared" si="41"/>
        <v>24.836455999999998</v>
      </c>
      <c r="H498" s="11">
        <f t="shared" si="38"/>
        <v>138.25423095876002</v>
      </c>
      <c r="J498" s="26"/>
    </row>
    <row r="499" spans="1:10" outlineLevel="1">
      <c r="A499" s="7">
        <f t="shared" si="42"/>
        <v>36</v>
      </c>
      <c r="B499" s="39">
        <v>42613.020833333336</v>
      </c>
      <c r="C499" s="40">
        <f t="shared" si="39"/>
        <v>0.14583333333333331</v>
      </c>
      <c r="D499" s="43">
        <v>2.83</v>
      </c>
      <c r="E499" s="9">
        <f t="shared" si="40"/>
        <v>2.9134850000000001</v>
      </c>
      <c r="F499" s="44">
        <v>22.69</v>
      </c>
      <c r="G499" s="9">
        <f t="shared" si="41"/>
        <v>24.196616000000002</v>
      </c>
      <c r="H499" s="11">
        <f t="shared" si="38"/>
        <v>166.95254973323998</v>
      </c>
      <c r="J499" s="26"/>
    </row>
    <row r="500" spans="1:10" outlineLevel="1">
      <c r="A500" s="7">
        <f t="shared" si="42"/>
        <v>36</v>
      </c>
      <c r="B500" s="39">
        <v>42613.020833333336</v>
      </c>
      <c r="C500" s="40">
        <f t="shared" si="39"/>
        <v>0.16666666666666666</v>
      </c>
      <c r="D500" s="43">
        <v>2.56</v>
      </c>
      <c r="E500" s="9">
        <f t="shared" si="40"/>
        <v>2.6355200000000001</v>
      </c>
      <c r="F500" s="44">
        <v>21.31</v>
      </c>
      <c r="G500" s="9">
        <f t="shared" si="41"/>
        <v>22.724983999999999</v>
      </c>
      <c r="H500" s="11">
        <f t="shared" si="38"/>
        <v>154.90273016832001</v>
      </c>
      <c r="J500" s="26"/>
    </row>
    <row r="501" spans="1:10" outlineLevel="1">
      <c r="A501" s="7">
        <f t="shared" si="42"/>
        <v>36</v>
      </c>
      <c r="B501" s="39">
        <v>42613.020833333336</v>
      </c>
      <c r="C501" s="40">
        <f t="shared" si="39"/>
        <v>0.1875</v>
      </c>
      <c r="D501" s="43">
        <v>2.65</v>
      </c>
      <c r="E501" s="9">
        <f t="shared" si="40"/>
        <v>2.7281750000000002</v>
      </c>
      <c r="F501" s="44">
        <v>21.81</v>
      </c>
      <c r="G501" s="9">
        <f t="shared" si="41"/>
        <v>23.258184</v>
      </c>
      <c r="H501" s="11">
        <f t="shared" si="38"/>
        <v>158.89386636580002</v>
      </c>
      <c r="J501" s="26"/>
    </row>
    <row r="502" spans="1:10" outlineLevel="1">
      <c r="A502" s="7">
        <f t="shared" si="42"/>
        <v>36</v>
      </c>
      <c r="B502" s="39">
        <v>42613.020833333336</v>
      </c>
      <c r="C502" s="40">
        <f t="shared" si="39"/>
        <v>0.20833333333333334</v>
      </c>
      <c r="D502" s="43">
        <v>2.64</v>
      </c>
      <c r="E502" s="9">
        <f t="shared" si="40"/>
        <v>2.7178800000000005</v>
      </c>
      <c r="F502" s="44">
        <v>18.16</v>
      </c>
      <c r="G502" s="9">
        <f t="shared" si="41"/>
        <v>19.365824</v>
      </c>
      <c r="H502" s="11">
        <f t="shared" si="38"/>
        <v>168.87323426688002</v>
      </c>
      <c r="J502" s="26"/>
    </row>
    <row r="503" spans="1:10" outlineLevel="1">
      <c r="A503" s="7">
        <f t="shared" si="42"/>
        <v>36</v>
      </c>
      <c r="B503" s="39">
        <v>42613.020833333336</v>
      </c>
      <c r="C503" s="40">
        <f t="shared" si="39"/>
        <v>0.22916666666666669</v>
      </c>
      <c r="D503" s="43">
        <v>2.92</v>
      </c>
      <c r="E503" s="9">
        <f t="shared" si="40"/>
        <v>3.0061400000000003</v>
      </c>
      <c r="F503" s="44">
        <v>18.82</v>
      </c>
      <c r="G503" s="9">
        <f t="shared" si="41"/>
        <v>20.069648000000001</v>
      </c>
      <c r="H503" s="11">
        <f t="shared" si="38"/>
        <v>184.66823836128</v>
      </c>
      <c r="J503" s="26"/>
    </row>
    <row r="504" spans="1:10" outlineLevel="1">
      <c r="A504" s="7">
        <f t="shared" si="42"/>
        <v>36</v>
      </c>
      <c r="B504" s="39">
        <v>42613.020833333336</v>
      </c>
      <c r="C504" s="40">
        <f t="shared" si="39"/>
        <v>0.25</v>
      </c>
      <c r="D504" s="43">
        <v>3.32</v>
      </c>
      <c r="E504" s="9">
        <f t="shared" si="40"/>
        <v>3.4179400000000002</v>
      </c>
      <c r="F504" s="44">
        <v>12.99</v>
      </c>
      <c r="G504" s="9">
        <f t="shared" si="41"/>
        <v>13.852536000000001</v>
      </c>
      <c r="H504" s="11">
        <f t="shared" si="38"/>
        <v>231.21497310416001</v>
      </c>
      <c r="J504" s="26"/>
    </row>
    <row r="505" spans="1:10" outlineLevel="1">
      <c r="A505" s="7">
        <f t="shared" si="42"/>
        <v>36</v>
      </c>
      <c r="B505" s="39">
        <v>42613.020833333336</v>
      </c>
      <c r="C505" s="40">
        <f t="shared" si="39"/>
        <v>0.27083333333333331</v>
      </c>
      <c r="D505" s="43">
        <v>2.96</v>
      </c>
      <c r="E505" s="9">
        <f t="shared" si="40"/>
        <v>3.04732</v>
      </c>
      <c r="F505" s="44">
        <v>25.82</v>
      </c>
      <c r="G505" s="9">
        <f t="shared" si="41"/>
        <v>27.534448000000001</v>
      </c>
      <c r="H505" s="11">
        <f t="shared" si="38"/>
        <v>164.45030592064001</v>
      </c>
      <c r="J505" s="26"/>
    </row>
    <row r="506" spans="1:10" outlineLevel="1">
      <c r="A506" s="7">
        <f t="shared" si="42"/>
        <v>36</v>
      </c>
      <c r="B506" s="39">
        <v>42613.020833333336</v>
      </c>
      <c r="C506" s="40">
        <f t="shared" si="39"/>
        <v>0.29166666666666663</v>
      </c>
      <c r="D506" s="43">
        <v>3.25</v>
      </c>
      <c r="E506" s="9">
        <f t="shared" si="40"/>
        <v>3.3458750000000004</v>
      </c>
      <c r="F506" s="44">
        <v>33.409999999999997</v>
      </c>
      <c r="G506" s="9">
        <f t="shared" si="41"/>
        <v>35.628423999999995</v>
      </c>
      <c r="H506" s="11">
        <f t="shared" si="38"/>
        <v>153.48055934900003</v>
      </c>
      <c r="J506" s="26"/>
    </row>
    <row r="507" spans="1:10" outlineLevel="1">
      <c r="A507" s="7">
        <f t="shared" si="42"/>
        <v>36</v>
      </c>
      <c r="B507" s="39">
        <v>42613.020833333336</v>
      </c>
      <c r="C507" s="40">
        <f t="shared" si="39"/>
        <v>0.31249999999999994</v>
      </c>
      <c r="D507" s="43">
        <v>4.24</v>
      </c>
      <c r="E507" s="9">
        <f t="shared" si="40"/>
        <v>4.3650800000000007</v>
      </c>
      <c r="F507" s="44">
        <v>35.26</v>
      </c>
      <c r="G507" s="9">
        <f t="shared" si="41"/>
        <v>37.601264</v>
      </c>
      <c r="H507" s="11">
        <f t="shared" si="38"/>
        <v>191.62149453888003</v>
      </c>
      <c r="J507" s="26"/>
    </row>
    <row r="508" spans="1:10" outlineLevel="1">
      <c r="A508" s="7">
        <f t="shared" si="42"/>
        <v>36</v>
      </c>
      <c r="B508" s="39">
        <v>42613.020833333336</v>
      </c>
      <c r="C508" s="40">
        <f t="shared" si="39"/>
        <v>0.33333333333333326</v>
      </c>
      <c r="D508" s="43">
        <v>3.4</v>
      </c>
      <c r="E508" s="9">
        <f t="shared" si="40"/>
        <v>3.5003000000000002</v>
      </c>
      <c r="F508" s="44">
        <v>47.6</v>
      </c>
      <c r="G508" s="9">
        <f t="shared" si="41"/>
        <v>50.760640000000002</v>
      </c>
      <c r="H508" s="11">
        <f t="shared" si="38"/>
        <v>107.596981808</v>
      </c>
      <c r="J508" s="26"/>
    </row>
    <row r="509" spans="1:10" outlineLevel="1">
      <c r="A509" s="7">
        <f t="shared" si="42"/>
        <v>36</v>
      </c>
      <c r="B509" s="39">
        <v>42613.020833333336</v>
      </c>
      <c r="C509" s="40">
        <f t="shared" si="39"/>
        <v>0.35416666666666657</v>
      </c>
      <c r="D509" s="43">
        <v>4.25</v>
      </c>
      <c r="E509" s="9">
        <f t="shared" si="40"/>
        <v>4.375375</v>
      </c>
      <c r="F509" s="44">
        <v>39.229999999999997</v>
      </c>
      <c r="G509" s="9">
        <f t="shared" si="41"/>
        <v>41.834871999999997</v>
      </c>
      <c r="H509" s="11">
        <f t="shared" ref="H509:H572" si="43">E509*($B$6-G509)</f>
        <v>173.549809423</v>
      </c>
      <c r="J509" s="26"/>
    </row>
    <row r="510" spans="1:10" outlineLevel="1">
      <c r="A510" s="7">
        <f t="shared" si="42"/>
        <v>36</v>
      </c>
      <c r="B510" s="39">
        <v>42613.020833333336</v>
      </c>
      <c r="C510" s="40">
        <f t="shared" ref="C510:C573" si="44">IF(C509=$C$60,$C$13,C509+1/48)</f>
        <v>0.37499999999999989</v>
      </c>
      <c r="D510" s="43">
        <v>3.84</v>
      </c>
      <c r="E510" s="9">
        <f t="shared" si="40"/>
        <v>3.9532800000000003</v>
      </c>
      <c r="F510" s="44">
        <v>34.380000000000003</v>
      </c>
      <c r="G510" s="9">
        <f t="shared" si="41"/>
        <v>36.662832000000002</v>
      </c>
      <c r="H510" s="11">
        <f t="shared" si="43"/>
        <v>177.25387951104</v>
      </c>
      <c r="J510" s="26"/>
    </row>
    <row r="511" spans="1:10" outlineLevel="1">
      <c r="A511" s="7">
        <f t="shared" si="42"/>
        <v>36</v>
      </c>
      <c r="B511" s="39">
        <v>42613.020833333336</v>
      </c>
      <c r="C511" s="40">
        <f t="shared" si="44"/>
        <v>0.3958333333333332</v>
      </c>
      <c r="D511" s="43">
        <v>3.35</v>
      </c>
      <c r="E511" s="9">
        <f t="shared" si="40"/>
        <v>3.4488250000000003</v>
      </c>
      <c r="F511" s="44">
        <v>33.21</v>
      </c>
      <c r="G511" s="9">
        <f t="shared" si="41"/>
        <v>35.415143999999998</v>
      </c>
      <c r="H511" s="11">
        <f t="shared" si="43"/>
        <v>158.93860349420001</v>
      </c>
      <c r="J511" s="26"/>
    </row>
    <row r="512" spans="1:10" outlineLevel="1">
      <c r="A512" s="7">
        <f t="shared" si="42"/>
        <v>36</v>
      </c>
      <c r="B512" s="39">
        <v>42613.020833333336</v>
      </c>
      <c r="C512" s="40">
        <f t="shared" si="44"/>
        <v>0.41666666666666652</v>
      </c>
      <c r="D512" s="43">
        <v>2.69</v>
      </c>
      <c r="E512" s="9">
        <f t="shared" si="40"/>
        <v>2.769355</v>
      </c>
      <c r="F512" s="44">
        <v>31.99</v>
      </c>
      <c r="G512" s="9">
        <f t="shared" si="41"/>
        <v>34.114136000000002</v>
      </c>
      <c r="H512" s="11">
        <f t="shared" si="43"/>
        <v>131.22827939772</v>
      </c>
      <c r="J512" s="26"/>
    </row>
    <row r="513" spans="1:10" outlineLevel="1">
      <c r="A513" s="7">
        <f t="shared" si="42"/>
        <v>36</v>
      </c>
      <c r="B513" s="39">
        <v>42613.020833333336</v>
      </c>
      <c r="C513" s="40">
        <f t="shared" si="44"/>
        <v>0.43749999999999983</v>
      </c>
      <c r="D513" s="43">
        <v>2.1800000000000002</v>
      </c>
      <c r="E513" s="9">
        <f t="shared" si="40"/>
        <v>2.2443100000000005</v>
      </c>
      <c r="F513" s="44">
        <v>31.06</v>
      </c>
      <c r="G513" s="9">
        <f t="shared" si="41"/>
        <v>33.122383999999997</v>
      </c>
      <c r="H513" s="11">
        <f t="shared" si="43"/>
        <v>108.57436736496003</v>
      </c>
      <c r="J513" s="26"/>
    </row>
    <row r="514" spans="1:10" outlineLevel="1">
      <c r="A514" s="7">
        <f t="shared" si="42"/>
        <v>36</v>
      </c>
      <c r="B514" s="39">
        <v>42613.020833333336</v>
      </c>
      <c r="C514" s="40">
        <f t="shared" si="44"/>
        <v>0.45833333333333315</v>
      </c>
      <c r="D514" s="43">
        <v>2.36</v>
      </c>
      <c r="E514" s="9">
        <f t="shared" si="40"/>
        <v>2.4296199999999999</v>
      </c>
      <c r="F514" s="44">
        <v>29</v>
      </c>
      <c r="G514" s="9">
        <f t="shared" si="41"/>
        <v>30.925599999999999</v>
      </c>
      <c r="H514" s="11">
        <f t="shared" si="43"/>
        <v>122.87657372799998</v>
      </c>
      <c r="J514" s="26"/>
    </row>
    <row r="515" spans="1:10" outlineLevel="1">
      <c r="A515" s="7">
        <f t="shared" si="42"/>
        <v>36</v>
      </c>
      <c r="B515" s="39">
        <v>42613.020833333336</v>
      </c>
      <c r="C515" s="40">
        <f t="shared" si="44"/>
        <v>0.47916666666666646</v>
      </c>
      <c r="D515" s="43">
        <v>2.72</v>
      </c>
      <c r="E515" s="9">
        <f t="shared" si="40"/>
        <v>2.8002400000000005</v>
      </c>
      <c r="F515" s="44">
        <v>28.95</v>
      </c>
      <c r="G515" s="9">
        <f t="shared" si="41"/>
        <v>30.87228</v>
      </c>
      <c r="H515" s="11">
        <f t="shared" si="43"/>
        <v>141.76976665280003</v>
      </c>
      <c r="J515" s="26"/>
    </row>
    <row r="516" spans="1:10" outlineLevel="1">
      <c r="A516" s="7">
        <f t="shared" si="42"/>
        <v>36</v>
      </c>
      <c r="B516" s="39">
        <v>42613.020833333336</v>
      </c>
      <c r="C516" s="40">
        <f t="shared" si="44"/>
        <v>0.49999999999999978</v>
      </c>
      <c r="D516" s="43">
        <v>2.79</v>
      </c>
      <c r="E516" s="9">
        <f t="shared" si="40"/>
        <v>2.8723050000000003</v>
      </c>
      <c r="F516" s="44">
        <v>32.36</v>
      </c>
      <c r="G516" s="9">
        <f t="shared" si="41"/>
        <v>34.508704000000002</v>
      </c>
      <c r="H516" s="11">
        <f t="shared" si="43"/>
        <v>134.97333445728</v>
      </c>
      <c r="J516" s="26"/>
    </row>
    <row r="517" spans="1:10" outlineLevel="1">
      <c r="A517" s="7">
        <f t="shared" si="42"/>
        <v>36</v>
      </c>
      <c r="B517" s="39">
        <v>42613.020833333336</v>
      </c>
      <c r="C517" s="40">
        <f t="shared" si="44"/>
        <v>0.52083333333333315</v>
      </c>
      <c r="D517" s="43">
        <v>3.69</v>
      </c>
      <c r="E517" s="9">
        <f t="shared" si="40"/>
        <v>3.7988550000000001</v>
      </c>
      <c r="F517" s="44">
        <v>33.450000000000003</v>
      </c>
      <c r="G517" s="9">
        <f t="shared" si="41"/>
        <v>35.671080000000003</v>
      </c>
      <c r="H517" s="11">
        <f t="shared" si="43"/>
        <v>174.09742188659999</v>
      </c>
      <c r="J517" s="26"/>
    </row>
    <row r="518" spans="1:10" outlineLevel="1">
      <c r="A518" s="7">
        <f t="shared" si="42"/>
        <v>36</v>
      </c>
      <c r="B518" s="39">
        <v>42613.020833333336</v>
      </c>
      <c r="C518" s="40">
        <f t="shared" si="44"/>
        <v>0.54166666666666652</v>
      </c>
      <c r="D518" s="43">
        <v>3.69</v>
      </c>
      <c r="E518" s="9">
        <f t="shared" si="40"/>
        <v>3.7988550000000001</v>
      </c>
      <c r="F518" s="44">
        <v>31.83</v>
      </c>
      <c r="G518" s="9">
        <f t="shared" si="41"/>
        <v>33.943511999999998</v>
      </c>
      <c r="H518" s="11">
        <f t="shared" si="43"/>
        <v>180.66020222124001</v>
      </c>
      <c r="J518" s="26"/>
    </row>
    <row r="519" spans="1:10" outlineLevel="1">
      <c r="A519" s="7">
        <f t="shared" si="42"/>
        <v>36</v>
      </c>
      <c r="B519" s="39">
        <v>42613.020833333336</v>
      </c>
      <c r="C519" s="40">
        <f t="shared" si="44"/>
        <v>0.56249999999999989</v>
      </c>
      <c r="D519" s="43">
        <v>5.09</v>
      </c>
      <c r="E519" s="9">
        <f t="shared" si="40"/>
        <v>5.2401550000000006</v>
      </c>
      <c r="F519" s="44">
        <v>30.35</v>
      </c>
      <c r="G519" s="9">
        <f t="shared" si="41"/>
        <v>32.36524</v>
      </c>
      <c r="H519" s="11">
        <f t="shared" si="43"/>
        <v>257.47375828780002</v>
      </c>
      <c r="J519" s="26"/>
    </row>
    <row r="520" spans="1:10" outlineLevel="1">
      <c r="A520" s="7">
        <f t="shared" si="42"/>
        <v>36</v>
      </c>
      <c r="B520" s="39">
        <v>42613.020833333336</v>
      </c>
      <c r="C520" s="40">
        <f t="shared" si="44"/>
        <v>0.58333333333333326</v>
      </c>
      <c r="D520" s="43">
        <v>4.0999999999999996</v>
      </c>
      <c r="E520" s="9">
        <f t="shared" si="40"/>
        <v>4.2209500000000002</v>
      </c>
      <c r="F520" s="44">
        <v>24.97</v>
      </c>
      <c r="G520" s="9">
        <f t="shared" si="41"/>
        <v>26.628007999999998</v>
      </c>
      <c r="H520" s="11">
        <f t="shared" si="43"/>
        <v>231.61193463240002</v>
      </c>
      <c r="J520" s="26"/>
    </row>
    <row r="521" spans="1:10" outlineLevel="1">
      <c r="A521" s="7">
        <f t="shared" si="42"/>
        <v>36</v>
      </c>
      <c r="B521" s="39">
        <v>42613.020833333336</v>
      </c>
      <c r="C521" s="40">
        <f t="shared" si="44"/>
        <v>0.60416666666666663</v>
      </c>
      <c r="D521" s="43">
        <v>3.87</v>
      </c>
      <c r="E521" s="9">
        <f t="shared" si="40"/>
        <v>3.9841650000000004</v>
      </c>
      <c r="F521" s="44">
        <v>24.1</v>
      </c>
      <c r="G521" s="9">
        <f t="shared" si="41"/>
        <v>25.700240000000001</v>
      </c>
      <c r="H521" s="11">
        <f t="shared" si="43"/>
        <v>222.31545080040001</v>
      </c>
      <c r="J521" s="26"/>
    </row>
    <row r="522" spans="1:10" outlineLevel="1">
      <c r="A522" s="7">
        <f t="shared" si="42"/>
        <v>36</v>
      </c>
      <c r="B522" s="39">
        <v>42613.020833333336</v>
      </c>
      <c r="C522" s="40">
        <f t="shared" si="44"/>
        <v>0.625</v>
      </c>
      <c r="D522" s="43">
        <v>2.93</v>
      </c>
      <c r="E522" s="9">
        <f t="shared" si="40"/>
        <v>3.0164350000000004</v>
      </c>
      <c r="F522" s="44">
        <v>22.46</v>
      </c>
      <c r="G522" s="9">
        <f t="shared" si="41"/>
        <v>23.951344000000002</v>
      </c>
      <c r="H522" s="11">
        <f t="shared" si="43"/>
        <v>173.59178016136002</v>
      </c>
      <c r="J522" s="26"/>
    </row>
    <row r="523" spans="1:10" outlineLevel="1">
      <c r="A523" s="7">
        <f t="shared" si="42"/>
        <v>36</v>
      </c>
      <c r="B523" s="39">
        <v>42613.020833333336</v>
      </c>
      <c r="C523" s="40">
        <f t="shared" si="44"/>
        <v>0.64583333333333337</v>
      </c>
      <c r="D523" s="43">
        <v>2.88</v>
      </c>
      <c r="E523" s="9">
        <f t="shared" si="40"/>
        <v>2.96496</v>
      </c>
      <c r="F523" s="44">
        <v>21.15</v>
      </c>
      <c r="G523" s="9">
        <f t="shared" si="41"/>
        <v>22.554359999999999</v>
      </c>
      <c r="H523" s="11">
        <f t="shared" si="43"/>
        <v>174.77146477439999</v>
      </c>
      <c r="J523" s="26"/>
    </row>
    <row r="524" spans="1:10" outlineLevel="1">
      <c r="A524" s="7">
        <f t="shared" si="42"/>
        <v>36</v>
      </c>
      <c r="B524" s="39">
        <v>42613.020833333336</v>
      </c>
      <c r="C524" s="40">
        <f t="shared" si="44"/>
        <v>0.66666666666666674</v>
      </c>
      <c r="D524" s="43">
        <v>5.65</v>
      </c>
      <c r="E524" s="9">
        <f t="shared" si="40"/>
        <v>5.8166750000000009</v>
      </c>
      <c r="F524" s="44">
        <v>16.59</v>
      </c>
      <c r="G524" s="9">
        <f t="shared" si="41"/>
        <v>17.691576000000001</v>
      </c>
      <c r="H524" s="11">
        <f t="shared" si="43"/>
        <v>371.15286467020007</v>
      </c>
      <c r="J524" s="26"/>
    </row>
    <row r="525" spans="1:10" outlineLevel="1">
      <c r="A525" s="7">
        <f t="shared" si="42"/>
        <v>36</v>
      </c>
      <c r="B525" s="39">
        <v>42613.020833333336</v>
      </c>
      <c r="C525" s="40">
        <f t="shared" si="44"/>
        <v>0.68750000000000011</v>
      </c>
      <c r="D525" s="43">
        <v>4.28</v>
      </c>
      <c r="E525" s="9">
        <f t="shared" si="40"/>
        <v>4.4062600000000005</v>
      </c>
      <c r="F525" s="44">
        <v>23.83</v>
      </c>
      <c r="G525" s="9">
        <f t="shared" si="41"/>
        <v>25.412312</v>
      </c>
      <c r="H525" s="11">
        <f t="shared" si="43"/>
        <v>247.13693612688002</v>
      </c>
      <c r="J525" s="26"/>
    </row>
    <row r="526" spans="1:10" outlineLevel="1">
      <c r="A526" s="7">
        <f t="shared" si="42"/>
        <v>36</v>
      </c>
      <c r="B526" s="39">
        <v>42613.020833333336</v>
      </c>
      <c r="C526" s="40">
        <f t="shared" si="44"/>
        <v>0.70833333333333348</v>
      </c>
      <c r="D526" s="43">
        <v>2.69</v>
      </c>
      <c r="E526" s="9">
        <f t="shared" ref="E526:E589" si="45">IF($B$10="Electricity",$D526*$B$7,$D526*$B$8)</f>
        <v>2.769355</v>
      </c>
      <c r="F526" s="44">
        <v>25.64</v>
      </c>
      <c r="G526" s="9">
        <f t="shared" ref="G526:G589" si="46">$F526*$B$8</f>
        <v>27.342496000000001</v>
      </c>
      <c r="H526" s="11">
        <f t="shared" si="43"/>
        <v>149.98135448992002</v>
      </c>
      <c r="J526" s="26"/>
    </row>
    <row r="527" spans="1:10" outlineLevel="1">
      <c r="A527" s="7">
        <f t="shared" si="42"/>
        <v>36</v>
      </c>
      <c r="B527" s="39">
        <v>42613.020833333336</v>
      </c>
      <c r="C527" s="40">
        <f t="shared" si="44"/>
        <v>0.72916666666666685</v>
      </c>
      <c r="D527" s="43">
        <v>1.8</v>
      </c>
      <c r="E527" s="9">
        <f t="shared" si="45"/>
        <v>1.8531000000000002</v>
      </c>
      <c r="F527" s="44">
        <v>36.909999999999997</v>
      </c>
      <c r="G527" s="9">
        <f t="shared" si="46"/>
        <v>39.360823999999994</v>
      </c>
      <c r="H527" s="11">
        <f t="shared" si="43"/>
        <v>78.088107045600026</v>
      </c>
      <c r="J527" s="26"/>
    </row>
    <row r="528" spans="1:10" outlineLevel="1">
      <c r="A528" s="7">
        <f t="shared" si="42"/>
        <v>36</v>
      </c>
      <c r="B528" s="39">
        <v>42613.020833333336</v>
      </c>
      <c r="C528" s="40">
        <f t="shared" si="44"/>
        <v>0.75000000000000022</v>
      </c>
      <c r="D528" s="43">
        <v>2.46</v>
      </c>
      <c r="E528" s="9">
        <f t="shared" si="45"/>
        <v>2.5325700000000002</v>
      </c>
      <c r="F528" s="44">
        <v>41.86</v>
      </c>
      <c r="G528" s="9">
        <f t="shared" si="46"/>
        <v>44.639504000000002</v>
      </c>
      <c r="H528" s="11">
        <f t="shared" si="43"/>
        <v>93.351786354720005</v>
      </c>
      <c r="J528" s="26"/>
    </row>
    <row r="529" spans="1:10" outlineLevel="1">
      <c r="A529" s="7">
        <f t="shared" si="42"/>
        <v>36</v>
      </c>
      <c r="B529" s="39">
        <v>42613.020833333336</v>
      </c>
      <c r="C529" s="40">
        <f t="shared" si="44"/>
        <v>0.77083333333333359</v>
      </c>
      <c r="D529" s="43">
        <v>2.4900000000000002</v>
      </c>
      <c r="E529" s="9">
        <f t="shared" si="45"/>
        <v>2.5634550000000003</v>
      </c>
      <c r="F529" s="44">
        <v>63.02</v>
      </c>
      <c r="G529" s="9">
        <f t="shared" si="46"/>
        <v>67.20452800000001</v>
      </c>
      <c r="H529" s="11">
        <f t="shared" si="43"/>
        <v>36.645799175759976</v>
      </c>
      <c r="J529" s="26"/>
    </row>
    <row r="530" spans="1:10" outlineLevel="1">
      <c r="A530" s="7">
        <f t="shared" si="42"/>
        <v>36</v>
      </c>
      <c r="B530" s="39">
        <v>42613.020833333336</v>
      </c>
      <c r="C530" s="40">
        <f t="shared" si="44"/>
        <v>0.79166666666666696</v>
      </c>
      <c r="D530" s="43">
        <v>3.75</v>
      </c>
      <c r="E530" s="9">
        <f t="shared" si="45"/>
        <v>3.8606250000000002</v>
      </c>
      <c r="F530" s="44">
        <v>78.099999999999994</v>
      </c>
      <c r="G530" s="9">
        <f t="shared" si="46"/>
        <v>83.285839999999993</v>
      </c>
      <c r="H530" s="11">
        <f t="shared" si="43"/>
        <v>-6.8944585499999738</v>
      </c>
      <c r="J530" s="26"/>
    </row>
    <row r="531" spans="1:10" outlineLevel="1">
      <c r="A531" s="7">
        <f t="shared" si="42"/>
        <v>36</v>
      </c>
      <c r="B531" s="39">
        <v>42613.020833333336</v>
      </c>
      <c r="C531" s="40">
        <f t="shared" si="44"/>
        <v>0.81250000000000033</v>
      </c>
      <c r="D531" s="43">
        <v>3.1</v>
      </c>
      <c r="E531" s="9">
        <f t="shared" si="45"/>
        <v>3.1914500000000006</v>
      </c>
      <c r="F531" s="44">
        <v>47.16</v>
      </c>
      <c r="G531" s="9">
        <f t="shared" si="46"/>
        <v>50.291423999999999</v>
      </c>
      <c r="H531" s="11">
        <f t="shared" si="43"/>
        <v>99.600609875200021</v>
      </c>
      <c r="J531" s="26"/>
    </row>
    <row r="532" spans="1:10" outlineLevel="1">
      <c r="A532" s="7">
        <f t="shared" si="42"/>
        <v>36</v>
      </c>
      <c r="B532" s="39">
        <v>42613.020833333336</v>
      </c>
      <c r="C532" s="40">
        <f t="shared" si="44"/>
        <v>0.8333333333333337</v>
      </c>
      <c r="D532" s="43">
        <v>2.9</v>
      </c>
      <c r="E532" s="9">
        <f t="shared" si="45"/>
        <v>2.9855499999999999</v>
      </c>
      <c r="F532" s="44">
        <v>48.15</v>
      </c>
      <c r="G532" s="9">
        <f t="shared" si="46"/>
        <v>51.347160000000002</v>
      </c>
      <c r="H532" s="11">
        <f t="shared" si="43"/>
        <v>90.022811461999993</v>
      </c>
      <c r="J532" s="26"/>
    </row>
    <row r="533" spans="1:10" outlineLevel="1">
      <c r="A533" s="7">
        <f t="shared" si="42"/>
        <v>36</v>
      </c>
      <c r="B533" s="39">
        <v>42613.020833333336</v>
      </c>
      <c r="C533" s="40">
        <f t="shared" si="44"/>
        <v>0.85416666666666707</v>
      </c>
      <c r="D533" s="43">
        <v>3.11</v>
      </c>
      <c r="E533" s="9">
        <f t="shared" si="45"/>
        <v>3.2017450000000003</v>
      </c>
      <c r="F533" s="44">
        <v>47.74</v>
      </c>
      <c r="G533" s="9">
        <f t="shared" si="46"/>
        <v>50.909936000000002</v>
      </c>
      <c r="H533" s="11">
        <f t="shared" si="43"/>
        <v>97.941584461680009</v>
      </c>
      <c r="J533" s="26"/>
    </row>
    <row r="534" spans="1:10" outlineLevel="1">
      <c r="A534" s="7">
        <f t="shared" si="42"/>
        <v>36</v>
      </c>
      <c r="B534" s="39">
        <v>42613.020833333336</v>
      </c>
      <c r="C534" s="40">
        <f t="shared" si="44"/>
        <v>0.87500000000000044</v>
      </c>
      <c r="D534" s="43">
        <v>2.2599999999999998</v>
      </c>
      <c r="E534" s="9">
        <f t="shared" si="45"/>
        <v>2.32667</v>
      </c>
      <c r="F534" s="44">
        <v>39.840000000000003</v>
      </c>
      <c r="G534" s="9">
        <f t="shared" si="46"/>
        <v>42.485376000000002</v>
      </c>
      <c r="H534" s="11">
        <f t="shared" si="43"/>
        <v>90.774155222079997</v>
      </c>
      <c r="J534" s="26"/>
    </row>
    <row r="535" spans="1:10" outlineLevel="1">
      <c r="A535" s="7">
        <f t="shared" si="42"/>
        <v>36</v>
      </c>
      <c r="B535" s="39">
        <v>42613.020833333336</v>
      </c>
      <c r="C535" s="40">
        <f t="shared" si="44"/>
        <v>0.89583333333333381</v>
      </c>
      <c r="D535" s="43">
        <v>1.84</v>
      </c>
      <c r="E535" s="9">
        <f t="shared" si="45"/>
        <v>1.8942800000000002</v>
      </c>
      <c r="F535" s="44">
        <v>35.32</v>
      </c>
      <c r="G535" s="9">
        <f t="shared" si="46"/>
        <v>37.665247999999998</v>
      </c>
      <c r="H535" s="11">
        <f t="shared" si="43"/>
        <v>83.035294018560009</v>
      </c>
      <c r="J535" s="26"/>
    </row>
    <row r="536" spans="1:10" outlineLevel="1">
      <c r="A536" s="7">
        <f t="shared" si="42"/>
        <v>36</v>
      </c>
      <c r="B536" s="39">
        <v>42613.020833333336</v>
      </c>
      <c r="C536" s="40">
        <f t="shared" si="44"/>
        <v>0.91666666666666718</v>
      </c>
      <c r="D536" s="43">
        <v>1.5</v>
      </c>
      <c r="E536" s="9">
        <f t="shared" si="45"/>
        <v>1.5442500000000001</v>
      </c>
      <c r="F536" s="44">
        <v>25.62</v>
      </c>
      <c r="G536" s="9">
        <f t="shared" si="46"/>
        <v>27.321168</v>
      </c>
      <c r="H536" s="11">
        <f t="shared" si="43"/>
        <v>83.665661316000012</v>
      </c>
      <c r="J536" s="26"/>
    </row>
    <row r="537" spans="1:10" outlineLevel="1">
      <c r="A537" s="7">
        <f t="shared" si="42"/>
        <v>36</v>
      </c>
      <c r="B537" s="39">
        <v>42613.020833333336</v>
      </c>
      <c r="C537" s="40">
        <f t="shared" si="44"/>
        <v>0.93750000000000056</v>
      </c>
      <c r="D537" s="43">
        <v>2.37</v>
      </c>
      <c r="E537" s="9">
        <f t="shared" si="45"/>
        <v>2.4399150000000005</v>
      </c>
      <c r="F537" s="44">
        <v>17.09</v>
      </c>
      <c r="G537" s="9">
        <f t="shared" si="46"/>
        <v>18.224775999999999</v>
      </c>
      <c r="H537" s="11">
        <f t="shared" si="43"/>
        <v>154.38616816596004</v>
      </c>
      <c r="J537" s="26"/>
    </row>
    <row r="538" spans="1:10" outlineLevel="1">
      <c r="A538" s="7">
        <f t="shared" si="42"/>
        <v>36</v>
      </c>
      <c r="B538" s="39">
        <v>42613.020833333336</v>
      </c>
      <c r="C538" s="40">
        <f t="shared" si="44"/>
        <v>0.95833333333333393</v>
      </c>
      <c r="D538" s="43">
        <v>2.91</v>
      </c>
      <c r="E538" s="9">
        <f t="shared" si="45"/>
        <v>2.9958450000000005</v>
      </c>
      <c r="F538" s="44">
        <v>16.559999999999999</v>
      </c>
      <c r="G538" s="9">
        <f t="shared" si="46"/>
        <v>17.659583999999999</v>
      </c>
      <c r="H538" s="11">
        <f t="shared" si="43"/>
        <v>191.25599107152004</v>
      </c>
      <c r="J538" s="26"/>
    </row>
    <row r="539" spans="1:10" outlineLevel="1">
      <c r="A539" s="7">
        <f t="shared" si="42"/>
        <v>36</v>
      </c>
      <c r="B539" s="39">
        <v>42613.020833333336</v>
      </c>
      <c r="C539" s="40">
        <f t="shared" si="44"/>
        <v>0.9791666666666673</v>
      </c>
      <c r="D539" s="43">
        <v>3.22</v>
      </c>
      <c r="E539" s="9">
        <f t="shared" si="45"/>
        <v>3.3149900000000003</v>
      </c>
      <c r="F539" s="44">
        <v>38.619999999999997</v>
      </c>
      <c r="G539" s="9">
        <f t="shared" si="46"/>
        <v>41.184367999999999</v>
      </c>
      <c r="H539" s="11">
        <f t="shared" si="43"/>
        <v>133.64591692368001</v>
      </c>
      <c r="J539" s="26"/>
    </row>
    <row r="540" spans="1:10" outlineLevel="1">
      <c r="A540" s="7">
        <f t="shared" si="42"/>
        <v>36</v>
      </c>
      <c r="B540" s="39">
        <v>42613.020833333336</v>
      </c>
      <c r="C540" s="40">
        <f t="shared" si="44"/>
        <v>1.0000000000000007</v>
      </c>
      <c r="D540" s="43">
        <v>3.18</v>
      </c>
      <c r="E540" s="9">
        <f t="shared" si="45"/>
        <v>3.2738100000000006</v>
      </c>
      <c r="F540" s="44">
        <v>29.15</v>
      </c>
      <c r="G540" s="9">
        <f t="shared" si="46"/>
        <v>31.085559999999997</v>
      </c>
      <c r="H540" s="11">
        <f t="shared" si="43"/>
        <v>165.04729781640003</v>
      </c>
      <c r="J540" s="26"/>
    </row>
    <row r="541" spans="1:10" outlineLevel="1">
      <c r="A541" s="7">
        <f t="shared" si="42"/>
        <v>36</v>
      </c>
      <c r="B541" s="39">
        <v>42614.020833333336</v>
      </c>
      <c r="C541" s="40">
        <f t="shared" si="44"/>
        <v>2.0833333333333332E-2</v>
      </c>
      <c r="D541" s="43">
        <v>2.69</v>
      </c>
      <c r="E541" s="9">
        <f t="shared" si="45"/>
        <v>2.769355</v>
      </c>
      <c r="F541" s="44">
        <v>25.2</v>
      </c>
      <c r="G541" s="9">
        <f t="shared" si="46"/>
        <v>26.873280000000001</v>
      </c>
      <c r="H541" s="11">
        <f t="shared" si="43"/>
        <v>151.28078016559999</v>
      </c>
      <c r="J541" s="26"/>
    </row>
    <row r="542" spans="1:10" outlineLevel="1">
      <c r="A542" s="7">
        <f t="shared" si="42"/>
        <v>36</v>
      </c>
      <c r="B542" s="39">
        <v>42614.020833333336</v>
      </c>
      <c r="C542" s="40">
        <f t="shared" si="44"/>
        <v>4.1666666666666664E-2</v>
      </c>
      <c r="D542" s="43">
        <v>3.25</v>
      </c>
      <c r="E542" s="9">
        <f t="shared" si="45"/>
        <v>3.3458750000000004</v>
      </c>
      <c r="F542" s="44">
        <v>25.2</v>
      </c>
      <c r="G542" s="9">
        <f t="shared" si="46"/>
        <v>26.873280000000001</v>
      </c>
      <c r="H542" s="11">
        <f t="shared" si="43"/>
        <v>182.77417678</v>
      </c>
      <c r="J542" s="26"/>
    </row>
    <row r="543" spans="1:10" outlineLevel="1">
      <c r="A543" s="7">
        <f t="shared" ref="A543:A606" si="47">A542</f>
        <v>36</v>
      </c>
      <c r="B543" s="39">
        <v>42614.020833333336</v>
      </c>
      <c r="C543" s="40">
        <f t="shared" si="44"/>
        <v>6.25E-2</v>
      </c>
      <c r="D543" s="43">
        <v>3.97</v>
      </c>
      <c r="E543" s="9">
        <f t="shared" si="45"/>
        <v>4.0871150000000007</v>
      </c>
      <c r="F543" s="44">
        <v>23.53</v>
      </c>
      <c r="G543" s="9">
        <f t="shared" si="46"/>
        <v>25.092392</v>
      </c>
      <c r="H543" s="11">
        <f t="shared" si="43"/>
        <v>230.54438077092001</v>
      </c>
      <c r="J543" s="26"/>
    </row>
    <row r="544" spans="1:10" outlineLevel="1">
      <c r="A544" s="7">
        <f t="shared" si="47"/>
        <v>36</v>
      </c>
      <c r="B544" s="39">
        <v>42614.020833333336</v>
      </c>
      <c r="C544" s="40">
        <f t="shared" si="44"/>
        <v>8.3333333333333329E-2</v>
      </c>
      <c r="D544" s="43">
        <v>3.15</v>
      </c>
      <c r="E544" s="9">
        <f t="shared" si="45"/>
        <v>3.2429250000000001</v>
      </c>
      <c r="F544" s="44">
        <v>23.64</v>
      </c>
      <c r="G544" s="9">
        <f t="shared" si="46"/>
        <v>25.209696000000001</v>
      </c>
      <c r="H544" s="11">
        <f t="shared" si="43"/>
        <v>182.5452340992</v>
      </c>
      <c r="J544" s="26"/>
    </row>
    <row r="545" spans="1:10" outlineLevel="1">
      <c r="A545" s="7">
        <f t="shared" si="47"/>
        <v>36</v>
      </c>
      <c r="B545" s="39">
        <v>42614.020833333336</v>
      </c>
      <c r="C545" s="40">
        <f t="shared" si="44"/>
        <v>0.10416666666666666</v>
      </c>
      <c r="D545" s="43">
        <v>2.84</v>
      </c>
      <c r="E545" s="9">
        <f t="shared" si="45"/>
        <v>2.9237800000000003</v>
      </c>
      <c r="F545" s="44">
        <v>23.36</v>
      </c>
      <c r="G545" s="9">
        <f t="shared" si="46"/>
        <v>24.911103999999998</v>
      </c>
      <c r="H545" s="11">
        <f t="shared" si="43"/>
        <v>165.45348234688004</v>
      </c>
      <c r="J545" s="26"/>
    </row>
    <row r="546" spans="1:10" outlineLevel="1">
      <c r="A546" s="7">
        <f t="shared" si="47"/>
        <v>36</v>
      </c>
      <c r="B546" s="39">
        <v>42614.020833333336</v>
      </c>
      <c r="C546" s="40">
        <f t="shared" si="44"/>
        <v>0.12499999999999999</v>
      </c>
      <c r="D546" s="43">
        <v>3.36</v>
      </c>
      <c r="E546" s="9">
        <f t="shared" si="45"/>
        <v>3.45912</v>
      </c>
      <c r="F546" s="44">
        <v>22.2</v>
      </c>
      <c r="G546" s="9">
        <f t="shared" si="46"/>
        <v>23.67408</v>
      </c>
      <c r="H546" s="11">
        <f t="shared" si="43"/>
        <v>200.02679639039999</v>
      </c>
      <c r="J546" s="26"/>
    </row>
    <row r="547" spans="1:10" outlineLevel="1">
      <c r="A547" s="7">
        <f t="shared" si="47"/>
        <v>36</v>
      </c>
      <c r="B547" s="39">
        <v>42614.020833333336</v>
      </c>
      <c r="C547" s="40">
        <f t="shared" si="44"/>
        <v>0.14583333333333331</v>
      </c>
      <c r="D547" s="43">
        <v>2.65</v>
      </c>
      <c r="E547" s="9">
        <f t="shared" si="45"/>
        <v>2.7281750000000002</v>
      </c>
      <c r="F547" s="44">
        <v>22.61</v>
      </c>
      <c r="G547" s="9">
        <f t="shared" si="46"/>
        <v>24.111304000000001</v>
      </c>
      <c r="H547" s="11">
        <f t="shared" si="43"/>
        <v>156.56640570979999</v>
      </c>
      <c r="J547" s="26"/>
    </row>
    <row r="548" spans="1:10" outlineLevel="1">
      <c r="A548" s="7">
        <f t="shared" si="47"/>
        <v>36</v>
      </c>
      <c r="B548" s="39">
        <v>42614.020833333336</v>
      </c>
      <c r="C548" s="40">
        <f t="shared" si="44"/>
        <v>0.16666666666666666</v>
      </c>
      <c r="D548" s="43">
        <v>2.02</v>
      </c>
      <c r="E548" s="9">
        <f t="shared" si="45"/>
        <v>2.07959</v>
      </c>
      <c r="F548" s="44">
        <v>16.75</v>
      </c>
      <c r="G548" s="9">
        <f t="shared" si="46"/>
        <v>17.862200000000001</v>
      </c>
      <c r="H548" s="11">
        <f t="shared" si="43"/>
        <v>132.340532502</v>
      </c>
      <c r="J548" s="26"/>
    </row>
    <row r="549" spans="1:10" outlineLevel="1">
      <c r="A549" s="7">
        <f t="shared" si="47"/>
        <v>36</v>
      </c>
      <c r="B549" s="39">
        <v>42614.020833333336</v>
      </c>
      <c r="C549" s="40">
        <f t="shared" si="44"/>
        <v>0.1875</v>
      </c>
      <c r="D549" s="43">
        <v>0.97</v>
      </c>
      <c r="E549" s="9">
        <f t="shared" si="45"/>
        <v>0.99861500000000003</v>
      </c>
      <c r="F549" s="44">
        <v>18.72</v>
      </c>
      <c r="G549" s="9">
        <f t="shared" si="46"/>
        <v>19.963007999999999</v>
      </c>
      <c r="H549" s="11">
        <f t="shared" si="43"/>
        <v>61.45176326608</v>
      </c>
      <c r="J549" s="26"/>
    </row>
    <row r="550" spans="1:10" outlineLevel="1">
      <c r="A550" s="7">
        <f t="shared" si="47"/>
        <v>36</v>
      </c>
      <c r="B550" s="39">
        <v>42614.020833333336</v>
      </c>
      <c r="C550" s="40">
        <f t="shared" si="44"/>
        <v>0.20833333333333334</v>
      </c>
      <c r="D550" s="43">
        <v>0.78</v>
      </c>
      <c r="E550" s="9">
        <f t="shared" si="45"/>
        <v>0.80301000000000011</v>
      </c>
      <c r="F550" s="44">
        <v>22.47</v>
      </c>
      <c r="G550" s="9">
        <f t="shared" si="46"/>
        <v>23.962008000000001</v>
      </c>
      <c r="H550" s="11">
        <f t="shared" si="43"/>
        <v>46.203582955920005</v>
      </c>
      <c r="J550" s="26"/>
    </row>
    <row r="551" spans="1:10" outlineLevel="1">
      <c r="A551" s="7">
        <f t="shared" si="47"/>
        <v>36</v>
      </c>
      <c r="B551" s="39">
        <v>42614.020833333336</v>
      </c>
      <c r="C551" s="40">
        <f t="shared" si="44"/>
        <v>0.22916666666666669</v>
      </c>
      <c r="D551" s="43">
        <v>0.69</v>
      </c>
      <c r="E551" s="9">
        <f t="shared" si="45"/>
        <v>0.71035499999999996</v>
      </c>
      <c r="F551" s="44">
        <v>38.03</v>
      </c>
      <c r="G551" s="9">
        <f t="shared" si="46"/>
        <v>40.555192000000005</v>
      </c>
      <c r="H551" s="11">
        <f t="shared" si="43"/>
        <v>29.085349086839994</v>
      </c>
      <c r="J551" s="26"/>
    </row>
    <row r="552" spans="1:10" outlineLevel="1">
      <c r="A552" s="7">
        <f t="shared" si="47"/>
        <v>36</v>
      </c>
      <c r="B552" s="39">
        <v>42614.020833333336</v>
      </c>
      <c r="C552" s="40">
        <f t="shared" si="44"/>
        <v>0.25</v>
      </c>
      <c r="D552" s="43">
        <v>0.23</v>
      </c>
      <c r="E552" s="9">
        <f t="shared" si="45"/>
        <v>0.23678500000000002</v>
      </c>
      <c r="F552" s="44">
        <v>34.049999999999997</v>
      </c>
      <c r="G552" s="9">
        <f t="shared" si="46"/>
        <v>36.310919999999996</v>
      </c>
      <c r="H552" s="11">
        <f t="shared" si="43"/>
        <v>10.700096307800003</v>
      </c>
      <c r="J552" s="26"/>
    </row>
    <row r="553" spans="1:10" outlineLevel="1">
      <c r="A553" s="7">
        <f t="shared" si="47"/>
        <v>36</v>
      </c>
      <c r="B553" s="39">
        <v>42614.020833333336</v>
      </c>
      <c r="C553" s="40">
        <f t="shared" si="44"/>
        <v>0.27083333333333331</v>
      </c>
      <c r="D553" s="43">
        <v>0.28999999999999998</v>
      </c>
      <c r="E553" s="9">
        <f t="shared" si="45"/>
        <v>0.29855500000000001</v>
      </c>
      <c r="F553" s="44">
        <v>48.6</v>
      </c>
      <c r="G553" s="9">
        <f t="shared" si="46"/>
        <v>51.827040000000004</v>
      </c>
      <c r="H553" s="11">
        <f t="shared" si="43"/>
        <v>8.859010572799999</v>
      </c>
      <c r="J553" s="26"/>
    </row>
    <row r="554" spans="1:10" outlineLevel="1">
      <c r="A554" s="7">
        <f t="shared" si="47"/>
        <v>36</v>
      </c>
      <c r="B554" s="39">
        <v>42614.020833333336</v>
      </c>
      <c r="C554" s="40">
        <f t="shared" si="44"/>
        <v>0.29166666666666663</v>
      </c>
      <c r="D554" s="43">
        <v>0.3</v>
      </c>
      <c r="E554" s="9">
        <f t="shared" si="45"/>
        <v>0.30885000000000001</v>
      </c>
      <c r="F554" s="44">
        <v>95.6</v>
      </c>
      <c r="G554" s="9">
        <f t="shared" si="46"/>
        <v>101.94784</v>
      </c>
      <c r="H554" s="11">
        <f t="shared" si="43"/>
        <v>-6.3153153839999998</v>
      </c>
      <c r="J554" s="26"/>
    </row>
    <row r="555" spans="1:10" outlineLevel="1">
      <c r="A555" s="7">
        <f t="shared" si="47"/>
        <v>36</v>
      </c>
      <c r="B555" s="39">
        <v>42614.020833333336</v>
      </c>
      <c r="C555" s="40">
        <f t="shared" si="44"/>
        <v>0.31249999999999994</v>
      </c>
      <c r="D555" s="43">
        <v>0.14000000000000001</v>
      </c>
      <c r="E555" s="9">
        <f t="shared" si="45"/>
        <v>0.14413000000000004</v>
      </c>
      <c r="F555" s="44">
        <v>54.23</v>
      </c>
      <c r="G555" s="9">
        <f t="shared" si="46"/>
        <v>57.830871999999999</v>
      </c>
      <c r="H555" s="11">
        <f t="shared" si="43"/>
        <v>3.4114314186400008</v>
      </c>
      <c r="J555" s="26"/>
    </row>
    <row r="556" spans="1:10" outlineLevel="1">
      <c r="A556" s="7">
        <f t="shared" si="47"/>
        <v>36</v>
      </c>
      <c r="B556" s="39">
        <v>42614.020833333336</v>
      </c>
      <c r="C556" s="40">
        <f t="shared" si="44"/>
        <v>0.33333333333333326</v>
      </c>
      <c r="D556" s="43">
        <v>-0.1</v>
      </c>
      <c r="E556" s="9">
        <f t="shared" si="45"/>
        <v>-0.10295000000000001</v>
      </c>
      <c r="F556" s="44">
        <v>62.47</v>
      </c>
      <c r="G556" s="9">
        <f t="shared" si="46"/>
        <v>66.618008000000003</v>
      </c>
      <c r="H556" s="11">
        <f t="shared" si="43"/>
        <v>-1.5321010763999998</v>
      </c>
      <c r="J556" s="26"/>
    </row>
    <row r="557" spans="1:10" outlineLevel="1">
      <c r="A557" s="7">
        <f t="shared" si="47"/>
        <v>36</v>
      </c>
      <c r="B557" s="39">
        <v>42614.020833333336</v>
      </c>
      <c r="C557" s="40">
        <f t="shared" si="44"/>
        <v>0.35416666666666657</v>
      </c>
      <c r="D557" s="43">
        <v>-0.1</v>
      </c>
      <c r="E557" s="9">
        <f t="shared" si="45"/>
        <v>-0.10295000000000001</v>
      </c>
      <c r="F557" s="44">
        <v>61.27</v>
      </c>
      <c r="G557" s="9">
        <f t="shared" si="46"/>
        <v>65.338328000000004</v>
      </c>
      <c r="H557" s="11">
        <f t="shared" si="43"/>
        <v>-1.6638441323999997</v>
      </c>
      <c r="J557" s="26"/>
    </row>
    <row r="558" spans="1:10" outlineLevel="1">
      <c r="A558" s="7">
        <f t="shared" si="47"/>
        <v>36</v>
      </c>
      <c r="B558" s="39">
        <v>42614.020833333336</v>
      </c>
      <c r="C558" s="40">
        <f t="shared" si="44"/>
        <v>0.37499999999999989</v>
      </c>
      <c r="D558" s="43">
        <v>-0.09</v>
      </c>
      <c r="E558" s="9">
        <f t="shared" si="45"/>
        <v>-9.2655000000000001E-2</v>
      </c>
      <c r="F558" s="44">
        <v>53.26</v>
      </c>
      <c r="G558" s="9">
        <f t="shared" si="46"/>
        <v>56.796464</v>
      </c>
      <c r="H558" s="11">
        <f t="shared" si="43"/>
        <v>-2.2889061280799998</v>
      </c>
      <c r="J558" s="26"/>
    </row>
    <row r="559" spans="1:10" outlineLevel="1">
      <c r="A559" s="7">
        <f t="shared" si="47"/>
        <v>36</v>
      </c>
      <c r="B559" s="39">
        <v>42614.020833333336</v>
      </c>
      <c r="C559" s="40">
        <f t="shared" si="44"/>
        <v>0.3958333333333332</v>
      </c>
      <c r="D559" s="43">
        <v>-0.05</v>
      </c>
      <c r="E559" s="9">
        <f t="shared" si="45"/>
        <v>-5.1475000000000007E-2</v>
      </c>
      <c r="F559" s="44">
        <v>51.42</v>
      </c>
      <c r="G559" s="9">
        <f t="shared" si="46"/>
        <v>54.834288000000001</v>
      </c>
      <c r="H559" s="11">
        <f t="shared" si="43"/>
        <v>-1.3726175252000001</v>
      </c>
      <c r="J559" s="26"/>
    </row>
    <row r="560" spans="1:10" outlineLevel="1">
      <c r="A560" s="7">
        <f t="shared" si="47"/>
        <v>36</v>
      </c>
      <c r="B560" s="39">
        <v>42614.020833333336</v>
      </c>
      <c r="C560" s="40">
        <f t="shared" si="44"/>
        <v>0.41666666666666652</v>
      </c>
      <c r="D560" s="43">
        <v>-0.09</v>
      </c>
      <c r="E560" s="9">
        <f t="shared" si="45"/>
        <v>-9.2655000000000001E-2</v>
      </c>
      <c r="F560" s="44">
        <v>50.56</v>
      </c>
      <c r="G560" s="9">
        <f t="shared" si="46"/>
        <v>53.917184000000006</v>
      </c>
      <c r="H560" s="11">
        <f t="shared" si="43"/>
        <v>-2.5556858164799996</v>
      </c>
      <c r="J560" s="26"/>
    </row>
    <row r="561" spans="1:10" outlineLevel="1">
      <c r="A561" s="7">
        <f t="shared" si="47"/>
        <v>36</v>
      </c>
      <c r="B561" s="39">
        <v>42614.020833333336</v>
      </c>
      <c r="C561" s="40">
        <f t="shared" si="44"/>
        <v>0.43749999999999983</v>
      </c>
      <c r="D561" s="43">
        <v>-0.09</v>
      </c>
      <c r="E561" s="9">
        <f t="shared" si="45"/>
        <v>-9.2655000000000001E-2</v>
      </c>
      <c r="F561" s="44">
        <v>50.27</v>
      </c>
      <c r="G561" s="9">
        <f t="shared" si="46"/>
        <v>53.607928000000001</v>
      </c>
      <c r="H561" s="11">
        <f t="shared" si="43"/>
        <v>-2.5843399311599997</v>
      </c>
      <c r="J561" s="26"/>
    </row>
    <row r="562" spans="1:10" outlineLevel="1">
      <c r="A562" s="7">
        <f t="shared" si="47"/>
        <v>36</v>
      </c>
      <c r="B562" s="39">
        <v>42614.020833333336</v>
      </c>
      <c r="C562" s="40">
        <f t="shared" si="44"/>
        <v>0.45833333333333315</v>
      </c>
      <c r="D562" s="43">
        <v>-0.09</v>
      </c>
      <c r="E562" s="9">
        <f t="shared" si="45"/>
        <v>-9.2655000000000001E-2</v>
      </c>
      <c r="F562" s="44">
        <v>50.73</v>
      </c>
      <c r="G562" s="9">
        <f t="shared" si="46"/>
        <v>54.098471999999994</v>
      </c>
      <c r="H562" s="11">
        <f t="shared" si="43"/>
        <v>-2.5388885768400007</v>
      </c>
      <c r="J562" s="26"/>
    </row>
    <row r="563" spans="1:10" outlineLevel="1">
      <c r="A563" s="7">
        <f t="shared" si="47"/>
        <v>36</v>
      </c>
      <c r="B563" s="39">
        <v>42614.020833333336</v>
      </c>
      <c r="C563" s="40">
        <f t="shared" si="44"/>
        <v>0.47916666666666646</v>
      </c>
      <c r="D563" s="43">
        <v>-0.1</v>
      </c>
      <c r="E563" s="9">
        <f t="shared" si="45"/>
        <v>-0.10295000000000001</v>
      </c>
      <c r="F563" s="44">
        <v>49.88</v>
      </c>
      <c r="G563" s="9">
        <f t="shared" si="46"/>
        <v>53.192032000000005</v>
      </c>
      <c r="H563" s="11">
        <f t="shared" si="43"/>
        <v>-2.9143053056000001</v>
      </c>
      <c r="J563" s="26"/>
    </row>
    <row r="564" spans="1:10" outlineLevel="1">
      <c r="A564" s="7">
        <f t="shared" si="47"/>
        <v>36</v>
      </c>
      <c r="B564" s="39">
        <v>42614.020833333336</v>
      </c>
      <c r="C564" s="40">
        <f t="shared" si="44"/>
        <v>0.49999999999999978</v>
      </c>
      <c r="D564" s="43">
        <v>-0.06</v>
      </c>
      <c r="E564" s="9">
        <f t="shared" si="45"/>
        <v>-6.1770000000000005E-2</v>
      </c>
      <c r="F564" s="44">
        <v>50.78</v>
      </c>
      <c r="G564" s="9">
        <f t="shared" si="46"/>
        <v>54.151792</v>
      </c>
      <c r="H564" s="11">
        <f t="shared" si="43"/>
        <v>-1.6892988081600002</v>
      </c>
      <c r="J564" s="26"/>
    </row>
    <row r="565" spans="1:10" outlineLevel="1">
      <c r="A565" s="7">
        <f t="shared" si="47"/>
        <v>36</v>
      </c>
      <c r="B565" s="39">
        <v>42614.020833333336</v>
      </c>
      <c r="C565" s="40">
        <f t="shared" si="44"/>
        <v>0.52083333333333315</v>
      </c>
      <c r="D565" s="43">
        <v>-0.08</v>
      </c>
      <c r="E565" s="9">
        <f t="shared" si="45"/>
        <v>-8.2360000000000003E-2</v>
      </c>
      <c r="F565" s="44">
        <v>50.56</v>
      </c>
      <c r="G565" s="9">
        <f t="shared" si="46"/>
        <v>53.917184000000006</v>
      </c>
      <c r="H565" s="11">
        <f t="shared" si="43"/>
        <v>-2.2717207257599994</v>
      </c>
      <c r="J565" s="26"/>
    </row>
    <row r="566" spans="1:10" outlineLevel="1">
      <c r="A566" s="7">
        <f t="shared" si="47"/>
        <v>36</v>
      </c>
      <c r="B566" s="39">
        <v>42614.020833333336</v>
      </c>
      <c r="C566" s="40">
        <f t="shared" si="44"/>
        <v>0.54166666666666652</v>
      </c>
      <c r="D566" s="43">
        <v>-0.09</v>
      </c>
      <c r="E566" s="9">
        <f t="shared" si="45"/>
        <v>-9.2655000000000001E-2</v>
      </c>
      <c r="F566" s="44">
        <v>49.6</v>
      </c>
      <c r="G566" s="9">
        <f t="shared" si="46"/>
        <v>52.893440000000005</v>
      </c>
      <c r="H566" s="11">
        <f t="shared" si="43"/>
        <v>-2.6505408167999995</v>
      </c>
      <c r="J566" s="26"/>
    </row>
    <row r="567" spans="1:10" outlineLevel="1">
      <c r="A567" s="7">
        <f t="shared" si="47"/>
        <v>36</v>
      </c>
      <c r="B567" s="39">
        <v>42614.020833333336</v>
      </c>
      <c r="C567" s="40">
        <f t="shared" si="44"/>
        <v>0.56249999999999989</v>
      </c>
      <c r="D567" s="43">
        <v>-0.09</v>
      </c>
      <c r="E567" s="9">
        <f t="shared" si="45"/>
        <v>-9.2655000000000001E-2</v>
      </c>
      <c r="F567" s="44">
        <v>52.14</v>
      </c>
      <c r="G567" s="9">
        <f t="shared" si="46"/>
        <v>55.602096000000003</v>
      </c>
      <c r="H567" s="11">
        <f t="shared" si="43"/>
        <v>-2.3995702951199998</v>
      </c>
      <c r="J567" s="26"/>
    </row>
    <row r="568" spans="1:10" outlineLevel="1">
      <c r="A568" s="7">
        <f t="shared" si="47"/>
        <v>36</v>
      </c>
      <c r="B568" s="39">
        <v>42614.020833333336</v>
      </c>
      <c r="C568" s="40">
        <f t="shared" si="44"/>
        <v>0.58333333333333326</v>
      </c>
      <c r="D568" s="43">
        <v>-0.09</v>
      </c>
      <c r="E568" s="9">
        <f t="shared" si="45"/>
        <v>-9.2655000000000001E-2</v>
      </c>
      <c r="F568" s="44">
        <v>53.96</v>
      </c>
      <c r="G568" s="9">
        <f t="shared" si="46"/>
        <v>57.542943999999999</v>
      </c>
      <c r="H568" s="11">
        <f t="shared" si="43"/>
        <v>-2.2197410236800001</v>
      </c>
      <c r="J568" s="26"/>
    </row>
    <row r="569" spans="1:10" outlineLevel="1">
      <c r="A569" s="7">
        <f t="shared" si="47"/>
        <v>36</v>
      </c>
      <c r="B569" s="39">
        <v>42614.020833333336</v>
      </c>
      <c r="C569" s="40">
        <f t="shared" si="44"/>
        <v>0.60416666666666663</v>
      </c>
      <c r="D569" s="43">
        <v>-0.08</v>
      </c>
      <c r="E569" s="9">
        <f t="shared" si="45"/>
        <v>-8.2360000000000003E-2</v>
      </c>
      <c r="F569" s="44">
        <v>55.43</v>
      </c>
      <c r="G569" s="9">
        <f t="shared" si="46"/>
        <v>59.110551999999998</v>
      </c>
      <c r="H569" s="11">
        <f t="shared" si="43"/>
        <v>-1.8439949372800002</v>
      </c>
      <c r="J569" s="26"/>
    </row>
    <row r="570" spans="1:10" outlineLevel="1">
      <c r="A570" s="7">
        <f t="shared" si="47"/>
        <v>36</v>
      </c>
      <c r="B570" s="39">
        <v>42614.020833333336</v>
      </c>
      <c r="C570" s="40">
        <f t="shared" si="44"/>
        <v>0.625</v>
      </c>
      <c r="D570" s="43">
        <v>-0.06</v>
      </c>
      <c r="E570" s="9">
        <f t="shared" si="45"/>
        <v>-6.1770000000000005E-2</v>
      </c>
      <c r="F570" s="44">
        <v>50.31</v>
      </c>
      <c r="G570" s="9">
        <f t="shared" si="46"/>
        <v>53.650584000000002</v>
      </c>
      <c r="H570" s="11">
        <f t="shared" si="43"/>
        <v>-1.72025842632</v>
      </c>
      <c r="J570" s="26"/>
    </row>
    <row r="571" spans="1:10" outlineLevel="1">
      <c r="A571" s="7">
        <f t="shared" si="47"/>
        <v>36</v>
      </c>
      <c r="B571" s="39">
        <v>42614.020833333336</v>
      </c>
      <c r="C571" s="40">
        <f t="shared" si="44"/>
        <v>0.64583333333333337</v>
      </c>
      <c r="D571" s="43">
        <v>1.43</v>
      </c>
      <c r="E571" s="9">
        <f t="shared" si="45"/>
        <v>1.4721850000000001</v>
      </c>
      <c r="F571" s="44">
        <v>50.58</v>
      </c>
      <c r="G571" s="9">
        <f t="shared" si="46"/>
        <v>53.938511999999996</v>
      </c>
      <c r="H571" s="11">
        <f t="shared" si="43"/>
        <v>40.57560921128001</v>
      </c>
      <c r="J571" s="26"/>
    </row>
    <row r="572" spans="1:10" outlineLevel="1">
      <c r="A572" s="7">
        <f t="shared" si="47"/>
        <v>36</v>
      </c>
      <c r="B572" s="39">
        <v>42614.020833333336</v>
      </c>
      <c r="C572" s="40">
        <f t="shared" si="44"/>
        <v>0.66666666666666674</v>
      </c>
      <c r="D572" s="43">
        <v>-0.06</v>
      </c>
      <c r="E572" s="9">
        <f t="shared" si="45"/>
        <v>-6.1770000000000005E-2</v>
      </c>
      <c r="F572" s="44">
        <v>54.62</v>
      </c>
      <c r="G572" s="9">
        <f t="shared" si="46"/>
        <v>58.246767999999996</v>
      </c>
      <c r="H572" s="11">
        <f t="shared" si="43"/>
        <v>-1.4363521406400004</v>
      </c>
      <c r="J572" s="26"/>
    </row>
    <row r="573" spans="1:10" outlineLevel="1">
      <c r="A573" s="7">
        <f t="shared" si="47"/>
        <v>36</v>
      </c>
      <c r="B573" s="39">
        <v>42614.020833333336</v>
      </c>
      <c r="C573" s="40">
        <f t="shared" si="44"/>
        <v>0.68750000000000011</v>
      </c>
      <c r="D573" s="43">
        <v>-0.09</v>
      </c>
      <c r="E573" s="9">
        <f t="shared" si="45"/>
        <v>-9.2655000000000001E-2</v>
      </c>
      <c r="F573" s="44">
        <v>47.15</v>
      </c>
      <c r="G573" s="9">
        <f t="shared" si="46"/>
        <v>50.280760000000001</v>
      </c>
      <c r="H573" s="11">
        <f t="shared" ref="H573:H636" si="48">E573*($B$6-G573)</f>
        <v>-2.8926186822000002</v>
      </c>
      <c r="J573" s="26"/>
    </row>
    <row r="574" spans="1:10" outlineLevel="1">
      <c r="A574" s="7">
        <f t="shared" si="47"/>
        <v>36</v>
      </c>
      <c r="B574" s="39">
        <v>42614.020833333336</v>
      </c>
      <c r="C574" s="40">
        <f t="shared" ref="C574:C637" si="49">IF(C573=$C$60,$C$13,C573+1/48)</f>
        <v>0.70833333333333348</v>
      </c>
      <c r="D574" s="43">
        <v>-0.09</v>
      </c>
      <c r="E574" s="9">
        <f t="shared" si="45"/>
        <v>-9.2655000000000001E-2</v>
      </c>
      <c r="F574" s="44">
        <v>49.75</v>
      </c>
      <c r="G574" s="9">
        <f t="shared" si="46"/>
        <v>53.053400000000003</v>
      </c>
      <c r="H574" s="11">
        <f t="shared" si="48"/>
        <v>-2.6357197229999998</v>
      </c>
      <c r="J574" s="26"/>
    </row>
    <row r="575" spans="1:10" outlineLevel="1">
      <c r="A575" s="7">
        <f t="shared" si="47"/>
        <v>36</v>
      </c>
      <c r="B575" s="39">
        <v>42614.020833333336</v>
      </c>
      <c r="C575" s="40">
        <f t="shared" si="49"/>
        <v>0.72916666666666685</v>
      </c>
      <c r="D575" s="43">
        <v>-0.09</v>
      </c>
      <c r="E575" s="9">
        <f t="shared" si="45"/>
        <v>-9.2655000000000001E-2</v>
      </c>
      <c r="F575" s="44">
        <v>47.29</v>
      </c>
      <c r="G575" s="9">
        <f t="shared" si="46"/>
        <v>50.430056</v>
      </c>
      <c r="H575" s="11">
        <f t="shared" si="48"/>
        <v>-2.8787856613199998</v>
      </c>
      <c r="J575" s="26"/>
    </row>
    <row r="576" spans="1:10" outlineLevel="1">
      <c r="A576" s="7">
        <f t="shared" si="47"/>
        <v>36</v>
      </c>
      <c r="B576" s="39">
        <v>42614.020833333336</v>
      </c>
      <c r="C576" s="40">
        <f t="shared" si="49"/>
        <v>0.75000000000000022</v>
      </c>
      <c r="D576" s="43">
        <v>-7.0000000000000007E-2</v>
      </c>
      <c r="E576" s="9">
        <f t="shared" si="45"/>
        <v>-7.2065000000000018E-2</v>
      </c>
      <c r="F576" s="44">
        <v>61.78</v>
      </c>
      <c r="G576" s="9">
        <f t="shared" si="46"/>
        <v>65.882192000000003</v>
      </c>
      <c r="H576" s="11">
        <f t="shared" si="48"/>
        <v>-1.12549733352</v>
      </c>
      <c r="J576" s="26"/>
    </row>
    <row r="577" spans="1:10" outlineLevel="1">
      <c r="A577" s="7">
        <f t="shared" si="47"/>
        <v>36</v>
      </c>
      <c r="B577" s="39">
        <v>42614.020833333336</v>
      </c>
      <c r="C577" s="40">
        <f t="shared" si="49"/>
        <v>0.77083333333333359</v>
      </c>
      <c r="D577" s="43">
        <v>-7.0000000000000007E-2</v>
      </c>
      <c r="E577" s="9">
        <f t="shared" si="45"/>
        <v>-7.2065000000000018E-2</v>
      </c>
      <c r="F577" s="44">
        <v>71.27</v>
      </c>
      <c r="G577" s="9">
        <f t="shared" si="46"/>
        <v>76.002327999999991</v>
      </c>
      <c r="H577" s="11">
        <f t="shared" si="48"/>
        <v>-0.39618973268000074</v>
      </c>
      <c r="J577" s="26"/>
    </row>
    <row r="578" spans="1:10" outlineLevel="1">
      <c r="A578" s="7">
        <f t="shared" si="47"/>
        <v>36</v>
      </c>
      <c r="B578" s="39">
        <v>42614.020833333336</v>
      </c>
      <c r="C578" s="40">
        <f t="shared" si="49"/>
        <v>0.79166666666666696</v>
      </c>
      <c r="D578" s="43">
        <v>-0.08</v>
      </c>
      <c r="E578" s="9">
        <f t="shared" si="45"/>
        <v>-8.2360000000000003E-2</v>
      </c>
      <c r="F578" s="44">
        <v>71.06</v>
      </c>
      <c r="G578" s="9">
        <f t="shared" si="46"/>
        <v>75.778384000000003</v>
      </c>
      <c r="H578" s="11">
        <f t="shared" si="48"/>
        <v>-0.47123229375999981</v>
      </c>
      <c r="J578" s="26"/>
    </row>
    <row r="579" spans="1:10" outlineLevel="1">
      <c r="A579" s="7">
        <f t="shared" si="47"/>
        <v>36</v>
      </c>
      <c r="B579" s="39">
        <v>42614.020833333336</v>
      </c>
      <c r="C579" s="40">
        <f t="shared" si="49"/>
        <v>0.81250000000000033</v>
      </c>
      <c r="D579" s="43">
        <v>-0.06</v>
      </c>
      <c r="E579" s="9">
        <f t="shared" si="45"/>
        <v>-6.1770000000000005E-2</v>
      </c>
      <c r="F579" s="44">
        <v>56.66</v>
      </c>
      <c r="G579" s="9">
        <f t="shared" si="46"/>
        <v>60.422224</v>
      </c>
      <c r="H579" s="11">
        <f t="shared" si="48"/>
        <v>-1.30197422352</v>
      </c>
      <c r="J579" s="26"/>
    </row>
    <row r="580" spans="1:10" outlineLevel="1">
      <c r="A580" s="7">
        <f t="shared" si="47"/>
        <v>36</v>
      </c>
      <c r="B580" s="39">
        <v>42614.020833333336</v>
      </c>
      <c r="C580" s="40">
        <f t="shared" si="49"/>
        <v>0.8333333333333337</v>
      </c>
      <c r="D580" s="43">
        <v>-0.06</v>
      </c>
      <c r="E580" s="9">
        <f t="shared" si="45"/>
        <v>-6.1770000000000005E-2</v>
      </c>
      <c r="F580" s="44">
        <v>50.3</v>
      </c>
      <c r="G580" s="9">
        <f t="shared" si="46"/>
        <v>53.639919999999996</v>
      </c>
      <c r="H580" s="11">
        <f t="shared" si="48"/>
        <v>-1.7209171416000004</v>
      </c>
      <c r="J580" s="26"/>
    </row>
    <row r="581" spans="1:10" outlineLevel="1">
      <c r="A581" s="7">
        <f t="shared" si="47"/>
        <v>36</v>
      </c>
      <c r="B581" s="39">
        <v>42614.020833333336</v>
      </c>
      <c r="C581" s="40">
        <f t="shared" si="49"/>
        <v>0.85416666666666707</v>
      </c>
      <c r="D581" s="43">
        <v>-0.09</v>
      </c>
      <c r="E581" s="9">
        <f t="shared" si="45"/>
        <v>-9.2655000000000001E-2</v>
      </c>
      <c r="F581" s="44">
        <v>48.41</v>
      </c>
      <c r="G581" s="9">
        <f t="shared" si="46"/>
        <v>51.624423999999998</v>
      </c>
      <c r="H581" s="11">
        <f t="shared" si="48"/>
        <v>-2.7681214942800003</v>
      </c>
      <c r="J581" s="26"/>
    </row>
    <row r="582" spans="1:10" outlineLevel="1">
      <c r="A582" s="7">
        <f t="shared" si="47"/>
        <v>36</v>
      </c>
      <c r="B582" s="39">
        <v>42614.020833333336</v>
      </c>
      <c r="C582" s="40">
        <f t="shared" si="49"/>
        <v>0.87500000000000044</v>
      </c>
      <c r="D582" s="43">
        <v>0.01</v>
      </c>
      <c r="E582" s="9">
        <f t="shared" si="45"/>
        <v>1.0295E-2</v>
      </c>
      <c r="F582" s="44">
        <v>37.85</v>
      </c>
      <c r="G582" s="9">
        <f t="shared" si="46"/>
        <v>40.363240000000005</v>
      </c>
      <c r="H582" s="11">
        <f t="shared" si="48"/>
        <v>0.42350294419999995</v>
      </c>
      <c r="J582" s="26"/>
    </row>
    <row r="583" spans="1:10" outlineLevel="1">
      <c r="A583" s="7">
        <f t="shared" si="47"/>
        <v>36</v>
      </c>
      <c r="B583" s="39">
        <v>42614.020833333336</v>
      </c>
      <c r="C583" s="40">
        <f t="shared" si="49"/>
        <v>0.89583333333333381</v>
      </c>
      <c r="D583" s="43">
        <v>-0.02</v>
      </c>
      <c r="E583" s="9">
        <f t="shared" si="45"/>
        <v>-2.0590000000000001E-2</v>
      </c>
      <c r="F583" s="44">
        <v>38.17</v>
      </c>
      <c r="G583" s="9">
        <f t="shared" si="46"/>
        <v>40.704488000000005</v>
      </c>
      <c r="H583" s="11">
        <f t="shared" si="48"/>
        <v>-0.83997959207999995</v>
      </c>
      <c r="J583" s="26"/>
    </row>
    <row r="584" spans="1:10" outlineLevel="1">
      <c r="A584" s="7">
        <f t="shared" si="47"/>
        <v>36</v>
      </c>
      <c r="B584" s="39">
        <v>42614.020833333336</v>
      </c>
      <c r="C584" s="40">
        <f t="shared" si="49"/>
        <v>0.91666666666666718</v>
      </c>
      <c r="D584" s="43">
        <v>-0.09</v>
      </c>
      <c r="E584" s="9">
        <f t="shared" si="45"/>
        <v>-9.2655000000000001E-2</v>
      </c>
      <c r="F584" s="44">
        <v>31.07</v>
      </c>
      <c r="G584" s="9">
        <f t="shared" si="46"/>
        <v>33.133048000000002</v>
      </c>
      <c r="H584" s="11">
        <f t="shared" si="48"/>
        <v>-4.4814399375600003</v>
      </c>
      <c r="J584" s="26"/>
    </row>
    <row r="585" spans="1:10" outlineLevel="1">
      <c r="A585" s="7">
        <f t="shared" si="47"/>
        <v>36</v>
      </c>
      <c r="B585" s="39">
        <v>42614.020833333336</v>
      </c>
      <c r="C585" s="40">
        <f t="shared" si="49"/>
        <v>0.93750000000000056</v>
      </c>
      <c r="D585" s="43">
        <v>-0.1</v>
      </c>
      <c r="E585" s="9">
        <f t="shared" si="45"/>
        <v>-0.10295000000000001</v>
      </c>
      <c r="F585" s="44">
        <v>50.7</v>
      </c>
      <c r="G585" s="9">
        <f t="shared" si="46"/>
        <v>54.066480000000006</v>
      </c>
      <c r="H585" s="11">
        <f t="shared" si="48"/>
        <v>-2.8242808839999998</v>
      </c>
      <c r="J585" s="26"/>
    </row>
    <row r="586" spans="1:10" outlineLevel="1">
      <c r="A586" s="7">
        <f t="shared" si="47"/>
        <v>36</v>
      </c>
      <c r="B586" s="39">
        <v>42614.020833333336</v>
      </c>
      <c r="C586" s="40">
        <f t="shared" si="49"/>
        <v>0.95833333333333393</v>
      </c>
      <c r="D586" s="43">
        <v>-0.1</v>
      </c>
      <c r="E586" s="9">
        <f t="shared" si="45"/>
        <v>-0.10295000000000001</v>
      </c>
      <c r="F586" s="44">
        <v>47.8</v>
      </c>
      <c r="G586" s="9">
        <f t="shared" si="46"/>
        <v>50.97392</v>
      </c>
      <c r="H586" s="11">
        <f t="shared" si="48"/>
        <v>-3.1426599360000003</v>
      </c>
      <c r="J586" s="26"/>
    </row>
    <row r="587" spans="1:10" outlineLevel="1">
      <c r="A587" s="7">
        <f t="shared" si="47"/>
        <v>36</v>
      </c>
      <c r="B587" s="39">
        <v>42614.020833333336</v>
      </c>
      <c r="C587" s="40">
        <f t="shared" si="49"/>
        <v>0.9791666666666673</v>
      </c>
      <c r="D587" s="43">
        <v>-0.09</v>
      </c>
      <c r="E587" s="9">
        <f t="shared" si="45"/>
        <v>-9.2655000000000001E-2</v>
      </c>
      <c r="F587" s="44">
        <v>45.04</v>
      </c>
      <c r="G587" s="9">
        <f t="shared" si="46"/>
        <v>48.030656</v>
      </c>
      <c r="H587" s="11">
        <f t="shared" si="48"/>
        <v>-3.1011020683199999</v>
      </c>
      <c r="J587" s="26"/>
    </row>
    <row r="588" spans="1:10" outlineLevel="1">
      <c r="A588" s="7">
        <f t="shared" si="47"/>
        <v>36</v>
      </c>
      <c r="B588" s="39">
        <v>42614.020833333336</v>
      </c>
      <c r="C588" s="40">
        <f t="shared" si="49"/>
        <v>1.0000000000000007</v>
      </c>
      <c r="D588" s="43">
        <v>-0.08</v>
      </c>
      <c r="E588" s="9">
        <f t="shared" si="45"/>
        <v>-8.2360000000000003E-2</v>
      </c>
      <c r="F588" s="44">
        <v>45.69</v>
      </c>
      <c r="G588" s="9">
        <f t="shared" si="46"/>
        <v>48.723815999999999</v>
      </c>
      <c r="H588" s="11">
        <f t="shared" si="48"/>
        <v>-2.6994465142399999</v>
      </c>
      <c r="J588" s="26"/>
    </row>
    <row r="589" spans="1:10" outlineLevel="1">
      <c r="A589" s="7">
        <f t="shared" si="47"/>
        <v>36</v>
      </c>
      <c r="B589" s="39">
        <v>42615.020833333336</v>
      </c>
      <c r="C589" s="40">
        <f t="shared" si="49"/>
        <v>2.0833333333333332E-2</v>
      </c>
      <c r="D589" s="43">
        <v>0.21</v>
      </c>
      <c r="E589" s="9">
        <f t="shared" si="45"/>
        <v>0.216195</v>
      </c>
      <c r="F589" s="44">
        <v>38.26</v>
      </c>
      <c r="G589" s="9">
        <f t="shared" si="46"/>
        <v>40.800463999999998</v>
      </c>
      <c r="H589" s="11">
        <f t="shared" si="48"/>
        <v>8.7990361855200003</v>
      </c>
      <c r="I589" s="5"/>
      <c r="J589" s="26"/>
    </row>
    <row r="590" spans="1:10" outlineLevel="1">
      <c r="A590" s="7">
        <f t="shared" si="47"/>
        <v>36</v>
      </c>
      <c r="B590" s="39">
        <v>42615.020833333336</v>
      </c>
      <c r="C590" s="40">
        <f t="shared" si="49"/>
        <v>4.1666666666666664E-2</v>
      </c>
      <c r="D590" s="43">
        <v>0.24</v>
      </c>
      <c r="E590" s="9">
        <f t="shared" ref="E590:E653" si="50">IF($B$10="Electricity",$D590*$B$7,$D590*$B$8)</f>
        <v>0.24708000000000002</v>
      </c>
      <c r="F590" s="44">
        <v>31.41</v>
      </c>
      <c r="G590" s="9">
        <f t="shared" ref="G590:G653" si="51">$F590*$B$8</f>
        <v>33.495623999999999</v>
      </c>
      <c r="H590" s="11">
        <f t="shared" si="48"/>
        <v>11.860921222080002</v>
      </c>
      <c r="J590" s="26"/>
    </row>
    <row r="591" spans="1:10" outlineLevel="1">
      <c r="A591" s="7">
        <f t="shared" si="47"/>
        <v>36</v>
      </c>
      <c r="B591" s="39">
        <v>42615.020833333336</v>
      </c>
      <c r="C591" s="40">
        <f t="shared" si="49"/>
        <v>6.25E-2</v>
      </c>
      <c r="D591" s="43">
        <v>0.73</v>
      </c>
      <c r="E591" s="9">
        <f t="shared" si="50"/>
        <v>0.75153500000000006</v>
      </c>
      <c r="F591" s="44">
        <v>30.1</v>
      </c>
      <c r="G591" s="9">
        <f t="shared" si="51"/>
        <v>32.098640000000003</v>
      </c>
      <c r="H591" s="11">
        <f t="shared" si="48"/>
        <v>37.126851087600002</v>
      </c>
      <c r="J591" s="26"/>
    </row>
    <row r="592" spans="1:10" outlineLevel="1">
      <c r="A592" s="7">
        <f t="shared" si="47"/>
        <v>36</v>
      </c>
      <c r="B592" s="39">
        <v>42615.020833333336</v>
      </c>
      <c r="C592" s="40">
        <f t="shared" si="49"/>
        <v>8.3333333333333329E-2</v>
      </c>
      <c r="D592" s="43">
        <v>1.59</v>
      </c>
      <c r="E592" s="9">
        <f t="shared" si="50"/>
        <v>1.6369050000000003</v>
      </c>
      <c r="F592" s="44">
        <v>25.52</v>
      </c>
      <c r="G592" s="9">
        <f t="shared" si="51"/>
        <v>27.214528000000001</v>
      </c>
      <c r="H592" s="11">
        <f t="shared" si="48"/>
        <v>88.86016054416001</v>
      </c>
      <c r="J592" s="26"/>
    </row>
    <row r="593" spans="1:10" outlineLevel="1">
      <c r="A593" s="7">
        <f t="shared" si="47"/>
        <v>36</v>
      </c>
      <c r="B593" s="39">
        <v>42615.020833333336</v>
      </c>
      <c r="C593" s="40">
        <f t="shared" si="49"/>
        <v>0.10416666666666666</v>
      </c>
      <c r="D593" s="43">
        <v>2.23</v>
      </c>
      <c r="E593" s="9">
        <f t="shared" si="50"/>
        <v>2.295785</v>
      </c>
      <c r="F593" s="44">
        <v>27.04</v>
      </c>
      <c r="G593" s="9">
        <f t="shared" si="51"/>
        <v>28.835456000000001</v>
      </c>
      <c r="H593" s="11">
        <f t="shared" si="48"/>
        <v>120.90647014704</v>
      </c>
      <c r="J593" s="26"/>
    </row>
    <row r="594" spans="1:10" outlineLevel="1">
      <c r="A594" s="7">
        <f t="shared" si="47"/>
        <v>36</v>
      </c>
      <c r="B594" s="39">
        <v>42615.020833333336</v>
      </c>
      <c r="C594" s="40">
        <f t="shared" si="49"/>
        <v>0.12499999999999999</v>
      </c>
      <c r="D594" s="43">
        <v>2.67</v>
      </c>
      <c r="E594" s="9">
        <f t="shared" si="50"/>
        <v>2.7487650000000001</v>
      </c>
      <c r="F594" s="44">
        <v>25.63</v>
      </c>
      <c r="G594" s="9">
        <f t="shared" si="51"/>
        <v>27.331831999999999</v>
      </c>
      <c r="H594" s="11">
        <f t="shared" si="48"/>
        <v>148.89556431252001</v>
      </c>
      <c r="J594" s="26"/>
    </row>
    <row r="595" spans="1:10" outlineLevel="1">
      <c r="A595" s="7">
        <f t="shared" si="47"/>
        <v>36</v>
      </c>
      <c r="B595" s="39">
        <v>42615.020833333336</v>
      </c>
      <c r="C595" s="40">
        <f t="shared" si="49"/>
        <v>0.14583333333333331</v>
      </c>
      <c r="D595" s="43">
        <v>4.42</v>
      </c>
      <c r="E595" s="9">
        <f t="shared" si="50"/>
        <v>4.5503900000000002</v>
      </c>
      <c r="F595" s="44">
        <v>25.2</v>
      </c>
      <c r="G595" s="9">
        <f t="shared" si="51"/>
        <v>26.873280000000001</v>
      </c>
      <c r="H595" s="11">
        <f t="shared" si="48"/>
        <v>248.5728804208</v>
      </c>
      <c r="J595" s="26"/>
    </row>
    <row r="596" spans="1:10" outlineLevel="1">
      <c r="A596" s="7">
        <f t="shared" si="47"/>
        <v>36</v>
      </c>
      <c r="B596" s="39">
        <v>42615.020833333336</v>
      </c>
      <c r="C596" s="40">
        <f t="shared" si="49"/>
        <v>0.16666666666666666</v>
      </c>
      <c r="D596" s="43">
        <v>3.73</v>
      </c>
      <c r="E596" s="9">
        <f t="shared" si="50"/>
        <v>3.8400350000000003</v>
      </c>
      <c r="F596" s="44">
        <v>25.2</v>
      </c>
      <c r="G596" s="9">
        <f t="shared" si="51"/>
        <v>26.873280000000001</v>
      </c>
      <c r="H596" s="11">
        <f t="shared" si="48"/>
        <v>209.76851673520002</v>
      </c>
      <c r="J596" s="26"/>
    </row>
    <row r="597" spans="1:10" outlineLevel="1">
      <c r="A597" s="7">
        <f t="shared" si="47"/>
        <v>36</v>
      </c>
      <c r="B597" s="39">
        <v>42615.020833333336</v>
      </c>
      <c r="C597" s="40">
        <f t="shared" si="49"/>
        <v>0.1875</v>
      </c>
      <c r="D597" s="43">
        <v>3.49</v>
      </c>
      <c r="E597" s="9">
        <f t="shared" si="50"/>
        <v>3.5929550000000003</v>
      </c>
      <c r="F597" s="44">
        <v>25.04</v>
      </c>
      <c r="G597" s="9">
        <f t="shared" si="51"/>
        <v>26.702656000000001</v>
      </c>
      <c r="H597" s="11">
        <f t="shared" si="48"/>
        <v>196.88439111151999</v>
      </c>
      <c r="J597" s="26"/>
    </row>
    <row r="598" spans="1:10" outlineLevel="1">
      <c r="A598" s="7">
        <f t="shared" si="47"/>
        <v>36</v>
      </c>
      <c r="B598" s="39">
        <v>42615.020833333336</v>
      </c>
      <c r="C598" s="40">
        <f t="shared" si="49"/>
        <v>0.20833333333333334</v>
      </c>
      <c r="D598" s="43">
        <v>3.41</v>
      </c>
      <c r="E598" s="9">
        <f t="shared" si="50"/>
        <v>3.5105950000000004</v>
      </c>
      <c r="F598" s="44">
        <v>25.2</v>
      </c>
      <c r="G598" s="9">
        <f t="shared" si="51"/>
        <v>26.873280000000001</v>
      </c>
      <c r="H598" s="11">
        <f t="shared" si="48"/>
        <v>191.77229009840002</v>
      </c>
      <c r="J598" s="26"/>
    </row>
    <row r="599" spans="1:10" outlineLevel="1">
      <c r="A599" s="7">
        <f t="shared" si="47"/>
        <v>36</v>
      </c>
      <c r="B599" s="39">
        <v>42615.020833333336</v>
      </c>
      <c r="C599" s="40">
        <f t="shared" si="49"/>
        <v>0.22916666666666669</v>
      </c>
      <c r="D599" s="43">
        <v>2.34</v>
      </c>
      <c r="E599" s="9">
        <f t="shared" si="50"/>
        <v>2.40903</v>
      </c>
      <c r="F599" s="44">
        <v>27.67</v>
      </c>
      <c r="G599" s="9">
        <f t="shared" si="51"/>
        <v>29.507288000000003</v>
      </c>
      <c r="H599" s="11">
        <f t="shared" si="48"/>
        <v>125.25200298935999</v>
      </c>
      <c r="J599" s="26"/>
    </row>
    <row r="600" spans="1:10" outlineLevel="1">
      <c r="A600" s="7">
        <f t="shared" si="47"/>
        <v>36</v>
      </c>
      <c r="B600" s="39">
        <v>42615.020833333336</v>
      </c>
      <c r="C600" s="40">
        <f t="shared" si="49"/>
        <v>0.25</v>
      </c>
      <c r="D600" s="43">
        <v>2.44</v>
      </c>
      <c r="E600" s="9">
        <f t="shared" si="50"/>
        <v>2.5119800000000003</v>
      </c>
      <c r="F600" s="44">
        <v>29.38</v>
      </c>
      <c r="G600" s="9">
        <f t="shared" si="51"/>
        <v>31.330832000000001</v>
      </c>
      <c r="H600" s="11">
        <f t="shared" si="48"/>
        <v>126.02394663264002</v>
      </c>
      <c r="J600" s="26"/>
    </row>
    <row r="601" spans="1:10" outlineLevel="1">
      <c r="A601" s="7">
        <f t="shared" si="47"/>
        <v>36</v>
      </c>
      <c r="B601" s="39">
        <v>42615.020833333336</v>
      </c>
      <c r="C601" s="40">
        <f t="shared" si="49"/>
        <v>0.27083333333333331</v>
      </c>
      <c r="D601" s="43">
        <v>3.63</v>
      </c>
      <c r="E601" s="9">
        <f t="shared" si="50"/>
        <v>3.737085</v>
      </c>
      <c r="F601" s="44">
        <v>46.8</v>
      </c>
      <c r="G601" s="9">
        <f t="shared" si="51"/>
        <v>49.907519999999998</v>
      </c>
      <c r="H601" s="11">
        <f t="shared" si="48"/>
        <v>118.06378312080001</v>
      </c>
      <c r="J601" s="26"/>
    </row>
    <row r="602" spans="1:10" outlineLevel="1">
      <c r="A602" s="7">
        <f t="shared" si="47"/>
        <v>36</v>
      </c>
      <c r="B602" s="39">
        <v>42615.020833333336</v>
      </c>
      <c r="C602" s="40">
        <f t="shared" si="49"/>
        <v>0.29166666666666663</v>
      </c>
      <c r="D602" s="43">
        <v>2.8</v>
      </c>
      <c r="E602" s="9">
        <f t="shared" si="50"/>
        <v>2.8826000000000001</v>
      </c>
      <c r="F602" s="44">
        <v>67.930000000000007</v>
      </c>
      <c r="G602" s="9">
        <f t="shared" si="51"/>
        <v>72.440552000000011</v>
      </c>
      <c r="H602" s="11">
        <f t="shared" si="48"/>
        <v>26.114764804799968</v>
      </c>
      <c r="J602" s="26"/>
    </row>
    <row r="603" spans="1:10" outlineLevel="1">
      <c r="A603" s="7">
        <f t="shared" si="47"/>
        <v>36</v>
      </c>
      <c r="B603" s="39">
        <v>42615.020833333336</v>
      </c>
      <c r="C603" s="40">
        <f t="shared" si="49"/>
        <v>0.31249999999999994</v>
      </c>
      <c r="D603" s="43">
        <v>3.27</v>
      </c>
      <c r="E603" s="9">
        <f t="shared" si="50"/>
        <v>3.3664650000000003</v>
      </c>
      <c r="F603" s="44">
        <v>60.82</v>
      </c>
      <c r="G603" s="9">
        <f t="shared" si="51"/>
        <v>64.858447999999996</v>
      </c>
      <c r="H603" s="11">
        <f t="shared" si="48"/>
        <v>56.02320235368002</v>
      </c>
      <c r="J603" s="26"/>
    </row>
    <row r="604" spans="1:10" outlineLevel="1">
      <c r="A604" s="7">
        <f t="shared" si="47"/>
        <v>36</v>
      </c>
      <c r="B604" s="39">
        <v>42615.020833333336</v>
      </c>
      <c r="C604" s="40">
        <f t="shared" si="49"/>
        <v>0.33333333333333326</v>
      </c>
      <c r="D604" s="43">
        <v>3.6</v>
      </c>
      <c r="E604" s="9">
        <f t="shared" si="50"/>
        <v>3.7062000000000004</v>
      </c>
      <c r="F604" s="44">
        <v>83.73</v>
      </c>
      <c r="G604" s="9">
        <f t="shared" si="51"/>
        <v>89.28967200000001</v>
      </c>
      <c r="H604" s="11">
        <f t="shared" si="48"/>
        <v>-28.870082366400041</v>
      </c>
      <c r="J604" s="26"/>
    </row>
    <row r="605" spans="1:10" outlineLevel="1">
      <c r="A605" s="7">
        <f t="shared" si="47"/>
        <v>36</v>
      </c>
      <c r="B605" s="39">
        <v>42615.020833333336</v>
      </c>
      <c r="C605" s="40">
        <f t="shared" si="49"/>
        <v>0.35416666666666657</v>
      </c>
      <c r="D605" s="43">
        <v>4.0199999999999996</v>
      </c>
      <c r="E605" s="9">
        <f t="shared" si="50"/>
        <v>4.1385899999999998</v>
      </c>
      <c r="F605" s="44">
        <v>85.19</v>
      </c>
      <c r="G605" s="9">
        <f t="shared" si="51"/>
        <v>90.846615999999997</v>
      </c>
      <c r="H605" s="11">
        <f t="shared" si="48"/>
        <v>-38.681811511439989</v>
      </c>
      <c r="J605" s="26"/>
    </row>
    <row r="606" spans="1:10" outlineLevel="1">
      <c r="A606" s="7">
        <f t="shared" si="47"/>
        <v>36</v>
      </c>
      <c r="B606" s="39">
        <v>42615.020833333336</v>
      </c>
      <c r="C606" s="40">
        <f t="shared" si="49"/>
        <v>0.37499999999999989</v>
      </c>
      <c r="D606" s="43">
        <v>4.04</v>
      </c>
      <c r="E606" s="9">
        <f t="shared" si="50"/>
        <v>4.1591800000000001</v>
      </c>
      <c r="F606" s="44">
        <v>69.510000000000005</v>
      </c>
      <c r="G606" s="9">
        <f t="shared" si="51"/>
        <v>74.125464000000008</v>
      </c>
      <c r="H606" s="11">
        <f t="shared" si="48"/>
        <v>30.672022640479966</v>
      </c>
      <c r="J606" s="26"/>
    </row>
    <row r="607" spans="1:10" outlineLevel="1">
      <c r="A607" s="7">
        <f t="shared" ref="A607:A670" si="52">A606</f>
        <v>36</v>
      </c>
      <c r="B607" s="39">
        <v>42615.020833333336</v>
      </c>
      <c r="C607" s="40">
        <f t="shared" si="49"/>
        <v>0.3958333333333332</v>
      </c>
      <c r="D607" s="43">
        <v>3.41</v>
      </c>
      <c r="E607" s="9">
        <f t="shared" si="50"/>
        <v>3.5105950000000004</v>
      </c>
      <c r="F607" s="44">
        <v>77.95</v>
      </c>
      <c r="G607" s="9">
        <f t="shared" si="51"/>
        <v>83.125880000000009</v>
      </c>
      <c r="H607" s="11">
        <f t="shared" si="48"/>
        <v>-5.707806198600033</v>
      </c>
      <c r="J607" s="26"/>
    </row>
    <row r="608" spans="1:10" outlineLevel="1">
      <c r="A608" s="7">
        <f t="shared" si="52"/>
        <v>36</v>
      </c>
      <c r="B608" s="39">
        <v>42615.020833333336</v>
      </c>
      <c r="C608" s="40">
        <f t="shared" si="49"/>
        <v>0.41666666666666652</v>
      </c>
      <c r="D608" s="43">
        <v>2.71</v>
      </c>
      <c r="E608" s="9">
        <f t="shared" si="50"/>
        <v>2.7899450000000003</v>
      </c>
      <c r="F608" s="44">
        <v>71.55</v>
      </c>
      <c r="G608" s="9">
        <f t="shared" si="51"/>
        <v>76.300920000000005</v>
      </c>
      <c r="H608" s="11">
        <f t="shared" si="48"/>
        <v>14.505147250599988</v>
      </c>
      <c r="J608" s="26"/>
    </row>
    <row r="609" spans="1:10" outlineLevel="1">
      <c r="A609" s="7">
        <f t="shared" si="52"/>
        <v>36</v>
      </c>
      <c r="B609" s="39">
        <v>42615.020833333336</v>
      </c>
      <c r="C609" s="40">
        <f t="shared" si="49"/>
        <v>0.43749999999999983</v>
      </c>
      <c r="D609" s="43">
        <v>1.96</v>
      </c>
      <c r="E609" s="9">
        <f t="shared" si="50"/>
        <v>2.0178199999999999</v>
      </c>
      <c r="F609" s="44">
        <v>78.66</v>
      </c>
      <c r="G609" s="9">
        <f t="shared" si="51"/>
        <v>83.883023999999992</v>
      </c>
      <c r="H609" s="11">
        <f t="shared" si="48"/>
        <v>-4.8085134876799831</v>
      </c>
      <c r="J609" s="26"/>
    </row>
    <row r="610" spans="1:10" outlineLevel="1">
      <c r="A610" s="7">
        <f t="shared" si="52"/>
        <v>36</v>
      </c>
      <c r="B610" s="39">
        <v>42615.020833333336</v>
      </c>
      <c r="C610" s="40">
        <f t="shared" si="49"/>
        <v>0.45833333333333315</v>
      </c>
      <c r="D610" s="43">
        <v>1.32</v>
      </c>
      <c r="E610" s="9">
        <f t="shared" si="50"/>
        <v>1.3589400000000003</v>
      </c>
      <c r="F610" s="44">
        <v>73.61</v>
      </c>
      <c r="G610" s="9">
        <f t="shared" si="51"/>
        <v>78.497703999999999</v>
      </c>
      <c r="H610" s="11">
        <f t="shared" si="48"/>
        <v>4.0799401262400021</v>
      </c>
      <c r="J610" s="26"/>
    </row>
    <row r="611" spans="1:10" outlineLevel="1">
      <c r="A611" s="7">
        <f t="shared" si="52"/>
        <v>36</v>
      </c>
      <c r="B611" s="39">
        <v>42615.020833333336</v>
      </c>
      <c r="C611" s="40">
        <f t="shared" si="49"/>
        <v>0.47916666666666646</v>
      </c>
      <c r="D611" s="43">
        <v>1.1599999999999999</v>
      </c>
      <c r="E611" s="9">
        <f t="shared" si="50"/>
        <v>1.1942200000000001</v>
      </c>
      <c r="F611" s="44">
        <v>65.23</v>
      </c>
      <c r="G611" s="9">
        <f t="shared" si="51"/>
        <v>69.561272000000002</v>
      </c>
      <c r="H611" s="11">
        <f t="shared" si="48"/>
        <v>14.257467752159998</v>
      </c>
      <c r="J611" s="26"/>
    </row>
    <row r="612" spans="1:10" outlineLevel="1">
      <c r="A612" s="7">
        <f t="shared" si="52"/>
        <v>36</v>
      </c>
      <c r="B612" s="39">
        <v>42615.020833333336</v>
      </c>
      <c r="C612" s="40">
        <f t="shared" si="49"/>
        <v>0.49999999999999978</v>
      </c>
      <c r="D612" s="43">
        <v>1.32</v>
      </c>
      <c r="E612" s="9">
        <f t="shared" si="50"/>
        <v>1.3589400000000003</v>
      </c>
      <c r="F612" s="44">
        <v>63.14</v>
      </c>
      <c r="G612" s="9">
        <f t="shared" si="51"/>
        <v>67.332496000000006</v>
      </c>
      <c r="H612" s="11">
        <f t="shared" si="48"/>
        <v>19.252787885759997</v>
      </c>
      <c r="J612" s="26"/>
    </row>
    <row r="613" spans="1:10" outlineLevel="1">
      <c r="A613" s="7">
        <f t="shared" si="52"/>
        <v>36</v>
      </c>
      <c r="B613" s="39">
        <v>42615.020833333336</v>
      </c>
      <c r="C613" s="40">
        <f t="shared" si="49"/>
        <v>0.52083333333333315</v>
      </c>
      <c r="D613" s="43">
        <v>1.54</v>
      </c>
      <c r="E613" s="9">
        <f t="shared" si="50"/>
        <v>1.5854300000000001</v>
      </c>
      <c r="F613" s="44">
        <v>60.76</v>
      </c>
      <c r="G613" s="9">
        <f t="shared" si="51"/>
        <v>64.794464000000005</v>
      </c>
      <c r="H613" s="11">
        <f t="shared" si="48"/>
        <v>26.485457940479993</v>
      </c>
      <c r="J613" s="26"/>
    </row>
    <row r="614" spans="1:10" outlineLevel="1">
      <c r="A614" s="7">
        <f t="shared" si="52"/>
        <v>36</v>
      </c>
      <c r="B614" s="39">
        <v>42615.020833333336</v>
      </c>
      <c r="C614" s="40">
        <f t="shared" si="49"/>
        <v>0.54166666666666652</v>
      </c>
      <c r="D614" s="43">
        <v>1.23</v>
      </c>
      <c r="E614" s="9">
        <f t="shared" si="50"/>
        <v>1.2662850000000001</v>
      </c>
      <c r="F614" s="44">
        <v>60.58</v>
      </c>
      <c r="G614" s="9">
        <f t="shared" si="51"/>
        <v>64.602512000000004</v>
      </c>
      <c r="H614" s="11">
        <f t="shared" si="48"/>
        <v>21.397035592079995</v>
      </c>
      <c r="J614" s="26"/>
    </row>
    <row r="615" spans="1:10" outlineLevel="1">
      <c r="A615" s="7">
        <f t="shared" si="52"/>
        <v>36</v>
      </c>
      <c r="B615" s="39">
        <v>42615.020833333336</v>
      </c>
      <c r="C615" s="40">
        <f t="shared" si="49"/>
        <v>0.56249999999999989</v>
      </c>
      <c r="D615" s="43">
        <v>1.49</v>
      </c>
      <c r="E615" s="9">
        <f t="shared" si="50"/>
        <v>1.5339550000000002</v>
      </c>
      <c r="F615" s="44">
        <v>66.8</v>
      </c>
      <c r="G615" s="9">
        <f t="shared" si="51"/>
        <v>71.235519999999994</v>
      </c>
      <c r="H615" s="11">
        <f t="shared" si="48"/>
        <v>15.745250418400012</v>
      </c>
      <c r="J615" s="26"/>
    </row>
    <row r="616" spans="1:10" outlineLevel="1">
      <c r="A616" s="7">
        <f t="shared" si="52"/>
        <v>36</v>
      </c>
      <c r="B616" s="39">
        <v>42615.020833333336</v>
      </c>
      <c r="C616" s="40">
        <f t="shared" si="49"/>
        <v>0.58333333333333326</v>
      </c>
      <c r="D616" s="43">
        <v>1.7</v>
      </c>
      <c r="E616" s="9">
        <f t="shared" si="50"/>
        <v>1.7501500000000001</v>
      </c>
      <c r="F616" s="44">
        <v>63.42</v>
      </c>
      <c r="G616" s="9">
        <f t="shared" si="51"/>
        <v>67.631088000000005</v>
      </c>
      <c r="H616" s="11">
        <f t="shared" si="48"/>
        <v>24.272676336799993</v>
      </c>
      <c r="J616" s="26"/>
    </row>
    <row r="617" spans="1:10" outlineLevel="1">
      <c r="A617" s="7">
        <f t="shared" si="52"/>
        <v>36</v>
      </c>
      <c r="B617" s="39">
        <v>42615.020833333336</v>
      </c>
      <c r="C617" s="40">
        <f t="shared" si="49"/>
        <v>0.60416666666666663</v>
      </c>
      <c r="D617" s="43">
        <v>2</v>
      </c>
      <c r="E617" s="9">
        <f t="shared" si="50"/>
        <v>2.0590000000000002</v>
      </c>
      <c r="F617" s="44">
        <v>57.31</v>
      </c>
      <c r="G617" s="9">
        <f t="shared" si="51"/>
        <v>61.115384000000006</v>
      </c>
      <c r="H617" s="11">
        <f t="shared" si="48"/>
        <v>41.971924343999994</v>
      </c>
      <c r="J617" s="26"/>
    </row>
    <row r="618" spans="1:10" outlineLevel="1">
      <c r="A618" s="7">
        <f t="shared" si="52"/>
        <v>36</v>
      </c>
      <c r="B618" s="39">
        <v>42615.020833333336</v>
      </c>
      <c r="C618" s="40">
        <f t="shared" si="49"/>
        <v>0.625</v>
      </c>
      <c r="D618" s="43">
        <v>2.23</v>
      </c>
      <c r="E618" s="9">
        <f t="shared" si="50"/>
        <v>2.295785</v>
      </c>
      <c r="F618" s="44">
        <v>51.32</v>
      </c>
      <c r="G618" s="9">
        <f t="shared" si="51"/>
        <v>54.727648000000002</v>
      </c>
      <c r="H618" s="11">
        <f t="shared" si="48"/>
        <v>61.463564136319995</v>
      </c>
      <c r="J618" s="26"/>
    </row>
    <row r="619" spans="1:10" outlineLevel="1">
      <c r="A619" s="7">
        <f t="shared" si="52"/>
        <v>36</v>
      </c>
      <c r="B619" s="39">
        <v>42615.020833333336</v>
      </c>
      <c r="C619" s="40">
        <f t="shared" si="49"/>
        <v>0.64583333333333337</v>
      </c>
      <c r="D619" s="43">
        <v>2.56</v>
      </c>
      <c r="E619" s="9">
        <f t="shared" si="50"/>
        <v>2.6355200000000001</v>
      </c>
      <c r="F619" s="44">
        <v>43.5</v>
      </c>
      <c r="G619" s="9">
        <f t="shared" si="51"/>
        <v>46.388399999999997</v>
      </c>
      <c r="H619" s="11">
        <f t="shared" si="48"/>
        <v>92.537324032000015</v>
      </c>
      <c r="J619" s="26"/>
    </row>
    <row r="620" spans="1:10" outlineLevel="1">
      <c r="A620" s="7">
        <f t="shared" si="52"/>
        <v>36</v>
      </c>
      <c r="B620" s="39">
        <v>42615.020833333336</v>
      </c>
      <c r="C620" s="40">
        <f t="shared" si="49"/>
        <v>0.66666666666666674</v>
      </c>
      <c r="D620" s="43">
        <v>2.68</v>
      </c>
      <c r="E620" s="9">
        <f t="shared" si="50"/>
        <v>2.7590600000000003</v>
      </c>
      <c r="F620" s="44">
        <v>49.79</v>
      </c>
      <c r="G620" s="9">
        <f t="shared" si="51"/>
        <v>53.096055999999997</v>
      </c>
      <c r="H620" s="11">
        <f t="shared" si="48"/>
        <v>78.368185732640015</v>
      </c>
      <c r="J620" s="26"/>
    </row>
    <row r="621" spans="1:10" outlineLevel="1">
      <c r="A621" s="7">
        <f t="shared" si="52"/>
        <v>36</v>
      </c>
      <c r="B621" s="39">
        <v>42615.020833333336</v>
      </c>
      <c r="C621" s="40">
        <f t="shared" si="49"/>
        <v>0.68750000000000011</v>
      </c>
      <c r="D621" s="43">
        <v>2.5099999999999998</v>
      </c>
      <c r="E621" s="9">
        <f t="shared" si="50"/>
        <v>2.5840450000000001</v>
      </c>
      <c r="F621" s="44">
        <v>59.55</v>
      </c>
      <c r="G621" s="9">
        <f t="shared" si="51"/>
        <v>63.50412</v>
      </c>
      <c r="H621" s="11">
        <f t="shared" si="48"/>
        <v>46.502163734600003</v>
      </c>
      <c r="J621" s="26"/>
    </row>
    <row r="622" spans="1:10" outlineLevel="1">
      <c r="A622" s="7">
        <f t="shared" si="52"/>
        <v>36</v>
      </c>
      <c r="B622" s="39">
        <v>42615.020833333336</v>
      </c>
      <c r="C622" s="40">
        <f t="shared" si="49"/>
        <v>0.70833333333333348</v>
      </c>
      <c r="D622" s="43">
        <v>3.34</v>
      </c>
      <c r="E622" s="9">
        <f t="shared" si="50"/>
        <v>3.4385300000000001</v>
      </c>
      <c r="F622" s="44">
        <v>60.88</v>
      </c>
      <c r="G622" s="9">
        <f t="shared" si="51"/>
        <v>64.922432000000001</v>
      </c>
      <c r="H622" s="11">
        <f t="shared" si="48"/>
        <v>57.002464895039999</v>
      </c>
      <c r="J622" s="26"/>
    </row>
    <row r="623" spans="1:10" outlineLevel="1">
      <c r="A623" s="7">
        <f t="shared" si="52"/>
        <v>36</v>
      </c>
      <c r="B623" s="39">
        <v>42615.020833333336</v>
      </c>
      <c r="C623" s="40">
        <f t="shared" si="49"/>
        <v>0.72916666666666685</v>
      </c>
      <c r="D623" s="43">
        <v>3.73</v>
      </c>
      <c r="E623" s="9">
        <f t="shared" si="50"/>
        <v>3.8400350000000003</v>
      </c>
      <c r="F623" s="44">
        <v>59.74</v>
      </c>
      <c r="G623" s="9">
        <f t="shared" si="51"/>
        <v>63.706736000000006</v>
      </c>
      <c r="H623" s="11">
        <f t="shared" si="48"/>
        <v>68.326756524239983</v>
      </c>
      <c r="J623" s="26"/>
    </row>
    <row r="624" spans="1:10" outlineLevel="1">
      <c r="A624" s="7">
        <f t="shared" si="52"/>
        <v>36</v>
      </c>
      <c r="B624" s="39">
        <v>42615.020833333336</v>
      </c>
      <c r="C624" s="40">
        <f t="shared" si="49"/>
        <v>0.75000000000000022</v>
      </c>
      <c r="D624" s="43">
        <v>4.7</v>
      </c>
      <c r="E624" s="9">
        <f t="shared" si="50"/>
        <v>4.8386500000000003</v>
      </c>
      <c r="F624" s="44">
        <v>63.67</v>
      </c>
      <c r="G624" s="9">
        <f t="shared" si="51"/>
        <v>67.897688000000002</v>
      </c>
      <c r="H624" s="11">
        <f t="shared" si="48"/>
        <v>65.816826958799993</v>
      </c>
      <c r="J624" s="26"/>
    </row>
    <row r="625" spans="1:10" outlineLevel="1">
      <c r="A625" s="7">
        <f t="shared" si="52"/>
        <v>36</v>
      </c>
      <c r="B625" s="39">
        <v>42615.020833333336</v>
      </c>
      <c r="C625" s="40">
        <f t="shared" si="49"/>
        <v>0.77083333333333359</v>
      </c>
      <c r="D625" s="43">
        <v>7.48</v>
      </c>
      <c r="E625" s="9">
        <f t="shared" si="50"/>
        <v>7.7006600000000009</v>
      </c>
      <c r="F625" s="44">
        <v>68.13</v>
      </c>
      <c r="G625" s="9">
        <f t="shared" si="51"/>
        <v>72.653831999999994</v>
      </c>
      <c r="H625" s="11">
        <f t="shared" si="48"/>
        <v>68.121332070880058</v>
      </c>
      <c r="J625" s="26"/>
    </row>
    <row r="626" spans="1:10" outlineLevel="1">
      <c r="A626" s="7">
        <f t="shared" si="52"/>
        <v>36</v>
      </c>
      <c r="B626" s="39">
        <v>42615.020833333336</v>
      </c>
      <c r="C626" s="40">
        <f t="shared" si="49"/>
        <v>0.79166666666666696</v>
      </c>
      <c r="D626" s="43">
        <v>8.14</v>
      </c>
      <c r="E626" s="9">
        <f t="shared" si="50"/>
        <v>8.3801300000000012</v>
      </c>
      <c r="F626" s="44">
        <v>65.98</v>
      </c>
      <c r="G626" s="9">
        <f t="shared" si="51"/>
        <v>70.361072000000007</v>
      </c>
      <c r="H626" s="11">
        <f t="shared" si="48"/>
        <v>93.345664700639958</v>
      </c>
      <c r="J626" s="26"/>
    </row>
    <row r="627" spans="1:10" outlineLevel="1">
      <c r="A627" s="7">
        <f t="shared" si="52"/>
        <v>36</v>
      </c>
      <c r="B627" s="39">
        <v>42615.020833333336</v>
      </c>
      <c r="C627" s="40">
        <f t="shared" si="49"/>
        <v>0.81250000000000033</v>
      </c>
      <c r="D627" s="43">
        <v>9.4700000000000006</v>
      </c>
      <c r="E627" s="9">
        <f t="shared" si="50"/>
        <v>9.7493650000000009</v>
      </c>
      <c r="F627" s="44">
        <v>51.87</v>
      </c>
      <c r="G627" s="9">
        <f t="shared" si="51"/>
        <v>55.314167999999995</v>
      </c>
      <c r="H627" s="11">
        <f t="shared" si="48"/>
        <v>255.29523399668008</v>
      </c>
      <c r="J627" s="26"/>
    </row>
    <row r="628" spans="1:10" outlineLevel="1">
      <c r="A628" s="7">
        <f t="shared" si="52"/>
        <v>36</v>
      </c>
      <c r="B628" s="39">
        <v>42615.020833333336</v>
      </c>
      <c r="C628" s="40">
        <f t="shared" si="49"/>
        <v>0.8333333333333337</v>
      </c>
      <c r="D628" s="43">
        <v>9.74</v>
      </c>
      <c r="E628" s="9">
        <f t="shared" si="50"/>
        <v>10.027330000000001</v>
      </c>
      <c r="F628" s="44">
        <v>60.97</v>
      </c>
      <c r="G628" s="9">
        <f t="shared" si="51"/>
        <v>65.018407999999994</v>
      </c>
      <c r="H628" s="11">
        <f t="shared" si="48"/>
        <v>165.26636190936009</v>
      </c>
      <c r="J628" s="26"/>
    </row>
    <row r="629" spans="1:10" outlineLevel="1">
      <c r="A629" s="7">
        <f t="shared" si="52"/>
        <v>36</v>
      </c>
      <c r="B629" s="39">
        <v>42615.020833333336</v>
      </c>
      <c r="C629" s="40">
        <f t="shared" si="49"/>
        <v>0.85416666666666707</v>
      </c>
      <c r="D629" s="43">
        <v>9.48</v>
      </c>
      <c r="E629" s="9">
        <f t="shared" si="50"/>
        <v>9.759660000000002</v>
      </c>
      <c r="F629" s="44">
        <v>56.6</v>
      </c>
      <c r="G629" s="9">
        <f t="shared" si="51"/>
        <v>60.358240000000002</v>
      </c>
      <c r="H629" s="11">
        <f t="shared" si="48"/>
        <v>206.33638940160003</v>
      </c>
      <c r="J629" s="26"/>
    </row>
    <row r="630" spans="1:10" outlineLevel="1">
      <c r="A630" s="7">
        <f t="shared" si="52"/>
        <v>36</v>
      </c>
      <c r="B630" s="39">
        <v>42615.020833333336</v>
      </c>
      <c r="C630" s="40">
        <f t="shared" si="49"/>
        <v>0.87500000000000044</v>
      </c>
      <c r="D630" s="43">
        <v>9.2200000000000006</v>
      </c>
      <c r="E630" s="9">
        <f t="shared" si="50"/>
        <v>9.4919900000000013</v>
      </c>
      <c r="F630" s="44">
        <v>47.8</v>
      </c>
      <c r="G630" s="9">
        <f t="shared" si="51"/>
        <v>50.97392</v>
      </c>
      <c r="H630" s="11">
        <f t="shared" si="48"/>
        <v>289.75324609920006</v>
      </c>
      <c r="J630" s="26"/>
    </row>
    <row r="631" spans="1:10" outlineLevel="1">
      <c r="A631" s="7">
        <f t="shared" si="52"/>
        <v>36</v>
      </c>
      <c r="B631" s="39">
        <v>42615.020833333336</v>
      </c>
      <c r="C631" s="40">
        <f t="shared" si="49"/>
        <v>0.89583333333333381</v>
      </c>
      <c r="D631" s="43">
        <v>9.3000000000000007</v>
      </c>
      <c r="E631" s="9">
        <f t="shared" si="50"/>
        <v>9.5743500000000008</v>
      </c>
      <c r="F631" s="44">
        <v>35.67</v>
      </c>
      <c r="G631" s="9">
        <f t="shared" si="51"/>
        <v>38.038488000000001</v>
      </c>
      <c r="H631" s="11">
        <f t="shared" si="48"/>
        <v>416.11572741720005</v>
      </c>
      <c r="J631" s="26"/>
    </row>
    <row r="632" spans="1:10" outlineLevel="1">
      <c r="A632" s="7">
        <f t="shared" si="52"/>
        <v>36</v>
      </c>
      <c r="B632" s="39">
        <v>42615.020833333336</v>
      </c>
      <c r="C632" s="40">
        <f t="shared" si="49"/>
        <v>0.91666666666666718</v>
      </c>
      <c r="D632" s="43">
        <v>9.6199999999999992</v>
      </c>
      <c r="E632" s="9">
        <f t="shared" si="50"/>
        <v>9.9037900000000008</v>
      </c>
      <c r="F632" s="44">
        <v>29.42</v>
      </c>
      <c r="G632" s="9">
        <f t="shared" si="51"/>
        <v>31.373488000000002</v>
      </c>
      <c r="H632" s="11">
        <f t="shared" si="48"/>
        <v>496.44244828047999</v>
      </c>
      <c r="J632" s="26"/>
    </row>
    <row r="633" spans="1:10" outlineLevel="1">
      <c r="A633" s="7">
        <f t="shared" si="52"/>
        <v>36</v>
      </c>
      <c r="B633" s="39">
        <v>42615.020833333336</v>
      </c>
      <c r="C633" s="40">
        <f t="shared" si="49"/>
        <v>0.93750000000000056</v>
      </c>
      <c r="D633" s="43">
        <v>8.76</v>
      </c>
      <c r="E633" s="9">
        <f t="shared" si="50"/>
        <v>9.0184200000000008</v>
      </c>
      <c r="F633" s="44">
        <v>40.47</v>
      </c>
      <c r="G633" s="9">
        <f t="shared" si="51"/>
        <v>43.157207999999997</v>
      </c>
      <c r="H633" s="11">
        <f t="shared" si="48"/>
        <v>345.79140222864004</v>
      </c>
      <c r="J633" s="26"/>
    </row>
    <row r="634" spans="1:10" outlineLevel="1">
      <c r="A634" s="7">
        <f t="shared" si="52"/>
        <v>36</v>
      </c>
      <c r="B634" s="39">
        <v>42615.020833333336</v>
      </c>
      <c r="C634" s="40">
        <f t="shared" si="49"/>
        <v>0.95833333333333393</v>
      </c>
      <c r="D634" s="43">
        <v>9.3000000000000007</v>
      </c>
      <c r="E634" s="9">
        <f t="shared" si="50"/>
        <v>9.5743500000000008</v>
      </c>
      <c r="F634" s="44">
        <v>30.89</v>
      </c>
      <c r="G634" s="9">
        <f t="shared" si="51"/>
        <v>32.941096000000002</v>
      </c>
      <c r="H634" s="11">
        <f t="shared" si="48"/>
        <v>464.91994251240004</v>
      </c>
      <c r="J634" s="26"/>
    </row>
    <row r="635" spans="1:10" outlineLevel="1">
      <c r="A635" s="7">
        <f t="shared" si="52"/>
        <v>36</v>
      </c>
      <c r="B635" s="39">
        <v>42615.020833333336</v>
      </c>
      <c r="C635" s="40">
        <f t="shared" si="49"/>
        <v>0.9791666666666673</v>
      </c>
      <c r="D635" s="43">
        <v>9.36</v>
      </c>
      <c r="E635" s="9">
        <f t="shared" si="50"/>
        <v>9.63612</v>
      </c>
      <c r="F635" s="44">
        <v>30.97</v>
      </c>
      <c r="G635" s="9">
        <f t="shared" si="51"/>
        <v>33.026407999999996</v>
      </c>
      <c r="H635" s="11">
        <f t="shared" si="48"/>
        <v>467.09734934304004</v>
      </c>
      <c r="J635" s="26"/>
    </row>
    <row r="636" spans="1:10" outlineLevel="1">
      <c r="A636" s="7">
        <f t="shared" si="52"/>
        <v>36</v>
      </c>
      <c r="B636" s="39">
        <v>42615.020833333336</v>
      </c>
      <c r="C636" s="40">
        <f t="shared" si="49"/>
        <v>1.0000000000000007</v>
      </c>
      <c r="D636" s="43">
        <v>6.59</v>
      </c>
      <c r="E636" s="9">
        <f t="shared" si="50"/>
        <v>6.7844050000000005</v>
      </c>
      <c r="F636" s="44">
        <v>40.24</v>
      </c>
      <c r="G636" s="9">
        <f t="shared" si="51"/>
        <v>42.911936000000004</v>
      </c>
      <c r="H636" s="11">
        <f t="shared" si="48"/>
        <v>261.79705434191999</v>
      </c>
      <c r="J636" s="26"/>
    </row>
    <row r="637" spans="1:10" outlineLevel="1">
      <c r="A637" s="7">
        <f t="shared" si="52"/>
        <v>36</v>
      </c>
      <c r="B637" s="39">
        <v>42616.020833333336</v>
      </c>
      <c r="C637" s="40">
        <f t="shared" si="49"/>
        <v>2.0833333333333332E-2</v>
      </c>
      <c r="D637" s="43">
        <v>6.91</v>
      </c>
      <c r="E637" s="9">
        <f t="shared" si="50"/>
        <v>7.1138450000000004</v>
      </c>
      <c r="F637" s="44">
        <v>31.5</v>
      </c>
      <c r="G637" s="9">
        <f t="shared" si="51"/>
        <v>33.5916</v>
      </c>
      <c r="H637" s="11">
        <f t="shared" ref="H637:H700" si="53">E637*($B$6-G637)</f>
        <v>340.81293179800002</v>
      </c>
      <c r="J637" s="26"/>
    </row>
    <row r="638" spans="1:10" outlineLevel="1">
      <c r="A638" s="7">
        <f t="shared" si="52"/>
        <v>36</v>
      </c>
      <c r="B638" s="39">
        <v>42616.020833333336</v>
      </c>
      <c r="C638" s="40">
        <f t="shared" ref="C638:C701" si="54">IF(C637=$C$60,$C$13,C637+1/48)</f>
        <v>4.1666666666666664E-2</v>
      </c>
      <c r="D638" s="43">
        <v>5.99</v>
      </c>
      <c r="E638" s="9">
        <f t="shared" si="50"/>
        <v>6.1667050000000003</v>
      </c>
      <c r="F638" s="44">
        <v>30.57</v>
      </c>
      <c r="G638" s="9">
        <f t="shared" si="51"/>
        <v>32.599848000000001</v>
      </c>
      <c r="H638" s="11">
        <f t="shared" si="53"/>
        <v>301.55281183916003</v>
      </c>
      <c r="J638" s="26"/>
    </row>
    <row r="639" spans="1:10" outlineLevel="1">
      <c r="A639" s="7">
        <f t="shared" si="52"/>
        <v>36</v>
      </c>
      <c r="B639" s="39">
        <v>42616.020833333336</v>
      </c>
      <c r="C639" s="40">
        <f t="shared" si="54"/>
        <v>6.25E-2</v>
      </c>
      <c r="D639" s="43">
        <v>7.2</v>
      </c>
      <c r="E639" s="9">
        <f t="shared" si="50"/>
        <v>7.4124000000000008</v>
      </c>
      <c r="F639" s="44">
        <v>29.33</v>
      </c>
      <c r="G639" s="9">
        <f t="shared" si="51"/>
        <v>31.277511999999998</v>
      </c>
      <c r="H639" s="11">
        <f t="shared" si="53"/>
        <v>372.26917005120004</v>
      </c>
      <c r="J639" s="26"/>
    </row>
    <row r="640" spans="1:10" outlineLevel="1">
      <c r="A640" s="7">
        <f t="shared" si="52"/>
        <v>36</v>
      </c>
      <c r="B640" s="39">
        <v>42616.020833333336</v>
      </c>
      <c r="C640" s="40">
        <f t="shared" si="54"/>
        <v>8.3333333333333329E-2</v>
      </c>
      <c r="D640" s="43">
        <v>8.99</v>
      </c>
      <c r="E640" s="9">
        <f t="shared" si="50"/>
        <v>9.2552050000000001</v>
      </c>
      <c r="F640" s="44">
        <v>28.96</v>
      </c>
      <c r="G640" s="9">
        <f t="shared" si="51"/>
        <v>30.882944000000002</v>
      </c>
      <c r="H640" s="11">
        <f t="shared" si="53"/>
        <v>468.47122977648002</v>
      </c>
      <c r="J640" s="26"/>
    </row>
    <row r="641" spans="1:10" outlineLevel="1">
      <c r="A641" s="7">
        <f t="shared" si="52"/>
        <v>36</v>
      </c>
      <c r="B641" s="39">
        <v>42616.020833333336</v>
      </c>
      <c r="C641" s="40">
        <f t="shared" si="54"/>
        <v>0.10416666666666666</v>
      </c>
      <c r="D641" s="43">
        <v>9.41</v>
      </c>
      <c r="E641" s="9">
        <f t="shared" si="50"/>
        <v>9.6875950000000017</v>
      </c>
      <c r="F641" s="44">
        <v>30.63</v>
      </c>
      <c r="G641" s="9">
        <f t="shared" si="51"/>
        <v>32.663831999999999</v>
      </c>
      <c r="H641" s="11">
        <f t="shared" si="53"/>
        <v>473.10501693596007</v>
      </c>
      <c r="J641" s="26"/>
    </row>
    <row r="642" spans="1:10" outlineLevel="1">
      <c r="A642" s="7">
        <f t="shared" si="52"/>
        <v>36</v>
      </c>
      <c r="B642" s="39">
        <v>42616.020833333336</v>
      </c>
      <c r="C642" s="40">
        <f t="shared" si="54"/>
        <v>0.12499999999999999</v>
      </c>
      <c r="D642" s="43">
        <v>9.61</v>
      </c>
      <c r="E642" s="9">
        <f t="shared" si="50"/>
        <v>9.8934949999999997</v>
      </c>
      <c r="F642" s="44">
        <v>26.45</v>
      </c>
      <c r="G642" s="9">
        <f t="shared" si="51"/>
        <v>28.20628</v>
      </c>
      <c r="H642" s="11">
        <f t="shared" si="53"/>
        <v>527.26115235140003</v>
      </c>
      <c r="J642" s="26"/>
    </row>
    <row r="643" spans="1:10" outlineLevel="1">
      <c r="A643" s="7">
        <f t="shared" si="52"/>
        <v>36</v>
      </c>
      <c r="B643" s="39">
        <v>42616.020833333336</v>
      </c>
      <c r="C643" s="40">
        <f t="shared" si="54"/>
        <v>0.14583333333333331</v>
      </c>
      <c r="D643" s="43">
        <v>9.2200000000000006</v>
      </c>
      <c r="E643" s="9">
        <f t="shared" si="50"/>
        <v>9.4919900000000013</v>
      </c>
      <c r="F643" s="44">
        <v>24.52</v>
      </c>
      <c r="G643" s="9">
        <f t="shared" si="51"/>
        <v>26.148128</v>
      </c>
      <c r="H643" s="11">
        <f t="shared" si="53"/>
        <v>525.3994155052801</v>
      </c>
      <c r="J643" s="26"/>
    </row>
    <row r="644" spans="1:10" outlineLevel="1">
      <c r="A644" s="7">
        <f t="shared" si="52"/>
        <v>36</v>
      </c>
      <c r="B644" s="39">
        <v>42616.020833333336</v>
      </c>
      <c r="C644" s="40">
        <f t="shared" si="54"/>
        <v>0.16666666666666666</v>
      </c>
      <c r="D644" s="43">
        <v>4.66</v>
      </c>
      <c r="E644" s="9">
        <f t="shared" si="50"/>
        <v>4.7974700000000006</v>
      </c>
      <c r="F644" s="44">
        <v>25.2</v>
      </c>
      <c r="G644" s="9">
        <f t="shared" si="51"/>
        <v>26.873280000000001</v>
      </c>
      <c r="H644" s="11">
        <f t="shared" si="53"/>
        <v>262.07005039840004</v>
      </c>
      <c r="J644" s="26"/>
    </row>
    <row r="645" spans="1:10" outlineLevel="1">
      <c r="A645" s="7">
        <f t="shared" si="52"/>
        <v>36</v>
      </c>
      <c r="B645" s="39">
        <v>42616.020833333336</v>
      </c>
      <c r="C645" s="40">
        <f t="shared" si="54"/>
        <v>0.1875</v>
      </c>
      <c r="D645" s="43">
        <v>3.62</v>
      </c>
      <c r="E645" s="9">
        <f t="shared" si="50"/>
        <v>3.7267900000000003</v>
      </c>
      <c r="F645" s="44">
        <v>25.2</v>
      </c>
      <c r="G645" s="9">
        <f t="shared" si="51"/>
        <v>26.873280000000001</v>
      </c>
      <c r="H645" s="11">
        <f t="shared" si="53"/>
        <v>203.58231382880001</v>
      </c>
      <c r="J645" s="26"/>
    </row>
    <row r="646" spans="1:10" outlineLevel="1">
      <c r="A646" s="7">
        <f t="shared" si="52"/>
        <v>36</v>
      </c>
      <c r="B646" s="39">
        <v>42616.020833333336</v>
      </c>
      <c r="C646" s="40">
        <f t="shared" si="54"/>
        <v>0.20833333333333334</v>
      </c>
      <c r="D646" s="43">
        <v>6.96</v>
      </c>
      <c r="E646" s="9">
        <f t="shared" si="50"/>
        <v>7.1653200000000004</v>
      </c>
      <c r="F646" s="44">
        <v>25.32</v>
      </c>
      <c r="G646" s="9">
        <f t="shared" si="51"/>
        <v>27.001248</v>
      </c>
      <c r="H646" s="11">
        <f t="shared" si="53"/>
        <v>390.50099768064001</v>
      </c>
      <c r="J646" s="26"/>
    </row>
    <row r="647" spans="1:10" outlineLevel="1">
      <c r="A647" s="7">
        <f t="shared" si="52"/>
        <v>36</v>
      </c>
      <c r="B647" s="39">
        <v>42616.020833333336</v>
      </c>
      <c r="C647" s="40">
        <f t="shared" si="54"/>
        <v>0.22916666666666669</v>
      </c>
      <c r="D647" s="43">
        <v>7.39</v>
      </c>
      <c r="E647" s="9">
        <f t="shared" si="50"/>
        <v>7.6080050000000004</v>
      </c>
      <c r="F647" s="44">
        <v>26.13</v>
      </c>
      <c r="G647" s="9">
        <f t="shared" si="51"/>
        <v>27.865031999999999</v>
      </c>
      <c r="H647" s="11">
        <f t="shared" si="53"/>
        <v>408.05510471884003</v>
      </c>
      <c r="J647" s="26"/>
    </row>
    <row r="648" spans="1:10" outlineLevel="1">
      <c r="A648" s="7">
        <f t="shared" si="52"/>
        <v>36</v>
      </c>
      <c r="B648" s="39">
        <v>42616.020833333336</v>
      </c>
      <c r="C648" s="40">
        <f t="shared" si="54"/>
        <v>0.25</v>
      </c>
      <c r="D648" s="43">
        <v>7.09</v>
      </c>
      <c r="E648" s="9">
        <f t="shared" si="50"/>
        <v>7.2991550000000007</v>
      </c>
      <c r="F648" s="44">
        <v>25.39</v>
      </c>
      <c r="G648" s="9">
        <f t="shared" si="51"/>
        <v>27.075896</v>
      </c>
      <c r="H648" s="11">
        <f t="shared" si="53"/>
        <v>397.24997083212003</v>
      </c>
      <c r="J648" s="26"/>
    </row>
    <row r="649" spans="1:10" outlineLevel="1">
      <c r="A649" s="7">
        <f t="shared" si="52"/>
        <v>36</v>
      </c>
      <c r="B649" s="39">
        <v>42616.020833333336</v>
      </c>
      <c r="C649" s="40">
        <f t="shared" si="54"/>
        <v>0.27083333333333331</v>
      </c>
      <c r="D649" s="43">
        <v>8.31</v>
      </c>
      <c r="E649" s="9">
        <f t="shared" si="50"/>
        <v>8.5551450000000013</v>
      </c>
      <c r="F649" s="44">
        <v>29.83</v>
      </c>
      <c r="G649" s="9">
        <f t="shared" si="51"/>
        <v>31.810711999999999</v>
      </c>
      <c r="H649" s="11">
        <f t="shared" si="53"/>
        <v>425.0990637867601</v>
      </c>
      <c r="J649" s="26"/>
    </row>
    <row r="650" spans="1:10" outlineLevel="1">
      <c r="A650" s="7">
        <f t="shared" si="52"/>
        <v>36</v>
      </c>
      <c r="B650" s="39">
        <v>42616.020833333336</v>
      </c>
      <c r="C650" s="40">
        <f t="shared" si="54"/>
        <v>0.29166666666666663</v>
      </c>
      <c r="D650" s="43">
        <v>5.0999999999999996</v>
      </c>
      <c r="E650" s="9">
        <f t="shared" si="50"/>
        <v>5.2504499999999998</v>
      </c>
      <c r="F650" s="44">
        <v>31.57</v>
      </c>
      <c r="G650" s="9">
        <f t="shared" si="51"/>
        <v>33.666248000000003</v>
      </c>
      <c r="H650" s="11">
        <f t="shared" si="53"/>
        <v>251.14872318839997</v>
      </c>
      <c r="J650" s="26"/>
    </row>
    <row r="651" spans="1:10" outlineLevel="1">
      <c r="A651" s="7">
        <f t="shared" si="52"/>
        <v>36</v>
      </c>
      <c r="B651" s="39">
        <v>42616.020833333336</v>
      </c>
      <c r="C651" s="40">
        <f t="shared" si="54"/>
        <v>0.31249999999999994</v>
      </c>
      <c r="D651" s="43">
        <v>7.14</v>
      </c>
      <c r="E651" s="9">
        <f t="shared" si="50"/>
        <v>7.3506300000000007</v>
      </c>
      <c r="F651" s="44">
        <v>31.89</v>
      </c>
      <c r="G651" s="9">
        <f t="shared" si="51"/>
        <v>34.007496000000003</v>
      </c>
      <c r="H651" s="11">
        <f t="shared" si="53"/>
        <v>349.09982467752002</v>
      </c>
      <c r="J651" s="26"/>
    </row>
    <row r="652" spans="1:10" outlineLevel="1">
      <c r="A652" s="7">
        <f t="shared" si="52"/>
        <v>36</v>
      </c>
      <c r="B652" s="39">
        <v>42616.020833333336</v>
      </c>
      <c r="C652" s="40">
        <f t="shared" si="54"/>
        <v>0.33333333333333326</v>
      </c>
      <c r="D652" s="43">
        <v>8.33</v>
      </c>
      <c r="E652" s="9">
        <f t="shared" si="50"/>
        <v>8.5757349999999999</v>
      </c>
      <c r="F652" s="44">
        <v>36.35</v>
      </c>
      <c r="G652" s="9">
        <f t="shared" si="51"/>
        <v>38.763640000000002</v>
      </c>
      <c r="H652" s="11">
        <f t="shared" si="53"/>
        <v>366.49569822459995</v>
      </c>
      <c r="J652" s="26"/>
    </row>
    <row r="653" spans="1:10" outlineLevel="1">
      <c r="A653" s="7">
        <f t="shared" si="52"/>
        <v>36</v>
      </c>
      <c r="B653" s="39">
        <v>42616.020833333336</v>
      </c>
      <c r="C653" s="40">
        <f t="shared" si="54"/>
        <v>0.35416666666666657</v>
      </c>
      <c r="D653" s="43">
        <v>6.36</v>
      </c>
      <c r="E653" s="9">
        <f t="shared" si="50"/>
        <v>6.5476200000000011</v>
      </c>
      <c r="F653" s="44">
        <v>58.03</v>
      </c>
      <c r="G653" s="9">
        <f t="shared" si="51"/>
        <v>61.883192000000001</v>
      </c>
      <c r="H653" s="11">
        <f t="shared" si="53"/>
        <v>128.44340439696001</v>
      </c>
      <c r="J653" s="26"/>
    </row>
    <row r="654" spans="1:10" outlineLevel="1">
      <c r="A654" s="7">
        <f t="shared" si="52"/>
        <v>36</v>
      </c>
      <c r="B654" s="39">
        <v>42616.020833333336</v>
      </c>
      <c r="C654" s="40">
        <f t="shared" si="54"/>
        <v>0.37499999999999989</v>
      </c>
      <c r="D654" s="43">
        <v>4.1500000000000004</v>
      </c>
      <c r="E654" s="9">
        <f t="shared" ref="E654:E717" si="55">IF($B$10="Electricity",$D654*$B$7,$D654*$B$8)</f>
        <v>4.272425000000001</v>
      </c>
      <c r="F654" s="44">
        <v>59.56</v>
      </c>
      <c r="G654" s="9">
        <f t="shared" ref="G654:G717" si="56">$F654*$B$8</f>
        <v>63.514784000000006</v>
      </c>
      <c r="H654" s="11">
        <f t="shared" si="53"/>
        <v>76.840486468799995</v>
      </c>
      <c r="J654" s="26"/>
    </row>
    <row r="655" spans="1:10" outlineLevel="1">
      <c r="A655" s="7">
        <f t="shared" si="52"/>
        <v>36</v>
      </c>
      <c r="B655" s="39">
        <v>42616.020833333336</v>
      </c>
      <c r="C655" s="40">
        <f t="shared" si="54"/>
        <v>0.3958333333333332</v>
      </c>
      <c r="D655" s="43">
        <v>2</v>
      </c>
      <c r="E655" s="9">
        <f t="shared" si="55"/>
        <v>2.0590000000000002</v>
      </c>
      <c r="F655" s="44">
        <v>58.5</v>
      </c>
      <c r="G655" s="9">
        <f t="shared" si="56"/>
        <v>62.384399999999999</v>
      </c>
      <c r="H655" s="11">
        <f t="shared" si="53"/>
        <v>39.359020400000006</v>
      </c>
      <c r="J655" s="26"/>
    </row>
    <row r="656" spans="1:10" outlineLevel="1">
      <c r="A656" s="7">
        <f t="shared" si="52"/>
        <v>36</v>
      </c>
      <c r="B656" s="39">
        <v>42616.020833333336</v>
      </c>
      <c r="C656" s="40">
        <f t="shared" si="54"/>
        <v>0.41666666666666652</v>
      </c>
      <c r="D656" s="43">
        <v>1.55</v>
      </c>
      <c r="E656" s="9">
        <f t="shared" si="55"/>
        <v>1.5957250000000003</v>
      </c>
      <c r="F656" s="44">
        <v>43.53</v>
      </c>
      <c r="G656" s="9">
        <f t="shared" si="56"/>
        <v>46.420392</v>
      </c>
      <c r="H656" s="11">
        <f t="shared" si="53"/>
        <v>55.977407475800014</v>
      </c>
      <c r="J656" s="26"/>
    </row>
    <row r="657" spans="1:10" outlineLevel="1">
      <c r="A657" s="7">
        <f t="shared" si="52"/>
        <v>36</v>
      </c>
      <c r="B657" s="39">
        <v>42616.020833333336</v>
      </c>
      <c r="C657" s="40">
        <f t="shared" si="54"/>
        <v>0.43749999999999983</v>
      </c>
      <c r="D657" s="43">
        <v>1.55</v>
      </c>
      <c r="E657" s="9">
        <f t="shared" si="55"/>
        <v>1.5957250000000003</v>
      </c>
      <c r="F657" s="44">
        <v>40.43</v>
      </c>
      <c r="G657" s="9">
        <f t="shared" si="56"/>
        <v>43.114552000000003</v>
      </c>
      <c r="H657" s="11">
        <f t="shared" si="53"/>
        <v>61.252619009800007</v>
      </c>
      <c r="J657" s="26"/>
    </row>
    <row r="658" spans="1:10" outlineLevel="1">
      <c r="A658" s="7">
        <f t="shared" si="52"/>
        <v>36</v>
      </c>
      <c r="B658" s="39">
        <v>42616.020833333336</v>
      </c>
      <c r="C658" s="40">
        <f t="shared" si="54"/>
        <v>0.45833333333333315</v>
      </c>
      <c r="D658" s="43">
        <v>2.2999999999999998</v>
      </c>
      <c r="E658" s="9">
        <f t="shared" si="55"/>
        <v>2.3678499999999998</v>
      </c>
      <c r="F658" s="44">
        <v>27.14</v>
      </c>
      <c r="G658" s="9">
        <f t="shared" si="56"/>
        <v>28.942095999999999</v>
      </c>
      <c r="H658" s="11">
        <f t="shared" si="53"/>
        <v>124.44923298639999</v>
      </c>
      <c r="J658" s="26"/>
    </row>
    <row r="659" spans="1:10" outlineLevel="1">
      <c r="A659" s="7">
        <f t="shared" si="52"/>
        <v>36</v>
      </c>
      <c r="B659" s="39">
        <v>42616.020833333336</v>
      </c>
      <c r="C659" s="40">
        <f t="shared" si="54"/>
        <v>0.47916666666666646</v>
      </c>
      <c r="D659" s="43">
        <v>3.47</v>
      </c>
      <c r="E659" s="9">
        <f t="shared" si="55"/>
        <v>3.5723650000000005</v>
      </c>
      <c r="F659" s="44">
        <v>28.26</v>
      </c>
      <c r="G659" s="9">
        <f t="shared" si="56"/>
        <v>30.136464000000004</v>
      </c>
      <c r="H659" s="11">
        <f t="shared" si="53"/>
        <v>183.48929828264002</v>
      </c>
      <c r="J659" s="26"/>
    </row>
    <row r="660" spans="1:10" outlineLevel="1">
      <c r="A660" s="7">
        <f t="shared" si="52"/>
        <v>36</v>
      </c>
      <c r="B660" s="39">
        <v>42616.020833333336</v>
      </c>
      <c r="C660" s="40">
        <f t="shared" si="54"/>
        <v>0.49999999999999978</v>
      </c>
      <c r="D660" s="43">
        <v>5.21</v>
      </c>
      <c r="E660" s="9">
        <f t="shared" si="55"/>
        <v>5.3636950000000008</v>
      </c>
      <c r="F660" s="44">
        <v>24.61</v>
      </c>
      <c r="G660" s="9">
        <f t="shared" si="56"/>
        <v>26.244104</v>
      </c>
      <c r="H660" s="11">
        <f t="shared" si="53"/>
        <v>296.37577309572004</v>
      </c>
      <c r="J660" s="26"/>
    </row>
    <row r="661" spans="1:10" outlineLevel="1">
      <c r="A661" s="7">
        <f t="shared" si="52"/>
        <v>36</v>
      </c>
      <c r="B661" s="39">
        <v>42616.020833333336</v>
      </c>
      <c r="C661" s="40">
        <f t="shared" si="54"/>
        <v>0.52083333333333315</v>
      </c>
      <c r="D661" s="43">
        <v>5.4</v>
      </c>
      <c r="E661" s="9">
        <f t="shared" si="55"/>
        <v>5.5593000000000012</v>
      </c>
      <c r="F661" s="44">
        <v>21.3</v>
      </c>
      <c r="G661" s="9">
        <f t="shared" si="56"/>
        <v>22.714320000000001</v>
      </c>
      <c r="H661" s="11">
        <f t="shared" si="53"/>
        <v>326.80723082400004</v>
      </c>
      <c r="J661" s="26"/>
    </row>
    <row r="662" spans="1:10" outlineLevel="1">
      <c r="A662" s="7">
        <f t="shared" si="52"/>
        <v>36</v>
      </c>
      <c r="B662" s="39">
        <v>42616.020833333336</v>
      </c>
      <c r="C662" s="40">
        <f t="shared" si="54"/>
        <v>0.54166666666666652</v>
      </c>
      <c r="D662" s="43">
        <v>4.82</v>
      </c>
      <c r="E662" s="9">
        <f t="shared" si="55"/>
        <v>4.9621900000000005</v>
      </c>
      <c r="F662" s="44">
        <v>21.43</v>
      </c>
      <c r="G662" s="9">
        <f t="shared" si="56"/>
        <v>22.852951999999998</v>
      </c>
      <c r="H662" s="11">
        <f t="shared" si="53"/>
        <v>291.01779511512001</v>
      </c>
      <c r="J662" s="26"/>
    </row>
    <row r="663" spans="1:10" outlineLevel="1">
      <c r="A663" s="7">
        <f t="shared" si="52"/>
        <v>36</v>
      </c>
      <c r="B663" s="39">
        <v>42616.020833333336</v>
      </c>
      <c r="C663" s="40">
        <f t="shared" si="54"/>
        <v>0.56249999999999989</v>
      </c>
      <c r="D663" s="43">
        <v>4.26</v>
      </c>
      <c r="E663" s="9">
        <f t="shared" si="55"/>
        <v>4.3856700000000002</v>
      </c>
      <c r="F663" s="44">
        <v>19.350000000000001</v>
      </c>
      <c r="G663" s="9">
        <f t="shared" si="56"/>
        <v>20.634840000000001</v>
      </c>
      <c r="H663" s="11">
        <f t="shared" si="53"/>
        <v>266.93450625720004</v>
      </c>
      <c r="J663" s="26"/>
    </row>
    <row r="664" spans="1:10" outlineLevel="1">
      <c r="A664" s="7">
        <f t="shared" si="52"/>
        <v>36</v>
      </c>
      <c r="B664" s="39">
        <v>42616.020833333336</v>
      </c>
      <c r="C664" s="40">
        <f t="shared" si="54"/>
        <v>0.58333333333333326</v>
      </c>
      <c r="D664" s="43">
        <v>3.22</v>
      </c>
      <c r="E664" s="9">
        <f t="shared" si="55"/>
        <v>3.3149900000000003</v>
      </c>
      <c r="F664" s="44">
        <v>19.350000000000001</v>
      </c>
      <c r="G664" s="9">
        <f t="shared" si="56"/>
        <v>20.634840000000001</v>
      </c>
      <c r="H664" s="11">
        <f t="shared" si="53"/>
        <v>201.76739674840002</v>
      </c>
      <c r="J664" s="26"/>
    </row>
    <row r="665" spans="1:10" outlineLevel="1">
      <c r="A665" s="7">
        <f t="shared" si="52"/>
        <v>36</v>
      </c>
      <c r="B665" s="39">
        <v>42616.020833333336</v>
      </c>
      <c r="C665" s="40">
        <f t="shared" si="54"/>
        <v>0.60416666666666663</v>
      </c>
      <c r="D665" s="43">
        <v>2.0499999999999998</v>
      </c>
      <c r="E665" s="9">
        <f t="shared" si="55"/>
        <v>2.1104750000000001</v>
      </c>
      <c r="F665" s="44">
        <v>20.39</v>
      </c>
      <c r="G665" s="9">
        <f t="shared" si="56"/>
        <v>21.743895999999999</v>
      </c>
      <c r="H665" s="11">
        <f t="shared" si="53"/>
        <v>126.11376358940001</v>
      </c>
      <c r="J665" s="26"/>
    </row>
    <row r="666" spans="1:10" outlineLevel="1">
      <c r="A666" s="7">
        <f t="shared" si="52"/>
        <v>36</v>
      </c>
      <c r="B666" s="39">
        <v>42616.020833333336</v>
      </c>
      <c r="C666" s="40">
        <f t="shared" si="54"/>
        <v>0.625</v>
      </c>
      <c r="D666" s="43">
        <v>2.58</v>
      </c>
      <c r="E666" s="9">
        <f t="shared" si="55"/>
        <v>2.6561100000000004</v>
      </c>
      <c r="F666" s="44">
        <v>20.61</v>
      </c>
      <c r="G666" s="9">
        <f t="shared" si="56"/>
        <v>21.978504000000001</v>
      </c>
      <c r="H666" s="11">
        <f t="shared" si="53"/>
        <v>158.09564074056001</v>
      </c>
      <c r="J666" s="26"/>
    </row>
    <row r="667" spans="1:10" outlineLevel="1">
      <c r="A667" s="7">
        <f t="shared" si="52"/>
        <v>36</v>
      </c>
      <c r="B667" s="39">
        <v>42616.020833333336</v>
      </c>
      <c r="C667" s="40">
        <f t="shared" si="54"/>
        <v>0.64583333333333337</v>
      </c>
      <c r="D667" s="43">
        <v>3.8</v>
      </c>
      <c r="E667" s="9">
        <f t="shared" si="55"/>
        <v>3.9121000000000001</v>
      </c>
      <c r="F667" s="44">
        <v>21.3</v>
      </c>
      <c r="G667" s="9">
        <f t="shared" si="56"/>
        <v>22.714320000000001</v>
      </c>
      <c r="H667" s="11">
        <f t="shared" si="53"/>
        <v>229.97545872800001</v>
      </c>
      <c r="J667" s="26"/>
    </row>
    <row r="668" spans="1:10" outlineLevel="1">
      <c r="A668" s="7">
        <f t="shared" si="52"/>
        <v>36</v>
      </c>
      <c r="B668" s="39">
        <v>42616.020833333336</v>
      </c>
      <c r="C668" s="40">
        <f t="shared" si="54"/>
        <v>0.66666666666666674</v>
      </c>
      <c r="D668" s="43">
        <v>8.2899999999999991</v>
      </c>
      <c r="E668" s="9">
        <f t="shared" si="55"/>
        <v>8.5345549999999992</v>
      </c>
      <c r="F668" s="44">
        <v>22.78</v>
      </c>
      <c r="G668" s="9">
        <f t="shared" si="56"/>
        <v>24.292592000000003</v>
      </c>
      <c r="H668" s="11">
        <f t="shared" si="53"/>
        <v>488.23976998343994</v>
      </c>
      <c r="J668" s="26"/>
    </row>
    <row r="669" spans="1:10" outlineLevel="1">
      <c r="A669" s="7">
        <f t="shared" si="52"/>
        <v>36</v>
      </c>
      <c r="B669" s="39">
        <v>42616.020833333336</v>
      </c>
      <c r="C669" s="40">
        <f t="shared" si="54"/>
        <v>0.68750000000000011</v>
      </c>
      <c r="D669" s="43">
        <v>6.03</v>
      </c>
      <c r="E669" s="9">
        <f t="shared" si="55"/>
        <v>6.207885000000001</v>
      </c>
      <c r="F669" s="44">
        <v>23.96</v>
      </c>
      <c r="G669" s="9">
        <f t="shared" si="56"/>
        <v>25.550944000000001</v>
      </c>
      <c r="H669" s="11">
        <f t="shared" si="53"/>
        <v>347.32530550656003</v>
      </c>
      <c r="J669" s="26"/>
    </row>
    <row r="670" spans="1:10" outlineLevel="1">
      <c r="A670" s="7">
        <f t="shared" si="52"/>
        <v>36</v>
      </c>
      <c r="B670" s="39">
        <v>42616.020833333336</v>
      </c>
      <c r="C670" s="40">
        <f t="shared" si="54"/>
        <v>0.70833333333333348</v>
      </c>
      <c r="D670" s="43">
        <v>2.77</v>
      </c>
      <c r="E670" s="9">
        <f t="shared" si="55"/>
        <v>2.8517150000000004</v>
      </c>
      <c r="F670" s="44">
        <v>22.71</v>
      </c>
      <c r="G670" s="9">
        <f t="shared" si="56"/>
        <v>24.217944000000003</v>
      </c>
      <c r="H670" s="11">
        <f t="shared" si="53"/>
        <v>163.35209832604002</v>
      </c>
      <c r="J670" s="26"/>
    </row>
    <row r="671" spans="1:10" outlineLevel="1">
      <c r="A671" s="7">
        <f t="shared" ref="A671:A684" si="57">A670</f>
        <v>36</v>
      </c>
      <c r="B671" s="39">
        <v>42616.020833333336</v>
      </c>
      <c r="C671" s="40">
        <f t="shared" si="54"/>
        <v>0.72916666666666685</v>
      </c>
      <c r="D671" s="43">
        <v>7.15</v>
      </c>
      <c r="E671" s="9">
        <f t="shared" si="55"/>
        <v>7.3609250000000008</v>
      </c>
      <c r="F671" s="44">
        <v>29.68</v>
      </c>
      <c r="G671" s="9">
        <f t="shared" si="56"/>
        <v>31.650752000000001</v>
      </c>
      <c r="H671" s="11">
        <f t="shared" si="53"/>
        <v>366.93657583440006</v>
      </c>
      <c r="J671" s="26"/>
    </row>
    <row r="672" spans="1:10" outlineLevel="1">
      <c r="A672" s="7">
        <f t="shared" si="57"/>
        <v>36</v>
      </c>
      <c r="B672" s="39">
        <v>42616.020833333336</v>
      </c>
      <c r="C672" s="40">
        <f t="shared" si="54"/>
        <v>0.75000000000000022</v>
      </c>
      <c r="D672" s="43">
        <v>4.79</v>
      </c>
      <c r="E672" s="9">
        <f t="shared" si="55"/>
        <v>4.931305</v>
      </c>
      <c r="F672" s="44">
        <v>36.75</v>
      </c>
      <c r="G672" s="9">
        <f t="shared" si="56"/>
        <v>39.190199999999997</v>
      </c>
      <c r="H672" s="11">
        <f t="shared" si="53"/>
        <v>208.64252828900001</v>
      </c>
      <c r="J672" s="26"/>
    </row>
    <row r="673" spans="1:10" outlineLevel="1">
      <c r="A673" s="7">
        <f t="shared" si="57"/>
        <v>36</v>
      </c>
      <c r="B673" s="39">
        <v>42616.020833333336</v>
      </c>
      <c r="C673" s="40">
        <f t="shared" si="54"/>
        <v>0.77083333333333359</v>
      </c>
      <c r="D673" s="43">
        <v>5.0199999999999996</v>
      </c>
      <c r="E673" s="9">
        <f t="shared" si="55"/>
        <v>5.1680900000000003</v>
      </c>
      <c r="F673" s="44">
        <v>101.85</v>
      </c>
      <c r="G673" s="9">
        <f t="shared" si="56"/>
        <v>108.61283999999999</v>
      </c>
      <c r="H673" s="11">
        <f t="shared" si="53"/>
        <v>-140.12159727559995</v>
      </c>
      <c r="J673" s="26"/>
    </row>
    <row r="674" spans="1:10" outlineLevel="1">
      <c r="A674" s="7">
        <f t="shared" si="57"/>
        <v>36</v>
      </c>
      <c r="B674" s="39">
        <v>42616.020833333336</v>
      </c>
      <c r="C674" s="40">
        <f t="shared" si="54"/>
        <v>0.79166666666666696</v>
      </c>
      <c r="D674" s="43">
        <v>7.22</v>
      </c>
      <c r="E674" s="9">
        <f t="shared" si="55"/>
        <v>7.4329900000000002</v>
      </c>
      <c r="F674" s="44">
        <v>95.07</v>
      </c>
      <c r="G674" s="9">
        <f t="shared" si="56"/>
        <v>101.38264799999999</v>
      </c>
      <c r="H674" s="11">
        <f t="shared" si="53"/>
        <v>-147.78752375751992</v>
      </c>
      <c r="J674" s="26"/>
    </row>
    <row r="675" spans="1:10" outlineLevel="1">
      <c r="A675" s="7">
        <f t="shared" si="57"/>
        <v>36</v>
      </c>
      <c r="B675" s="39">
        <v>42616.020833333336</v>
      </c>
      <c r="C675" s="40">
        <f t="shared" si="54"/>
        <v>0.81250000000000033</v>
      </c>
      <c r="D675" s="43">
        <v>5.59</v>
      </c>
      <c r="E675" s="9">
        <f t="shared" si="55"/>
        <v>5.7549049999999999</v>
      </c>
      <c r="F675" s="44">
        <v>60.33</v>
      </c>
      <c r="G675" s="9">
        <f t="shared" si="56"/>
        <v>64.335911999999993</v>
      </c>
      <c r="H675" s="11">
        <f t="shared" si="53"/>
        <v>98.777695851640033</v>
      </c>
      <c r="J675" s="26"/>
    </row>
    <row r="676" spans="1:10" outlineLevel="1">
      <c r="A676" s="7">
        <f t="shared" si="57"/>
        <v>36</v>
      </c>
      <c r="B676" s="39">
        <v>42616.020833333336</v>
      </c>
      <c r="C676" s="40">
        <f t="shared" si="54"/>
        <v>0.8333333333333337</v>
      </c>
      <c r="D676" s="43">
        <v>6.49</v>
      </c>
      <c r="E676" s="9">
        <f t="shared" si="55"/>
        <v>6.6814550000000006</v>
      </c>
      <c r="F676" s="44">
        <v>45.82</v>
      </c>
      <c r="G676" s="9">
        <f t="shared" si="56"/>
        <v>48.862448000000001</v>
      </c>
      <c r="H676" s="11">
        <f t="shared" si="53"/>
        <v>218.06633499816002</v>
      </c>
      <c r="J676" s="26"/>
    </row>
    <row r="677" spans="1:10" outlineLevel="1">
      <c r="A677" s="7">
        <f t="shared" si="57"/>
        <v>36</v>
      </c>
      <c r="B677" s="39">
        <v>42616.020833333336</v>
      </c>
      <c r="C677" s="40">
        <f t="shared" si="54"/>
        <v>0.85416666666666707</v>
      </c>
      <c r="D677" s="43">
        <v>6.58</v>
      </c>
      <c r="E677" s="9">
        <f t="shared" si="55"/>
        <v>6.7741100000000003</v>
      </c>
      <c r="F677" s="44">
        <v>42.64</v>
      </c>
      <c r="G677" s="9">
        <f t="shared" si="56"/>
        <v>45.471296000000002</v>
      </c>
      <c r="H677" s="11">
        <f t="shared" si="53"/>
        <v>244.06240405343999</v>
      </c>
      <c r="J677" s="26"/>
    </row>
    <row r="678" spans="1:10" outlineLevel="1">
      <c r="A678" s="7">
        <f t="shared" si="57"/>
        <v>36</v>
      </c>
      <c r="B678" s="39">
        <v>42616.020833333336</v>
      </c>
      <c r="C678" s="40">
        <f t="shared" si="54"/>
        <v>0.87500000000000044</v>
      </c>
      <c r="D678" s="43">
        <v>6.83</v>
      </c>
      <c r="E678" s="9">
        <f t="shared" si="55"/>
        <v>7.0314850000000009</v>
      </c>
      <c r="F678" s="44">
        <v>32.53</v>
      </c>
      <c r="G678" s="9">
        <f t="shared" si="56"/>
        <v>34.689992000000004</v>
      </c>
      <c r="H678" s="11">
        <f t="shared" si="53"/>
        <v>329.14386910188</v>
      </c>
      <c r="J678" s="26"/>
    </row>
    <row r="679" spans="1:10" outlineLevel="1">
      <c r="A679" s="7">
        <f t="shared" si="57"/>
        <v>36</v>
      </c>
      <c r="B679" s="39">
        <v>42616.020833333336</v>
      </c>
      <c r="C679" s="40">
        <f t="shared" si="54"/>
        <v>0.89583333333333381</v>
      </c>
      <c r="D679" s="43">
        <v>8.18</v>
      </c>
      <c r="E679" s="9">
        <f t="shared" si="55"/>
        <v>8.4213100000000001</v>
      </c>
      <c r="F679" s="44">
        <v>32.86</v>
      </c>
      <c r="G679" s="9">
        <f t="shared" si="56"/>
        <v>35.041904000000002</v>
      </c>
      <c r="H679" s="11">
        <f t="shared" si="53"/>
        <v>391.23802842575998</v>
      </c>
      <c r="J679" s="26"/>
    </row>
    <row r="680" spans="1:10" outlineLevel="1">
      <c r="A680" s="7">
        <f t="shared" si="57"/>
        <v>36</v>
      </c>
      <c r="B680" s="39">
        <v>42616.020833333336</v>
      </c>
      <c r="C680" s="40">
        <f t="shared" si="54"/>
        <v>0.91666666666666718</v>
      </c>
      <c r="D680" s="43">
        <v>9.27</v>
      </c>
      <c r="E680" s="9">
        <f t="shared" si="55"/>
        <v>9.5434650000000012</v>
      </c>
      <c r="F680" s="44">
        <v>30.69</v>
      </c>
      <c r="G680" s="9">
        <f t="shared" si="56"/>
        <v>32.727816000000004</v>
      </c>
      <c r="H680" s="11">
        <f t="shared" si="53"/>
        <v>465.45563097756002</v>
      </c>
      <c r="J680" s="26"/>
    </row>
    <row r="681" spans="1:10" outlineLevel="1">
      <c r="A681" s="7">
        <f t="shared" si="57"/>
        <v>36</v>
      </c>
      <c r="B681" s="39">
        <v>42616.020833333336</v>
      </c>
      <c r="C681" s="40">
        <f t="shared" si="54"/>
        <v>0.93750000000000056</v>
      </c>
      <c r="D681" s="43">
        <v>8.8000000000000007</v>
      </c>
      <c r="E681" s="9">
        <f t="shared" si="55"/>
        <v>9.0596000000000014</v>
      </c>
      <c r="F681" s="44">
        <v>27.66</v>
      </c>
      <c r="G681" s="9">
        <f t="shared" si="56"/>
        <v>29.496624000000001</v>
      </c>
      <c r="H681" s="11">
        <f t="shared" si="53"/>
        <v>471.12978520960013</v>
      </c>
      <c r="J681" s="26"/>
    </row>
    <row r="682" spans="1:10" outlineLevel="1">
      <c r="A682" s="7">
        <f t="shared" si="57"/>
        <v>36</v>
      </c>
      <c r="B682" s="39">
        <v>42616.020833333336</v>
      </c>
      <c r="C682" s="40">
        <f t="shared" si="54"/>
        <v>0.95833333333333393</v>
      </c>
      <c r="D682" s="43">
        <v>7.14</v>
      </c>
      <c r="E682" s="9">
        <f t="shared" si="55"/>
        <v>7.3506300000000007</v>
      </c>
      <c r="F682" s="44">
        <v>26.92</v>
      </c>
      <c r="G682" s="9">
        <f t="shared" si="56"/>
        <v>28.707488000000001</v>
      </c>
      <c r="H682" s="11">
        <f t="shared" si="53"/>
        <v>388.05822248256004</v>
      </c>
      <c r="J682" s="26"/>
    </row>
    <row r="683" spans="1:10" outlineLevel="1">
      <c r="A683" s="7">
        <f t="shared" si="57"/>
        <v>36</v>
      </c>
      <c r="B683" s="39">
        <v>42616.020833333336</v>
      </c>
      <c r="C683" s="40">
        <f t="shared" si="54"/>
        <v>0.9791666666666673</v>
      </c>
      <c r="D683" s="43">
        <v>5.96</v>
      </c>
      <c r="E683" s="9">
        <f t="shared" si="55"/>
        <v>6.1358200000000007</v>
      </c>
      <c r="F683" s="44">
        <v>28.02</v>
      </c>
      <c r="G683" s="9">
        <f t="shared" si="56"/>
        <v>29.880527999999998</v>
      </c>
      <c r="H683" s="11">
        <f t="shared" si="53"/>
        <v>316.72778868704006</v>
      </c>
      <c r="J683" s="26"/>
    </row>
    <row r="684" spans="1:10" outlineLevel="1">
      <c r="A684" s="7">
        <f t="shared" si="57"/>
        <v>36</v>
      </c>
      <c r="B684" s="39">
        <v>42616.020833333336</v>
      </c>
      <c r="C684" s="40">
        <f t="shared" si="54"/>
        <v>1.0000000000000007</v>
      </c>
      <c r="D684" s="43">
        <v>4.68</v>
      </c>
      <c r="E684" s="9">
        <f t="shared" si="55"/>
        <v>4.81806</v>
      </c>
      <c r="F684" s="44">
        <v>33.97</v>
      </c>
      <c r="G684" s="9">
        <f t="shared" si="56"/>
        <v>36.225608000000001</v>
      </c>
      <c r="H684" s="11">
        <f t="shared" si="53"/>
        <v>218.13473711952</v>
      </c>
      <c r="J684" s="26"/>
    </row>
    <row r="685" spans="1:10" outlineLevel="1">
      <c r="A685" s="7">
        <f>A684+1</f>
        <v>37</v>
      </c>
      <c r="B685" s="39">
        <v>42617.020833333336</v>
      </c>
      <c r="C685" s="40">
        <f t="shared" si="54"/>
        <v>2.0833333333333332E-2</v>
      </c>
      <c r="D685" s="43">
        <v>4.9400000000000004</v>
      </c>
      <c r="E685" s="9">
        <f t="shared" si="55"/>
        <v>5.0857300000000008</v>
      </c>
      <c r="F685" s="44">
        <v>25.54</v>
      </c>
      <c r="G685" s="9">
        <f t="shared" si="56"/>
        <v>27.235855999999998</v>
      </c>
      <c r="H685" s="11">
        <f t="shared" si="53"/>
        <v>275.97278506512004</v>
      </c>
      <c r="J685" s="26"/>
    </row>
    <row r="686" spans="1:10" outlineLevel="1">
      <c r="A686" s="7">
        <f>A685</f>
        <v>37</v>
      </c>
      <c r="B686" s="39">
        <v>42617.020833333336</v>
      </c>
      <c r="C686" s="40">
        <f t="shared" si="54"/>
        <v>4.1666666666666664E-2</v>
      </c>
      <c r="D686" s="43">
        <v>4.24</v>
      </c>
      <c r="E686" s="9">
        <f t="shared" si="55"/>
        <v>4.3650800000000007</v>
      </c>
      <c r="F686" s="44">
        <v>20.98</v>
      </c>
      <c r="G686" s="9">
        <f t="shared" si="56"/>
        <v>22.373072000000001</v>
      </c>
      <c r="H686" s="11">
        <f t="shared" si="53"/>
        <v>258.09377087424002</v>
      </c>
      <c r="J686" s="26"/>
    </row>
    <row r="687" spans="1:10" outlineLevel="1">
      <c r="A687" s="7">
        <f t="shared" ref="A687:A750" si="58">A686</f>
        <v>37</v>
      </c>
      <c r="B687" s="39">
        <v>42617.020833333336</v>
      </c>
      <c r="C687" s="40">
        <f t="shared" si="54"/>
        <v>6.25E-2</v>
      </c>
      <c r="D687" s="43">
        <v>5.55</v>
      </c>
      <c r="E687" s="9">
        <f t="shared" si="55"/>
        <v>5.7137250000000002</v>
      </c>
      <c r="F687" s="44">
        <v>24.39</v>
      </c>
      <c r="G687" s="9">
        <f t="shared" si="56"/>
        <v>26.009496000000002</v>
      </c>
      <c r="H687" s="11">
        <f t="shared" si="53"/>
        <v>317.05747996740001</v>
      </c>
      <c r="J687" s="26"/>
    </row>
    <row r="688" spans="1:10" outlineLevel="1">
      <c r="A688" s="7">
        <f t="shared" si="58"/>
        <v>37</v>
      </c>
      <c r="B688" s="39">
        <v>42617.020833333336</v>
      </c>
      <c r="C688" s="40">
        <f t="shared" si="54"/>
        <v>8.3333333333333329E-2</v>
      </c>
      <c r="D688" s="43">
        <v>4.76</v>
      </c>
      <c r="E688" s="9">
        <f t="shared" si="55"/>
        <v>4.9004200000000004</v>
      </c>
      <c r="F688" s="44">
        <v>22.59</v>
      </c>
      <c r="G688" s="9">
        <f t="shared" si="56"/>
        <v>24.089976</v>
      </c>
      <c r="H688" s="11">
        <f t="shared" si="53"/>
        <v>281.33322981008001</v>
      </c>
      <c r="J688" s="26"/>
    </row>
    <row r="689" spans="1:10" outlineLevel="1">
      <c r="A689" s="7">
        <f t="shared" si="58"/>
        <v>37</v>
      </c>
      <c r="B689" s="39">
        <v>42617.020833333336</v>
      </c>
      <c r="C689" s="40">
        <f t="shared" si="54"/>
        <v>0.10416666666666666</v>
      </c>
      <c r="D689" s="43">
        <v>4.5</v>
      </c>
      <c r="E689" s="9">
        <f t="shared" si="55"/>
        <v>4.6327500000000006</v>
      </c>
      <c r="F689" s="44">
        <v>16.420000000000002</v>
      </c>
      <c r="G689" s="9">
        <f t="shared" si="56"/>
        <v>17.510288000000003</v>
      </c>
      <c r="H689" s="11">
        <f t="shared" si="53"/>
        <v>296.44833826800004</v>
      </c>
      <c r="J689" s="26"/>
    </row>
    <row r="690" spans="1:10" outlineLevel="1">
      <c r="A690" s="7">
        <f t="shared" si="58"/>
        <v>37</v>
      </c>
      <c r="B690" s="39">
        <v>42617.020833333336</v>
      </c>
      <c r="C690" s="40">
        <f t="shared" si="54"/>
        <v>0.12499999999999999</v>
      </c>
      <c r="D690" s="43">
        <v>4.2300000000000004</v>
      </c>
      <c r="E690" s="9">
        <f t="shared" si="55"/>
        <v>4.3547850000000006</v>
      </c>
      <c r="F690" s="44">
        <v>18.149999999999999</v>
      </c>
      <c r="G690" s="9">
        <f t="shared" si="56"/>
        <v>19.355159999999998</v>
      </c>
      <c r="H690" s="11">
        <f t="shared" si="53"/>
        <v>270.62741705940005</v>
      </c>
      <c r="J690" s="26"/>
    </row>
    <row r="691" spans="1:10" outlineLevel="1">
      <c r="A691" s="7">
        <f t="shared" si="58"/>
        <v>37</v>
      </c>
      <c r="B691" s="39">
        <v>42617.020833333336</v>
      </c>
      <c r="C691" s="40">
        <f t="shared" si="54"/>
        <v>0.14583333333333331</v>
      </c>
      <c r="D691" s="43">
        <v>4.17</v>
      </c>
      <c r="E691" s="9">
        <f t="shared" si="55"/>
        <v>4.2930150000000005</v>
      </c>
      <c r="F691" s="44">
        <v>16.2</v>
      </c>
      <c r="G691" s="9">
        <f t="shared" si="56"/>
        <v>17.275679999999998</v>
      </c>
      <c r="H691" s="11">
        <f t="shared" si="53"/>
        <v>275.71596912480004</v>
      </c>
      <c r="J691" s="26"/>
    </row>
    <row r="692" spans="1:10" outlineLevel="1">
      <c r="A692" s="7">
        <f t="shared" si="58"/>
        <v>37</v>
      </c>
      <c r="B692" s="39">
        <v>42617.020833333336</v>
      </c>
      <c r="C692" s="40">
        <f t="shared" si="54"/>
        <v>0.16666666666666666</v>
      </c>
      <c r="D692" s="43">
        <v>5.86</v>
      </c>
      <c r="E692" s="9">
        <f t="shared" si="55"/>
        <v>6.0328700000000008</v>
      </c>
      <c r="F692" s="44">
        <v>15.85</v>
      </c>
      <c r="G692" s="9">
        <f t="shared" si="56"/>
        <v>16.902439999999999</v>
      </c>
      <c r="H692" s="11">
        <f t="shared" si="53"/>
        <v>389.70868179720009</v>
      </c>
      <c r="J692" s="26"/>
    </row>
    <row r="693" spans="1:10" outlineLevel="1">
      <c r="A693" s="7">
        <f t="shared" si="58"/>
        <v>37</v>
      </c>
      <c r="B693" s="39">
        <v>42617.020833333336</v>
      </c>
      <c r="C693" s="40">
        <f t="shared" si="54"/>
        <v>0.1875</v>
      </c>
      <c r="D693" s="43">
        <v>5.24</v>
      </c>
      <c r="E693" s="9">
        <f t="shared" si="55"/>
        <v>5.3945800000000004</v>
      </c>
      <c r="F693" s="44">
        <v>23.06</v>
      </c>
      <c r="G693" s="9">
        <f t="shared" si="56"/>
        <v>24.591183999999998</v>
      </c>
      <c r="H693" s="11">
        <f t="shared" si="53"/>
        <v>306.99916061728004</v>
      </c>
      <c r="J693" s="26"/>
    </row>
    <row r="694" spans="1:10" outlineLevel="1">
      <c r="A694" s="7">
        <f t="shared" si="58"/>
        <v>37</v>
      </c>
      <c r="B694" s="39">
        <v>42617.020833333336</v>
      </c>
      <c r="C694" s="40">
        <f t="shared" si="54"/>
        <v>0.20833333333333334</v>
      </c>
      <c r="D694" s="43">
        <v>5.19</v>
      </c>
      <c r="E694" s="9">
        <f t="shared" si="55"/>
        <v>5.3431050000000004</v>
      </c>
      <c r="F694" s="44">
        <v>14.73</v>
      </c>
      <c r="G694" s="9">
        <f t="shared" si="56"/>
        <v>15.708072000000001</v>
      </c>
      <c r="H694" s="11">
        <f t="shared" si="53"/>
        <v>351.53317945644</v>
      </c>
      <c r="J694" s="26"/>
    </row>
    <row r="695" spans="1:10" outlineLevel="1">
      <c r="A695" s="7">
        <f t="shared" si="58"/>
        <v>37</v>
      </c>
      <c r="B695" s="39">
        <v>42617.020833333336</v>
      </c>
      <c r="C695" s="40">
        <f t="shared" si="54"/>
        <v>0.22916666666666669</v>
      </c>
      <c r="D695" s="43">
        <v>4.76</v>
      </c>
      <c r="E695" s="9">
        <f t="shared" si="55"/>
        <v>4.9004200000000004</v>
      </c>
      <c r="F695" s="44">
        <v>18.170000000000002</v>
      </c>
      <c r="G695" s="9">
        <f t="shared" si="56"/>
        <v>19.376488000000002</v>
      </c>
      <c r="H695" s="11">
        <f t="shared" si="53"/>
        <v>304.43130067504001</v>
      </c>
      <c r="J695" s="26"/>
    </row>
    <row r="696" spans="1:10" outlineLevel="1">
      <c r="A696" s="7">
        <f t="shared" si="58"/>
        <v>37</v>
      </c>
      <c r="B696" s="39">
        <v>42617.020833333336</v>
      </c>
      <c r="C696" s="40">
        <f t="shared" si="54"/>
        <v>0.25</v>
      </c>
      <c r="D696" s="43">
        <v>3.99</v>
      </c>
      <c r="E696" s="9">
        <f t="shared" si="55"/>
        <v>4.1077050000000002</v>
      </c>
      <c r="F696" s="44">
        <v>19.899999999999999</v>
      </c>
      <c r="G696" s="9">
        <f t="shared" si="56"/>
        <v>21.221359999999997</v>
      </c>
      <c r="H696" s="11">
        <f t="shared" si="53"/>
        <v>247.60687092120003</v>
      </c>
      <c r="J696" s="26"/>
    </row>
    <row r="697" spans="1:10" outlineLevel="1">
      <c r="A697" s="7">
        <f t="shared" si="58"/>
        <v>37</v>
      </c>
      <c r="B697" s="39">
        <v>42617.020833333336</v>
      </c>
      <c r="C697" s="40">
        <f t="shared" si="54"/>
        <v>0.27083333333333331</v>
      </c>
      <c r="D697" s="43">
        <v>2.64</v>
      </c>
      <c r="E697" s="9">
        <f t="shared" si="55"/>
        <v>2.7178800000000005</v>
      </c>
      <c r="F697" s="44">
        <v>20.39</v>
      </c>
      <c r="G697" s="9">
        <f t="shared" si="56"/>
        <v>21.743895999999999</v>
      </c>
      <c r="H697" s="11">
        <f t="shared" si="53"/>
        <v>162.40991993952002</v>
      </c>
      <c r="J697" s="26"/>
    </row>
    <row r="698" spans="1:10" outlineLevel="1">
      <c r="A698" s="7">
        <f t="shared" si="58"/>
        <v>37</v>
      </c>
      <c r="B698" s="39">
        <v>42617.020833333336</v>
      </c>
      <c r="C698" s="40">
        <f t="shared" si="54"/>
        <v>0.29166666666666663</v>
      </c>
      <c r="D698" s="43">
        <v>2.4700000000000002</v>
      </c>
      <c r="E698" s="9">
        <f t="shared" si="55"/>
        <v>2.5428650000000004</v>
      </c>
      <c r="F698" s="44">
        <v>11.99</v>
      </c>
      <c r="G698" s="9">
        <f t="shared" si="56"/>
        <v>12.786136000000001</v>
      </c>
      <c r="H698" s="11">
        <f t="shared" si="53"/>
        <v>174.73007978036003</v>
      </c>
      <c r="J698" s="26"/>
    </row>
    <row r="699" spans="1:10" outlineLevel="1">
      <c r="A699" s="7">
        <f t="shared" si="58"/>
        <v>37</v>
      </c>
      <c r="B699" s="39">
        <v>42617.020833333336</v>
      </c>
      <c r="C699" s="40">
        <f t="shared" si="54"/>
        <v>0.31249999999999994</v>
      </c>
      <c r="D699" s="43">
        <v>3.83</v>
      </c>
      <c r="E699" s="9">
        <f t="shared" si="55"/>
        <v>3.9429850000000002</v>
      </c>
      <c r="F699" s="44">
        <v>21.33</v>
      </c>
      <c r="G699" s="9">
        <f t="shared" si="56"/>
        <v>22.746312</v>
      </c>
      <c r="H699" s="11">
        <f t="shared" si="53"/>
        <v>231.66491047867999</v>
      </c>
      <c r="J699" s="26"/>
    </row>
    <row r="700" spans="1:10" outlineLevel="1">
      <c r="A700" s="7">
        <f t="shared" si="58"/>
        <v>37</v>
      </c>
      <c r="B700" s="39">
        <v>42617.020833333336</v>
      </c>
      <c r="C700" s="40">
        <f t="shared" si="54"/>
        <v>0.33333333333333326</v>
      </c>
      <c r="D700" s="43">
        <v>3.46</v>
      </c>
      <c r="E700" s="9">
        <f t="shared" si="55"/>
        <v>3.5620700000000003</v>
      </c>
      <c r="F700" s="44">
        <v>19.14</v>
      </c>
      <c r="G700" s="9">
        <f t="shared" si="56"/>
        <v>20.410896000000001</v>
      </c>
      <c r="H700" s="11">
        <f t="shared" si="53"/>
        <v>217.60366468528002</v>
      </c>
      <c r="J700" s="26"/>
    </row>
    <row r="701" spans="1:10" outlineLevel="1">
      <c r="A701" s="7">
        <f t="shared" si="58"/>
        <v>37</v>
      </c>
      <c r="B701" s="39">
        <v>42617.020833333336</v>
      </c>
      <c r="C701" s="40">
        <f t="shared" si="54"/>
        <v>0.35416666666666657</v>
      </c>
      <c r="D701" s="43">
        <v>2.83</v>
      </c>
      <c r="E701" s="9">
        <f t="shared" si="55"/>
        <v>2.9134850000000001</v>
      </c>
      <c r="F701" s="44">
        <v>21.24</v>
      </c>
      <c r="G701" s="9">
        <f t="shared" si="56"/>
        <v>22.650335999999999</v>
      </c>
      <c r="H701" s="11">
        <f t="shared" ref="H701:H764" si="59">E701*($B$6-G701)</f>
        <v>171.45761331904001</v>
      </c>
      <c r="J701" s="26"/>
    </row>
    <row r="702" spans="1:10" outlineLevel="1">
      <c r="A702" s="7">
        <f t="shared" si="58"/>
        <v>37</v>
      </c>
      <c r="B702" s="39">
        <v>42617.020833333336</v>
      </c>
      <c r="C702" s="40">
        <f t="shared" ref="C702:C765" si="60">IF(C701=$C$60,$C$13,C701+1/48)</f>
        <v>0.37499999999999989</v>
      </c>
      <c r="D702" s="43">
        <v>1.65</v>
      </c>
      <c r="E702" s="9">
        <f t="shared" si="55"/>
        <v>1.6986749999999999</v>
      </c>
      <c r="F702" s="44">
        <v>16.36</v>
      </c>
      <c r="G702" s="9">
        <f t="shared" si="56"/>
        <v>17.446304000000001</v>
      </c>
      <c r="H702" s="11">
        <f t="shared" si="59"/>
        <v>108.8064120528</v>
      </c>
      <c r="J702" s="26"/>
    </row>
    <row r="703" spans="1:10" outlineLevel="1">
      <c r="A703" s="7">
        <f t="shared" si="58"/>
        <v>37</v>
      </c>
      <c r="B703" s="39">
        <v>42617.020833333336</v>
      </c>
      <c r="C703" s="40">
        <f t="shared" si="60"/>
        <v>0.3958333333333332</v>
      </c>
      <c r="D703" s="43">
        <v>1.37</v>
      </c>
      <c r="E703" s="9">
        <f t="shared" si="55"/>
        <v>1.4104150000000002</v>
      </c>
      <c r="F703" s="44">
        <v>16.739999999999998</v>
      </c>
      <c r="G703" s="9">
        <f t="shared" si="56"/>
        <v>17.851535999999999</v>
      </c>
      <c r="H703" s="11">
        <f t="shared" si="59"/>
        <v>89.77074835256002</v>
      </c>
      <c r="J703" s="26"/>
    </row>
    <row r="704" spans="1:10" outlineLevel="1">
      <c r="A704" s="7">
        <f t="shared" si="58"/>
        <v>37</v>
      </c>
      <c r="B704" s="39">
        <v>42617.020833333336</v>
      </c>
      <c r="C704" s="40">
        <f t="shared" si="60"/>
        <v>0.41666666666666652</v>
      </c>
      <c r="D704" s="43">
        <v>1.3</v>
      </c>
      <c r="E704" s="9">
        <f t="shared" si="55"/>
        <v>1.3383500000000002</v>
      </c>
      <c r="F704" s="44">
        <v>18</v>
      </c>
      <c r="G704" s="9">
        <f t="shared" si="56"/>
        <v>19.1952</v>
      </c>
      <c r="H704" s="11">
        <f t="shared" si="59"/>
        <v>83.385629080000015</v>
      </c>
      <c r="J704" s="26"/>
    </row>
    <row r="705" spans="1:10" outlineLevel="1">
      <c r="A705" s="7">
        <f t="shared" si="58"/>
        <v>37</v>
      </c>
      <c r="B705" s="39">
        <v>42617.020833333336</v>
      </c>
      <c r="C705" s="40">
        <f t="shared" si="60"/>
        <v>0.43749999999999983</v>
      </c>
      <c r="D705" s="43">
        <v>0.97</v>
      </c>
      <c r="E705" s="9">
        <f t="shared" si="55"/>
        <v>0.99861500000000003</v>
      </c>
      <c r="F705" s="44">
        <v>14.86</v>
      </c>
      <c r="G705" s="9">
        <f t="shared" si="56"/>
        <v>15.846703999999999</v>
      </c>
      <c r="H705" s="11">
        <f t="shared" si="59"/>
        <v>65.562366185040005</v>
      </c>
      <c r="J705" s="26"/>
    </row>
    <row r="706" spans="1:10" outlineLevel="1">
      <c r="A706" s="7">
        <f t="shared" si="58"/>
        <v>37</v>
      </c>
      <c r="B706" s="39">
        <v>42617.020833333336</v>
      </c>
      <c r="C706" s="40">
        <f t="shared" si="60"/>
        <v>0.45833333333333315</v>
      </c>
      <c r="D706" s="43">
        <v>0.69</v>
      </c>
      <c r="E706" s="9">
        <f t="shared" si="55"/>
        <v>0.71035499999999996</v>
      </c>
      <c r="F706" s="44">
        <v>20.14</v>
      </c>
      <c r="G706" s="9">
        <f t="shared" si="56"/>
        <v>21.477296000000003</v>
      </c>
      <c r="H706" s="11">
        <f t="shared" si="59"/>
        <v>42.637427899919999</v>
      </c>
      <c r="J706" s="26"/>
    </row>
    <row r="707" spans="1:10" outlineLevel="1">
      <c r="A707" s="7">
        <f t="shared" si="58"/>
        <v>37</v>
      </c>
      <c r="B707" s="39">
        <v>42617.020833333336</v>
      </c>
      <c r="C707" s="40">
        <f t="shared" si="60"/>
        <v>0.47916666666666646</v>
      </c>
      <c r="D707" s="43">
        <v>0.97</v>
      </c>
      <c r="E707" s="9">
        <f t="shared" si="55"/>
        <v>0.99861500000000003</v>
      </c>
      <c r="F707" s="44">
        <v>16.18</v>
      </c>
      <c r="G707" s="9">
        <f t="shared" si="56"/>
        <v>17.254352000000001</v>
      </c>
      <c r="H707" s="11">
        <f t="shared" si="59"/>
        <v>64.156667777519999</v>
      </c>
      <c r="J707" s="26"/>
    </row>
    <row r="708" spans="1:10" outlineLevel="1">
      <c r="A708" s="7">
        <f t="shared" si="58"/>
        <v>37</v>
      </c>
      <c r="B708" s="39">
        <v>42617.020833333336</v>
      </c>
      <c r="C708" s="40">
        <f t="shared" si="60"/>
        <v>0.49999999999999978</v>
      </c>
      <c r="D708" s="43">
        <v>1.45</v>
      </c>
      <c r="E708" s="9">
        <f t="shared" si="55"/>
        <v>1.492775</v>
      </c>
      <c r="F708" s="44">
        <v>11.45</v>
      </c>
      <c r="G708" s="9">
        <f t="shared" si="56"/>
        <v>12.210279999999999</v>
      </c>
      <c r="H708" s="11">
        <f t="shared" si="59"/>
        <v>103.43396177300001</v>
      </c>
      <c r="J708" s="26"/>
    </row>
    <row r="709" spans="1:10" outlineLevel="1">
      <c r="A709" s="7">
        <f t="shared" si="58"/>
        <v>37</v>
      </c>
      <c r="B709" s="39">
        <v>42617.020833333336</v>
      </c>
      <c r="C709" s="40">
        <f t="shared" si="60"/>
        <v>0.52083333333333315</v>
      </c>
      <c r="D709" s="43">
        <v>1.08</v>
      </c>
      <c r="E709" s="9">
        <f t="shared" si="55"/>
        <v>1.1118600000000001</v>
      </c>
      <c r="F709" s="44">
        <v>13.35</v>
      </c>
      <c r="G709" s="9">
        <f t="shared" si="56"/>
        <v>14.23644</v>
      </c>
      <c r="H709" s="11">
        <f t="shared" si="59"/>
        <v>74.787661821599997</v>
      </c>
      <c r="J709" s="26"/>
    </row>
    <row r="710" spans="1:10" outlineLevel="1">
      <c r="A710" s="7">
        <f t="shared" si="58"/>
        <v>37</v>
      </c>
      <c r="B710" s="39">
        <v>42617.020833333336</v>
      </c>
      <c r="C710" s="40">
        <f t="shared" si="60"/>
        <v>0.54166666666666652</v>
      </c>
      <c r="D710" s="43">
        <v>1.6</v>
      </c>
      <c r="E710" s="9">
        <f t="shared" si="55"/>
        <v>1.6472000000000002</v>
      </c>
      <c r="F710" s="44">
        <v>12.4</v>
      </c>
      <c r="G710" s="9">
        <f t="shared" si="56"/>
        <v>13.223360000000001</v>
      </c>
      <c r="H710" s="11">
        <f t="shared" si="59"/>
        <v>112.46528140800001</v>
      </c>
      <c r="J710" s="26"/>
    </row>
    <row r="711" spans="1:10" outlineLevel="1">
      <c r="A711" s="7">
        <f t="shared" si="58"/>
        <v>37</v>
      </c>
      <c r="B711" s="39">
        <v>42617.020833333336</v>
      </c>
      <c r="C711" s="40">
        <f t="shared" si="60"/>
        <v>0.56249999999999989</v>
      </c>
      <c r="D711" s="43">
        <v>1.53</v>
      </c>
      <c r="E711" s="9">
        <f t="shared" si="55"/>
        <v>1.5751350000000002</v>
      </c>
      <c r="F711" s="44">
        <v>10.5</v>
      </c>
      <c r="G711" s="9">
        <f t="shared" si="56"/>
        <v>11.1972</v>
      </c>
      <c r="H711" s="11">
        <f t="shared" si="59"/>
        <v>110.73640087800003</v>
      </c>
      <c r="J711" s="26"/>
    </row>
    <row r="712" spans="1:10" outlineLevel="1">
      <c r="A712" s="7">
        <f t="shared" si="58"/>
        <v>37</v>
      </c>
      <c r="B712" s="39">
        <v>42617.020833333336</v>
      </c>
      <c r="C712" s="40">
        <f t="shared" si="60"/>
        <v>0.58333333333333326</v>
      </c>
      <c r="D712" s="43">
        <v>1.18</v>
      </c>
      <c r="E712" s="9">
        <f t="shared" si="55"/>
        <v>1.2148099999999999</v>
      </c>
      <c r="F712" s="44">
        <v>14.3</v>
      </c>
      <c r="G712" s="9">
        <f t="shared" si="56"/>
        <v>15.24952</v>
      </c>
      <c r="H712" s="11">
        <f t="shared" si="59"/>
        <v>80.481745608799997</v>
      </c>
      <c r="J712" s="26"/>
    </row>
    <row r="713" spans="1:10" outlineLevel="1">
      <c r="A713" s="7">
        <f t="shared" si="58"/>
        <v>37</v>
      </c>
      <c r="B713" s="39">
        <v>42617.020833333336</v>
      </c>
      <c r="C713" s="40">
        <f t="shared" si="60"/>
        <v>0.60416666666666663</v>
      </c>
      <c r="D713" s="43">
        <v>0.93</v>
      </c>
      <c r="E713" s="9">
        <f t="shared" si="55"/>
        <v>0.95743500000000015</v>
      </c>
      <c r="F713" s="44">
        <v>18.079999999999998</v>
      </c>
      <c r="G713" s="9">
        <f t="shared" si="56"/>
        <v>19.280511999999998</v>
      </c>
      <c r="H713" s="11">
        <f t="shared" si="59"/>
        <v>59.571115493280004</v>
      </c>
      <c r="J713" s="26"/>
    </row>
    <row r="714" spans="1:10" outlineLevel="1">
      <c r="A714" s="7">
        <f t="shared" si="58"/>
        <v>37</v>
      </c>
      <c r="B714" s="39">
        <v>42617.020833333336</v>
      </c>
      <c r="C714" s="40">
        <f t="shared" si="60"/>
        <v>0.625</v>
      </c>
      <c r="D714" s="43">
        <v>1.37</v>
      </c>
      <c r="E714" s="9">
        <f t="shared" si="55"/>
        <v>1.4104150000000002</v>
      </c>
      <c r="F714" s="44">
        <v>19.62</v>
      </c>
      <c r="G714" s="9">
        <f t="shared" si="56"/>
        <v>20.922768000000001</v>
      </c>
      <c r="H714" s="11">
        <f t="shared" si="59"/>
        <v>85.439036671280007</v>
      </c>
      <c r="J714" s="26"/>
    </row>
    <row r="715" spans="1:10" outlineLevel="1">
      <c r="A715" s="7">
        <f t="shared" si="58"/>
        <v>37</v>
      </c>
      <c r="B715" s="39">
        <v>42617.020833333336</v>
      </c>
      <c r="C715" s="40">
        <f t="shared" si="60"/>
        <v>0.64583333333333337</v>
      </c>
      <c r="D715" s="43">
        <v>1.04</v>
      </c>
      <c r="E715" s="9">
        <f t="shared" si="55"/>
        <v>1.0706800000000001</v>
      </c>
      <c r="F715" s="44">
        <v>22.03</v>
      </c>
      <c r="G715" s="9">
        <f t="shared" si="56"/>
        <v>23.492792000000001</v>
      </c>
      <c r="H715" s="11">
        <f t="shared" si="59"/>
        <v>62.107157461440003</v>
      </c>
      <c r="J715" s="26"/>
    </row>
    <row r="716" spans="1:10" outlineLevel="1">
      <c r="A716" s="7">
        <f t="shared" si="58"/>
        <v>37</v>
      </c>
      <c r="B716" s="39">
        <v>42617.020833333336</v>
      </c>
      <c r="C716" s="40">
        <f t="shared" si="60"/>
        <v>0.66666666666666674</v>
      </c>
      <c r="D716" s="43">
        <v>1.63</v>
      </c>
      <c r="E716" s="9">
        <f t="shared" si="55"/>
        <v>1.678085</v>
      </c>
      <c r="F716" s="44">
        <v>26.97</v>
      </c>
      <c r="G716" s="9">
        <f t="shared" si="56"/>
        <v>28.760808000000001</v>
      </c>
      <c r="H716" s="11">
        <f t="shared" si="59"/>
        <v>88.500847007320004</v>
      </c>
      <c r="J716" s="26"/>
    </row>
    <row r="717" spans="1:10" outlineLevel="1">
      <c r="A717" s="7">
        <f t="shared" si="58"/>
        <v>37</v>
      </c>
      <c r="B717" s="39">
        <v>42617.020833333336</v>
      </c>
      <c r="C717" s="40">
        <f t="shared" si="60"/>
        <v>0.68750000000000011</v>
      </c>
      <c r="D717" s="43">
        <v>2.09</v>
      </c>
      <c r="E717" s="9">
        <f t="shared" si="55"/>
        <v>2.1516549999999999</v>
      </c>
      <c r="F717" s="44">
        <v>22.8</v>
      </c>
      <c r="G717" s="9">
        <f t="shared" si="56"/>
        <v>24.31392</v>
      </c>
      <c r="H717" s="11">
        <f t="shared" si="59"/>
        <v>123.04471496240001</v>
      </c>
      <c r="J717" s="26"/>
    </row>
    <row r="718" spans="1:10" outlineLevel="1">
      <c r="A718" s="7">
        <f t="shared" si="58"/>
        <v>37</v>
      </c>
      <c r="B718" s="39">
        <v>42617.020833333336</v>
      </c>
      <c r="C718" s="40">
        <f t="shared" si="60"/>
        <v>0.70833333333333348</v>
      </c>
      <c r="D718" s="43">
        <v>2.11</v>
      </c>
      <c r="E718" s="9">
        <f t="shared" ref="E718:E781" si="61">IF($B$10="Electricity",$D718*$B$7,$D718*$B$8)</f>
        <v>2.1722450000000002</v>
      </c>
      <c r="F718" s="44">
        <v>24.37</v>
      </c>
      <c r="G718" s="9">
        <f t="shared" ref="G718:G781" si="62">$F718*$B$8</f>
        <v>25.988168000000002</v>
      </c>
      <c r="H718" s="11">
        <f t="shared" si="59"/>
        <v>120.58529950284</v>
      </c>
      <c r="J718" s="26"/>
    </row>
    <row r="719" spans="1:10" outlineLevel="1">
      <c r="A719" s="7">
        <f t="shared" si="58"/>
        <v>37</v>
      </c>
      <c r="B719" s="39">
        <v>42617.020833333336</v>
      </c>
      <c r="C719" s="40">
        <f t="shared" si="60"/>
        <v>0.72916666666666685</v>
      </c>
      <c r="D719" s="43">
        <v>2.39</v>
      </c>
      <c r="E719" s="9">
        <f t="shared" si="61"/>
        <v>2.4605050000000004</v>
      </c>
      <c r="F719" s="44">
        <v>30.58</v>
      </c>
      <c r="G719" s="9">
        <f t="shared" si="62"/>
        <v>32.610512</v>
      </c>
      <c r="H719" s="11">
        <f t="shared" si="59"/>
        <v>120.29282967144002</v>
      </c>
      <c r="J719" s="26"/>
    </row>
    <row r="720" spans="1:10" outlineLevel="1">
      <c r="A720" s="7">
        <f t="shared" si="58"/>
        <v>37</v>
      </c>
      <c r="B720" s="39">
        <v>42617.020833333336</v>
      </c>
      <c r="C720" s="40">
        <f t="shared" si="60"/>
        <v>0.75000000000000022</v>
      </c>
      <c r="D720" s="43">
        <v>2.84</v>
      </c>
      <c r="E720" s="9">
        <f t="shared" si="61"/>
        <v>2.9237800000000003</v>
      </c>
      <c r="F720" s="44">
        <v>24.2</v>
      </c>
      <c r="G720" s="9">
        <f t="shared" si="62"/>
        <v>25.80688</v>
      </c>
      <c r="H720" s="11">
        <f t="shared" si="59"/>
        <v>162.83443039360003</v>
      </c>
      <c r="J720" s="26"/>
    </row>
    <row r="721" spans="1:10" outlineLevel="1">
      <c r="A721" s="7">
        <f t="shared" si="58"/>
        <v>37</v>
      </c>
      <c r="B721" s="39">
        <v>42617.020833333336</v>
      </c>
      <c r="C721" s="40">
        <f t="shared" si="60"/>
        <v>0.77083333333333359</v>
      </c>
      <c r="D721" s="43">
        <v>1.56</v>
      </c>
      <c r="E721" s="9">
        <f t="shared" si="61"/>
        <v>1.6060200000000002</v>
      </c>
      <c r="F721" s="44">
        <v>55.66</v>
      </c>
      <c r="G721" s="9">
        <f t="shared" si="62"/>
        <v>59.355823999999998</v>
      </c>
      <c r="H721" s="11">
        <f t="shared" si="59"/>
        <v>35.563989539520009</v>
      </c>
      <c r="J721" s="26"/>
    </row>
    <row r="722" spans="1:10" outlineLevel="1">
      <c r="A722" s="7">
        <f t="shared" si="58"/>
        <v>37</v>
      </c>
      <c r="B722" s="39">
        <v>42617.020833333336</v>
      </c>
      <c r="C722" s="40">
        <f t="shared" si="60"/>
        <v>0.79166666666666696</v>
      </c>
      <c r="D722" s="43">
        <v>0.99</v>
      </c>
      <c r="E722" s="9">
        <f t="shared" si="61"/>
        <v>1.0192050000000001</v>
      </c>
      <c r="F722" s="44">
        <v>56.79</v>
      </c>
      <c r="G722" s="9">
        <f t="shared" si="62"/>
        <v>60.560856000000001</v>
      </c>
      <c r="H722" s="11">
        <f t="shared" si="59"/>
        <v>21.341280260520001</v>
      </c>
      <c r="J722" s="26"/>
    </row>
    <row r="723" spans="1:10" outlineLevel="1">
      <c r="A723" s="7">
        <f t="shared" si="58"/>
        <v>37</v>
      </c>
      <c r="B723" s="39">
        <v>42617.020833333336</v>
      </c>
      <c r="C723" s="40">
        <f t="shared" si="60"/>
        <v>0.81250000000000033</v>
      </c>
      <c r="D723" s="43">
        <v>1.28</v>
      </c>
      <c r="E723" s="9">
        <f t="shared" si="61"/>
        <v>1.31776</v>
      </c>
      <c r="F723" s="44">
        <v>44.44</v>
      </c>
      <c r="G723" s="9">
        <f t="shared" si="62"/>
        <v>47.390816000000001</v>
      </c>
      <c r="H723" s="11">
        <f t="shared" si="59"/>
        <v>44.947718307839999</v>
      </c>
      <c r="J723" s="26"/>
    </row>
    <row r="724" spans="1:10" outlineLevel="1">
      <c r="A724" s="7">
        <f t="shared" si="58"/>
        <v>37</v>
      </c>
      <c r="B724" s="39">
        <v>42617.020833333336</v>
      </c>
      <c r="C724" s="40">
        <f t="shared" si="60"/>
        <v>0.8333333333333337</v>
      </c>
      <c r="D724" s="43">
        <v>1.33</v>
      </c>
      <c r="E724" s="9">
        <f t="shared" si="61"/>
        <v>1.3692350000000002</v>
      </c>
      <c r="F724" s="44">
        <v>46.29</v>
      </c>
      <c r="G724" s="9">
        <f t="shared" si="62"/>
        <v>49.363655999999999</v>
      </c>
      <c r="H724" s="11">
        <f t="shared" si="59"/>
        <v>44.002206976840007</v>
      </c>
      <c r="J724" s="26"/>
    </row>
    <row r="725" spans="1:10" outlineLevel="1">
      <c r="A725" s="7">
        <f t="shared" si="58"/>
        <v>37</v>
      </c>
      <c r="B725" s="39">
        <v>42617.020833333336</v>
      </c>
      <c r="C725" s="40">
        <f t="shared" si="60"/>
        <v>0.85416666666666707</v>
      </c>
      <c r="D725" s="43">
        <v>2</v>
      </c>
      <c r="E725" s="9">
        <f t="shared" si="61"/>
        <v>2.0590000000000002</v>
      </c>
      <c r="F725" s="44">
        <v>37.93</v>
      </c>
      <c r="G725" s="9">
        <f t="shared" si="62"/>
        <v>40.448551999999999</v>
      </c>
      <c r="H725" s="11">
        <f t="shared" si="59"/>
        <v>84.524931432000002</v>
      </c>
      <c r="J725" s="26"/>
    </row>
    <row r="726" spans="1:10" outlineLevel="1">
      <c r="A726" s="7">
        <f t="shared" si="58"/>
        <v>37</v>
      </c>
      <c r="B726" s="39">
        <v>42617.020833333336</v>
      </c>
      <c r="C726" s="40">
        <f t="shared" si="60"/>
        <v>0.87500000000000044</v>
      </c>
      <c r="D726" s="43">
        <v>1.1299999999999999</v>
      </c>
      <c r="E726" s="9">
        <f t="shared" si="61"/>
        <v>1.163335</v>
      </c>
      <c r="F726" s="44">
        <v>45.2</v>
      </c>
      <c r="G726" s="9">
        <f t="shared" si="62"/>
        <v>48.201280000000004</v>
      </c>
      <c r="H726" s="11">
        <f t="shared" si="59"/>
        <v>38.737566431199994</v>
      </c>
      <c r="J726" s="26"/>
    </row>
    <row r="727" spans="1:10" outlineLevel="1">
      <c r="A727" s="7">
        <f t="shared" si="58"/>
        <v>37</v>
      </c>
      <c r="B727" s="39">
        <v>42617.020833333336</v>
      </c>
      <c r="C727" s="40">
        <f t="shared" si="60"/>
        <v>0.89583333333333381</v>
      </c>
      <c r="D727" s="43">
        <v>0.66</v>
      </c>
      <c r="E727" s="9">
        <f t="shared" si="61"/>
        <v>0.67947000000000013</v>
      </c>
      <c r="F727" s="44">
        <v>45.2</v>
      </c>
      <c r="G727" s="9">
        <f t="shared" si="62"/>
        <v>48.201280000000004</v>
      </c>
      <c r="H727" s="11">
        <f t="shared" si="59"/>
        <v>22.625481278400002</v>
      </c>
      <c r="J727" s="26"/>
    </row>
    <row r="728" spans="1:10" outlineLevel="1">
      <c r="A728" s="7">
        <f t="shared" si="58"/>
        <v>37</v>
      </c>
      <c r="B728" s="39">
        <v>42617.020833333336</v>
      </c>
      <c r="C728" s="40">
        <f t="shared" si="60"/>
        <v>0.91666666666666718</v>
      </c>
      <c r="D728" s="43">
        <v>1.24</v>
      </c>
      <c r="E728" s="9">
        <f t="shared" si="61"/>
        <v>1.27658</v>
      </c>
      <c r="F728" s="44">
        <v>32.78</v>
      </c>
      <c r="G728" s="9">
        <f t="shared" si="62"/>
        <v>34.956592000000001</v>
      </c>
      <c r="H728" s="11">
        <f t="shared" si="59"/>
        <v>59.416383784640004</v>
      </c>
      <c r="J728" s="26"/>
    </row>
    <row r="729" spans="1:10" outlineLevel="1">
      <c r="A729" s="7">
        <f t="shared" si="58"/>
        <v>37</v>
      </c>
      <c r="B729" s="39">
        <v>42617.020833333336</v>
      </c>
      <c r="C729" s="40">
        <f t="shared" si="60"/>
        <v>0.93750000000000056</v>
      </c>
      <c r="D729" s="43">
        <v>1.07</v>
      </c>
      <c r="E729" s="9">
        <f t="shared" si="61"/>
        <v>1.1015650000000001</v>
      </c>
      <c r="F729" s="44">
        <v>12.81</v>
      </c>
      <c r="G729" s="9">
        <f t="shared" si="62"/>
        <v>13.660584</v>
      </c>
      <c r="H729" s="11">
        <f t="shared" si="59"/>
        <v>74.729526286040013</v>
      </c>
      <c r="J729" s="26"/>
    </row>
    <row r="730" spans="1:10" outlineLevel="1">
      <c r="A730" s="7">
        <f t="shared" si="58"/>
        <v>37</v>
      </c>
      <c r="B730" s="39">
        <v>42617.020833333336</v>
      </c>
      <c r="C730" s="40">
        <f t="shared" si="60"/>
        <v>0.95833333333333393</v>
      </c>
      <c r="D730" s="43">
        <v>1.24</v>
      </c>
      <c r="E730" s="9">
        <f t="shared" si="61"/>
        <v>1.27658</v>
      </c>
      <c r="F730" s="44">
        <v>11.01</v>
      </c>
      <c r="G730" s="9">
        <f t="shared" si="62"/>
        <v>11.741064</v>
      </c>
      <c r="H730" s="11">
        <f t="shared" si="59"/>
        <v>89.052862518880005</v>
      </c>
      <c r="J730" s="26"/>
    </row>
    <row r="731" spans="1:10" outlineLevel="1">
      <c r="A731" s="7">
        <f t="shared" si="58"/>
        <v>37</v>
      </c>
      <c r="B731" s="39">
        <v>42617.020833333336</v>
      </c>
      <c r="C731" s="40">
        <f t="shared" si="60"/>
        <v>0.9791666666666673</v>
      </c>
      <c r="D731" s="43">
        <v>2.4500000000000002</v>
      </c>
      <c r="E731" s="9">
        <f t="shared" si="61"/>
        <v>2.5222750000000005</v>
      </c>
      <c r="F731" s="44">
        <v>25.72</v>
      </c>
      <c r="G731" s="9">
        <f t="shared" si="62"/>
        <v>27.427807999999999</v>
      </c>
      <c r="H731" s="11">
        <f t="shared" si="59"/>
        <v>136.38493807680004</v>
      </c>
      <c r="J731" s="26"/>
    </row>
    <row r="732" spans="1:10" outlineLevel="1">
      <c r="A732" s="7">
        <f t="shared" si="58"/>
        <v>37</v>
      </c>
      <c r="B732" s="39">
        <v>42617.020833333336</v>
      </c>
      <c r="C732" s="40">
        <f t="shared" si="60"/>
        <v>1.0000000000000007</v>
      </c>
      <c r="D732" s="43">
        <v>2.8</v>
      </c>
      <c r="E732" s="9">
        <f t="shared" si="61"/>
        <v>2.8826000000000001</v>
      </c>
      <c r="F732" s="44">
        <v>20.13</v>
      </c>
      <c r="G732" s="9">
        <f t="shared" si="62"/>
        <v>21.466632000000001</v>
      </c>
      <c r="H732" s="11">
        <f t="shared" si="59"/>
        <v>173.0521865968</v>
      </c>
      <c r="J732" s="26"/>
    </row>
    <row r="733" spans="1:10" outlineLevel="1">
      <c r="A733" s="7">
        <f t="shared" si="58"/>
        <v>37</v>
      </c>
      <c r="B733" s="39">
        <v>42618.020833333336</v>
      </c>
      <c r="C733" s="40">
        <f t="shared" si="60"/>
        <v>2.0833333333333332E-2</v>
      </c>
      <c r="D733" s="43">
        <v>3.29</v>
      </c>
      <c r="E733" s="9">
        <f t="shared" si="61"/>
        <v>3.3870550000000001</v>
      </c>
      <c r="F733" s="44">
        <v>21.04</v>
      </c>
      <c r="G733" s="9">
        <f t="shared" si="62"/>
        <v>22.437055999999998</v>
      </c>
      <c r="H733" s="11">
        <f t="shared" si="59"/>
        <v>200.04943978992</v>
      </c>
      <c r="J733" s="26"/>
    </row>
    <row r="734" spans="1:10" outlineLevel="1">
      <c r="A734" s="7">
        <f t="shared" si="58"/>
        <v>37</v>
      </c>
      <c r="B734" s="39">
        <v>42618.020833333336</v>
      </c>
      <c r="C734" s="40">
        <f t="shared" si="60"/>
        <v>4.1666666666666664E-2</v>
      </c>
      <c r="D734" s="43">
        <v>3.21</v>
      </c>
      <c r="E734" s="9">
        <f t="shared" si="61"/>
        <v>3.3046950000000002</v>
      </c>
      <c r="F734" s="44">
        <v>10.61</v>
      </c>
      <c r="G734" s="9">
        <f t="shared" si="62"/>
        <v>11.314503999999999</v>
      </c>
      <c r="H734" s="11">
        <f t="shared" si="59"/>
        <v>231.94165770372001</v>
      </c>
      <c r="J734" s="26"/>
    </row>
    <row r="735" spans="1:10" outlineLevel="1">
      <c r="A735" s="7">
        <f t="shared" si="58"/>
        <v>37</v>
      </c>
      <c r="B735" s="39">
        <v>42618.020833333336</v>
      </c>
      <c r="C735" s="40">
        <f t="shared" si="60"/>
        <v>6.25E-2</v>
      </c>
      <c r="D735" s="43">
        <v>3.69</v>
      </c>
      <c r="E735" s="9">
        <f t="shared" si="61"/>
        <v>3.7988550000000001</v>
      </c>
      <c r="F735" s="44">
        <v>14.36</v>
      </c>
      <c r="G735" s="9">
        <f t="shared" si="62"/>
        <v>15.313504</v>
      </c>
      <c r="H735" s="11">
        <f t="shared" si="59"/>
        <v>251.43290126208004</v>
      </c>
      <c r="J735" s="26"/>
    </row>
    <row r="736" spans="1:10" outlineLevel="1">
      <c r="A736" s="7">
        <f t="shared" si="58"/>
        <v>37</v>
      </c>
      <c r="B736" s="39">
        <v>42618.020833333336</v>
      </c>
      <c r="C736" s="40">
        <f t="shared" si="60"/>
        <v>8.3333333333333329E-2</v>
      </c>
      <c r="D736" s="43">
        <v>2.29</v>
      </c>
      <c r="E736" s="9">
        <f t="shared" si="61"/>
        <v>2.3575550000000001</v>
      </c>
      <c r="F736" s="44">
        <v>10.28</v>
      </c>
      <c r="G736" s="9">
        <f t="shared" si="62"/>
        <v>10.962591999999999</v>
      </c>
      <c r="H736" s="11">
        <f t="shared" si="59"/>
        <v>166.29581891744002</v>
      </c>
      <c r="J736" s="26"/>
    </row>
    <row r="737" spans="1:10" outlineLevel="1">
      <c r="A737" s="7">
        <f t="shared" si="58"/>
        <v>37</v>
      </c>
      <c r="B737" s="39">
        <v>42618.020833333336</v>
      </c>
      <c r="C737" s="40">
        <f t="shared" si="60"/>
        <v>0.10416666666666666</v>
      </c>
      <c r="D737" s="43">
        <v>1.87</v>
      </c>
      <c r="E737" s="9">
        <f t="shared" si="61"/>
        <v>1.9251650000000002</v>
      </c>
      <c r="F737" s="44">
        <v>10.5</v>
      </c>
      <c r="G737" s="9">
        <f t="shared" si="62"/>
        <v>11.1972</v>
      </c>
      <c r="H737" s="11">
        <f t="shared" si="59"/>
        <v>135.34448996200004</v>
      </c>
      <c r="J737" s="26"/>
    </row>
    <row r="738" spans="1:10" outlineLevel="1">
      <c r="A738" s="7">
        <f t="shared" si="58"/>
        <v>37</v>
      </c>
      <c r="B738" s="39">
        <v>42618.020833333336</v>
      </c>
      <c r="C738" s="40">
        <f t="shared" si="60"/>
        <v>0.12499999999999999</v>
      </c>
      <c r="D738" s="43">
        <v>1.2</v>
      </c>
      <c r="E738" s="9">
        <f t="shared" si="61"/>
        <v>1.2354000000000001</v>
      </c>
      <c r="F738" s="44">
        <v>10.5</v>
      </c>
      <c r="G738" s="9">
        <f t="shared" si="62"/>
        <v>11.1972</v>
      </c>
      <c r="H738" s="11">
        <f t="shared" si="59"/>
        <v>86.852079120000013</v>
      </c>
      <c r="J738" s="26"/>
    </row>
    <row r="739" spans="1:10" outlineLevel="1">
      <c r="A739" s="7">
        <f t="shared" si="58"/>
        <v>37</v>
      </c>
      <c r="B739" s="39">
        <v>42618.020833333336</v>
      </c>
      <c r="C739" s="40">
        <f t="shared" si="60"/>
        <v>0.14583333333333331</v>
      </c>
      <c r="D739" s="43">
        <v>1.17</v>
      </c>
      <c r="E739" s="9">
        <f t="shared" si="61"/>
        <v>1.204515</v>
      </c>
      <c r="F739" s="44">
        <v>10.5</v>
      </c>
      <c r="G739" s="9">
        <f t="shared" si="62"/>
        <v>11.1972</v>
      </c>
      <c r="H739" s="11">
        <f t="shared" si="59"/>
        <v>84.680777142000011</v>
      </c>
      <c r="J739" s="26"/>
    </row>
    <row r="740" spans="1:10" outlineLevel="1">
      <c r="A740" s="7">
        <f t="shared" si="58"/>
        <v>37</v>
      </c>
      <c r="B740" s="39">
        <v>42618.020833333336</v>
      </c>
      <c r="C740" s="40">
        <f t="shared" si="60"/>
        <v>0.16666666666666666</v>
      </c>
      <c r="D740" s="43">
        <v>1.0900000000000001</v>
      </c>
      <c r="E740" s="9">
        <f t="shared" si="61"/>
        <v>1.1221550000000002</v>
      </c>
      <c r="F740" s="44">
        <v>10.5</v>
      </c>
      <c r="G740" s="9">
        <f t="shared" si="62"/>
        <v>11.1972</v>
      </c>
      <c r="H740" s="11">
        <f t="shared" si="59"/>
        <v>78.890638534000018</v>
      </c>
      <c r="J740" s="26"/>
    </row>
    <row r="741" spans="1:10" outlineLevel="1">
      <c r="A741" s="7">
        <f t="shared" si="58"/>
        <v>37</v>
      </c>
      <c r="B741" s="39">
        <v>42618.020833333336</v>
      </c>
      <c r="C741" s="40">
        <f t="shared" si="60"/>
        <v>0.1875</v>
      </c>
      <c r="D741" s="43">
        <v>1.1499999999999999</v>
      </c>
      <c r="E741" s="9">
        <f t="shared" si="61"/>
        <v>1.1839249999999999</v>
      </c>
      <c r="F741" s="44">
        <v>9.6300000000000008</v>
      </c>
      <c r="G741" s="9">
        <f t="shared" si="62"/>
        <v>10.269432</v>
      </c>
      <c r="H741" s="11">
        <f t="shared" si="59"/>
        <v>84.331650219400004</v>
      </c>
      <c r="J741" s="26"/>
    </row>
    <row r="742" spans="1:10" outlineLevel="1">
      <c r="A742" s="7">
        <f t="shared" si="58"/>
        <v>37</v>
      </c>
      <c r="B742" s="39">
        <v>42618.020833333336</v>
      </c>
      <c r="C742" s="40">
        <f t="shared" si="60"/>
        <v>0.20833333333333334</v>
      </c>
      <c r="D742" s="43">
        <v>0.85</v>
      </c>
      <c r="E742" s="9">
        <f t="shared" si="61"/>
        <v>0.87507500000000005</v>
      </c>
      <c r="F742" s="44">
        <v>10.5</v>
      </c>
      <c r="G742" s="9">
        <f t="shared" si="62"/>
        <v>11.1972</v>
      </c>
      <c r="H742" s="11">
        <f t="shared" si="59"/>
        <v>61.520222710000006</v>
      </c>
      <c r="J742" s="26"/>
    </row>
    <row r="743" spans="1:10" outlineLevel="1">
      <c r="A743" s="7">
        <f t="shared" si="58"/>
        <v>37</v>
      </c>
      <c r="B743" s="39">
        <v>42618.020833333336</v>
      </c>
      <c r="C743" s="40">
        <f t="shared" si="60"/>
        <v>0.22916666666666669</v>
      </c>
      <c r="D743" s="43">
        <v>0.86</v>
      </c>
      <c r="E743" s="9">
        <f t="shared" si="61"/>
        <v>0.8853700000000001</v>
      </c>
      <c r="F743" s="44">
        <v>11.45</v>
      </c>
      <c r="G743" s="9">
        <f t="shared" si="62"/>
        <v>12.210279999999999</v>
      </c>
      <c r="H743" s="11">
        <f t="shared" si="59"/>
        <v>61.347039396400007</v>
      </c>
      <c r="J743" s="26"/>
    </row>
    <row r="744" spans="1:10" outlineLevel="1">
      <c r="A744" s="7">
        <f t="shared" si="58"/>
        <v>37</v>
      </c>
      <c r="B744" s="39">
        <v>42618.020833333336</v>
      </c>
      <c r="C744" s="40">
        <f t="shared" si="60"/>
        <v>0.25</v>
      </c>
      <c r="D744" s="43">
        <v>1.0900000000000001</v>
      </c>
      <c r="E744" s="9">
        <f t="shared" si="61"/>
        <v>1.1221550000000002</v>
      </c>
      <c r="F744" s="44">
        <v>22.2</v>
      </c>
      <c r="G744" s="9">
        <f t="shared" si="62"/>
        <v>23.67408</v>
      </c>
      <c r="H744" s="11">
        <f t="shared" si="59"/>
        <v>64.889645257600009</v>
      </c>
      <c r="J744" s="26"/>
    </row>
    <row r="745" spans="1:10" outlineLevel="1">
      <c r="A745" s="7">
        <f t="shared" si="58"/>
        <v>37</v>
      </c>
      <c r="B745" s="39">
        <v>42618.020833333336</v>
      </c>
      <c r="C745" s="40">
        <f t="shared" si="60"/>
        <v>0.27083333333333331</v>
      </c>
      <c r="D745" s="43">
        <v>1.1000000000000001</v>
      </c>
      <c r="E745" s="9">
        <f t="shared" si="61"/>
        <v>1.1324500000000002</v>
      </c>
      <c r="F745" s="44">
        <v>36.369999999999997</v>
      </c>
      <c r="G745" s="9">
        <f t="shared" si="62"/>
        <v>38.784967999999999</v>
      </c>
      <c r="H745" s="11">
        <f t="shared" si="59"/>
        <v>48.372637988400008</v>
      </c>
      <c r="J745" s="26"/>
    </row>
    <row r="746" spans="1:10" outlineLevel="1">
      <c r="A746" s="7">
        <f t="shared" si="58"/>
        <v>37</v>
      </c>
      <c r="B746" s="39">
        <v>42618.020833333336</v>
      </c>
      <c r="C746" s="40">
        <f t="shared" si="60"/>
        <v>0.29166666666666663</v>
      </c>
      <c r="D746" s="43">
        <v>0.8</v>
      </c>
      <c r="E746" s="9">
        <f t="shared" si="61"/>
        <v>0.82360000000000011</v>
      </c>
      <c r="F746" s="44">
        <v>104.57</v>
      </c>
      <c r="G746" s="9">
        <f t="shared" si="62"/>
        <v>111.513448</v>
      </c>
      <c r="H746" s="11">
        <f t="shared" si="59"/>
        <v>-24.7190757728</v>
      </c>
      <c r="J746" s="26"/>
    </row>
    <row r="747" spans="1:10" outlineLevel="1">
      <c r="A747" s="7">
        <f t="shared" si="58"/>
        <v>37</v>
      </c>
      <c r="B747" s="39">
        <v>42618.020833333336</v>
      </c>
      <c r="C747" s="40">
        <f t="shared" si="60"/>
        <v>0.31249999999999994</v>
      </c>
      <c r="D747" s="43">
        <v>0.86</v>
      </c>
      <c r="E747" s="9">
        <f t="shared" si="61"/>
        <v>0.8853700000000001</v>
      </c>
      <c r="F747" s="44">
        <v>65.47</v>
      </c>
      <c r="G747" s="9">
        <f t="shared" si="62"/>
        <v>69.817207999999994</v>
      </c>
      <c r="H747" s="11">
        <f t="shared" si="59"/>
        <v>10.343593553040007</v>
      </c>
      <c r="J747" s="26"/>
    </row>
    <row r="748" spans="1:10" outlineLevel="1">
      <c r="A748" s="7">
        <f t="shared" si="58"/>
        <v>37</v>
      </c>
      <c r="B748" s="39">
        <v>42618.020833333336</v>
      </c>
      <c r="C748" s="40">
        <f t="shared" si="60"/>
        <v>0.33333333333333326</v>
      </c>
      <c r="D748" s="43">
        <v>0.57999999999999996</v>
      </c>
      <c r="E748" s="9">
        <f t="shared" si="61"/>
        <v>0.59711000000000003</v>
      </c>
      <c r="F748" s="44">
        <v>85.08</v>
      </c>
      <c r="G748" s="9">
        <f t="shared" si="62"/>
        <v>90.729311999999993</v>
      </c>
      <c r="H748" s="11">
        <f t="shared" si="59"/>
        <v>-5.5109144883199965</v>
      </c>
      <c r="J748" s="26"/>
    </row>
    <row r="749" spans="1:10" outlineLevel="1">
      <c r="A749" s="7">
        <f t="shared" si="58"/>
        <v>37</v>
      </c>
      <c r="B749" s="39">
        <v>42618.020833333336</v>
      </c>
      <c r="C749" s="40">
        <f t="shared" si="60"/>
        <v>0.35416666666666657</v>
      </c>
      <c r="D749" s="43">
        <v>0.51</v>
      </c>
      <c r="E749" s="9">
        <f t="shared" si="61"/>
        <v>0.52504500000000009</v>
      </c>
      <c r="F749" s="44">
        <v>82.79</v>
      </c>
      <c r="G749" s="9">
        <f t="shared" si="62"/>
        <v>88.287256000000014</v>
      </c>
      <c r="H749" s="11">
        <f t="shared" si="59"/>
        <v>-3.5636148265200078</v>
      </c>
      <c r="J749" s="26"/>
    </row>
    <row r="750" spans="1:10" outlineLevel="1">
      <c r="A750" s="7">
        <f t="shared" si="58"/>
        <v>37</v>
      </c>
      <c r="B750" s="39">
        <v>42618.020833333336</v>
      </c>
      <c r="C750" s="40">
        <f t="shared" si="60"/>
        <v>0.37499999999999989</v>
      </c>
      <c r="D750" s="43">
        <v>0.42</v>
      </c>
      <c r="E750" s="9">
        <f t="shared" si="61"/>
        <v>0.43239</v>
      </c>
      <c r="F750" s="44">
        <v>47.23</v>
      </c>
      <c r="G750" s="9">
        <f t="shared" si="62"/>
        <v>50.366071999999996</v>
      </c>
      <c r="H750" s="11">
        <f t="shared" si="59"/>
        <v>13.461999127920002</v>
      </c>
      <c r="J750" s="26"/>
    </row>
    <row r="751" spans="1:10" outlineLevel="1">
      <c r="A751" s="7">
        <f t="shared" ref="A751:A814" si="63">A750</f>
        <v>37</v>
      </c>
      <c r="B751" s="39">
        <v>42618.020833333336</v>
      </c>
      <c r="C751" s="40">
        <f t="shared" si="60"/>
        <v>0.3958333333333332</v>
      </c>
      <c r="D751" s="43">
        <v>0.14000000000000001</v>
      </c>
      <c r="E751" s="9">
        <f t="shared" si="61"/>
        <v>0.14413000000000004</v>
      </c>
      <c r="F751" s="44">
        <v>39.44</v>
      </c>
      <c r="G751" s="9">
        <f t="shared" si="62"/>
        <v>42.058816</v>
      </c>
      <c r="H751" s="11">
        <f t="shared" si="59"/>
        <v>5.6846578499200016</v>
      </c>
      <c r="J751" s="26"/>
    </row>
    <row r="752" spans="1:10" outlineLevel="1">
      <c r="A752" s="7">
        <f t="shared" si="63"/>
        <v>37</v>
      </c>
      <c r="B752" s="39">
        <v>42618.020833333336</v>
      </c>
      <c r="C752" s="40">
        <f t="shared" si="60"/>
        <v>0.41666666666666652</v>
      </c>
      <c r="D752" s="43">
        <v>0.33</v>
      </c>
      <c r="E752" s="9">
        <f t="shared" si="61"/>
        <v>0.33973500000000006</v>
      </c>
      <c r="F752" s="44">
        <v>29.94</v>
      </c>
      <c r="G752" s="9">
        <f t="shared" si="62"/>
        <v>31.928016000000003</v>
      </c>
      <c r="H752" s="11">
        <f t="shared" si="59"/>
        <v>16.841337984240003</v>
      </c>
      <c r="J752" s="26"/>
    </row>
    <row r="753" spans="1:10" outlineLevel="1">
      <c r="A753" s="7">
        <f t="shared" si="63"/>
        <v>37</v>
      </c>
      <c r="B753" s="39">
        <v>42618.020833333336</v>
      </c>
      <c r="C753" s="40">
        <f t="shared" si="60"/>
        <v>0.43749999999999983</v>
      </c>
      <c r="D753" s="43">
        <v>0.62</v>
      </c>
      <c r="E753" s="9">
        <f t="shared" si="61"/>
        <v>0.63829000000000002</v>
      </c>
      <c r="F753" s="44">
        <v>27.51</v>
      </c>
      <c r="G753" s="9">
        <f t="shared" si="62"/>
        <v>29.336664000000003</v>
      </c>
      <c r="H753" s="11">
        <f t="shared" si="59"/>
        <v>33.295335735440005</v>
      </c>
      <c r="J753" s="26"/>
    </row>
    <row r="754" spans="1:10" outlineLevel="1">
      <c r="A754" s="7">
        <f t="shared" si="63"/>
        <v>37</v>
      </c>
      <c r="B754" s="39">
        <v>42618.020833333336</v>
      </c>
      <c r="C754" s="40">
        <f t="shared" si="60"/>
        <v>0.45833333333333315</v>
      </c>
      <c r="D754" s="43">
        <v>0.69</v>
      </c>
      <c r="E754" s="9">
        <f t="shared" si="61"/>
        <v>0.71035499999999996</v>
      </c>
      <c r="F754" s="44">
        <v>25.41</v>
      </c>
      <c r="G754" s="9">
        <f t="shared" si="62"/>
        <v>27.097224000000001</v>
      </c>
      <c r="H754" s="11">
        <f t="shared" si="59"/>
        <v>38.645283945480003</v>
      </c>
      <c r="J754" s="26"/>
    </row>
    <row r="755" spans="1:10" outlineLevel="1">
      <c r="A755" s="7">
        <f t="shared" si="63"/>
        <v>37</v>
      </c>
      <c r="B755" s="39">
        <v>42618.020833333336</v>
      </c>
      <c r="C755" s="40">
        <f t="shared" si="60"/>
        <v>0.47916666666666646</v>
      </c>
      <c r="D755" s="43">
        <v>0.85</v>
      </c>
      <c r="E755" s="9">
        <f t="shared" si="61"/>
        <v>0.87507500000000005</v>
      </c>
      <c r="F755" s="44">
        <v>23.61</v>
      </c>
      <c r="G755" s="9">
        <f t="shared" si="62"/>
        <v>25.177703999999999</v>
      </c>
      <c r="H755" s="11">
        <f t="shared" si="59"/>
        <v>49.286233172200006</v>
      </c>
      <c r="J755" s="26"/>
    </row>
    <row r="756" spans="1:10" outlineLevel="1">
      <c r="A756" s="7">
        <f t="shared" si="63"/>
        <v>37</v>
      </c>
      <c r="B756" s="39">
        <v>42618.020833333336</v>
      </c>
      <c r="C756" s="40">
        <f t="shared" si="60"/>
        <v>0.49999999999999978</v>
      </c>
      <c r="D756" s="43">
        <v>1.21</v>
      </c>
      <c r="E756" s="9">
        <f t="shared" si="61"/>
        <v>1.245695</v>
      </c>
      <c r="F756" s="44">
        <v>24.75</v>
      </c>
      <c r="G756" s="9">
        <f t="shared" si="62"/>
        <v>26.3934</v>
      </c>
      <c r="H756" s="11">
        <f t="shared" si="59"/>
        <v>68.646016087000007</v>
      </c>
      <c r="J756" s="26"/>
    </row>
    <row r="757" spans="1:10" outlineLevel="1">
      <c r="A757" s="7">
        <f t="shared" si="63"/>
        <v>37</v>
      </c>
      <c r="B757" s="39">
        <v>42618.020833333336</v>
      </c>
      <c r="C757" s="40">
        <f t="shared" si="60"/>
        <v>0.52083333333333315</v>
      </c>
      <c r="D757" s="43">
        <v>1.06</v>
      </c>
      <c r="E757" s="9">
        <f t="shared" si="61"/>
        <v>1.0912700000000002</v>
      </c>
      <c r="F757" s="44">
        <v>25.2</v>
      </c>
      <c r="G757" s="9">
        <f t="shared" si="62"/>
        <v>26.873280000000001</v>
      </c>
      <c r="H757" s="11">
        <f t="shared" si="59"/>
        <v>59.612500734400008</v>
      </c>
      <c r="J757" s="26"/>
    </row>
    <row r="758" spans="1:10" outlineLevel="1">
      <c r="A758" s="7">
        <f t="shared" si="63"/>
        <v>37</v>
      </c>
      <c r="B758" s="39">
        <v>42618.020833333336</v>
      </c>
      <c r="C758" s="40">
        <f t="shared" si="60"/>
        <v>0.54166666666666652</v>
      </c>
      <c r="D758" s="43">
        <v>0.76</v>
      </c>
      <c r="E758" s="9">
        <f t="shared" si="61"/>
        <v>0.78242000000000012</v>
      </c>
      <c r="F758" s="44">
        <v>25.2</v>
      </c>
      <c r="G758" s="9">
        <f t="shared" si="62"/>
        <v>26.873280000000001</v>
      </c>
      <c r="H758" s="11">
        <f t="shared" si="59"/>
        <v>42.741038262400004</v>
      </c>
      <c r="J758" s="26"/>
    </row>
    <row r="759" spans="1:10" outlineLevel="1">
      <c r="A759" s="7">
        <f t="shared" si="63"/>
        <v>37</v>
      </c>
      <c r="B759" s="39">
        <v>42618.020833333336</v>
      </c>
      <c r="C759" s="40">
        <f t="shared" si="60"/>
        <v>0.56249999999999989</v>
      </c>
      <c r="D759" s="43">
        <v>0.47</v>
      </c>
      <c r="E759" s="9">
        <f t="shared" si="61"/>
        <v>0.48386499999999999</v>
      </c>
      <c r="F759" s="44">
        <v>26.88</v>
      </c>
      <c r="G759" s="9">
        <f t="shared" si="62"/>
        <v>28.664832000000001</v>
      </c>
      <c r="H759" s="11">
        <f t="shared" si="59"/>
        <v>25.565088564319996</v>
      </c>
      <c r="J759" s="26"/>
    </row>
    <row r="760" spans="1:10" outlineLevel="1">
      <c r="A760" s="7">
        <f t="shared" si="63"/>
        <v>37</v>
      </c>
      <c r="B760" s="39">
        <v>42618.020833333336</v>
      </c>
      <c r="C760" s="40">
        <f t="shared" si="60"/>
        <v>0.58333333333333326</v>
      </c>
      <c r="D760" s="43">
        <v>0.35</v>
      </c>
      <c r="E760" s="9">
        <f t="shared" si="61"/>
        <v>0.36032500000000001</v>
      </c>
      <c r="F760" s="44">
        <v>26.52</v>
      </c>
      <c r="G760" s="9">
        <f t="shared" si="62"/>
        <v>28.280927999999999</v>
      </c>
      <c r="H760" s="11">
        <f t="shared" si="59"/>
        <v>19.176162118400001</v>
      </c>
      <c r="J760" s="26"/>
    </row>
    <row r="761" spans="1:10" outlineLevel="1">
      <c r="A761" s="7">
        <f t="shared" si="63"/>
        <v>37</v>
      </c>
      <c r="B761" s="39">
        <v>42618.020833333336</v>
      </c>
      <c r="C761" s="40">
        <f t="shared" si="60"/>
        <v>0.60416666666666663</v>
      </c>
      <c r="D761" s="43">
        <v>0.12</v>
      </c>
      <c r="E761" s="9">
        <f t="shared" si="61"/>
        <v>0.12354000000000001</v>
      </c>
      <c r="F761" s="44">
        <v>29.31</v>
      </c>
      <c r="G761" s="9">
        <f t="shared" si="62"/>
        <v>31.256183999999998</v>
      </c>
      <c r="H761" s="11">
        <f t="shared" si="59"/>
        <v>6.2071210286400005</v>
      </c>
      <c r="J761" s="26"/>
    </row>
    <row r="762" spans="1:10" outlineLevel="1">
      <c r="A762" s="7">
        <f t="shared" si="63"/>
        <v>37</v>
      </c>
      <c r="B762" s="39">
        <v>42618.020833333336</v>
      </c>
      <c r="C762" s="40">
        <f t="shared" si="60"/>
        <v>0.625</v>
      </c>
      <c r="D762" s="43">
        <v>0.01</v>
      </c>
      <c r="E762" s="9">
        <f t="shared" si="61"/>
        <v>1.0295E-2</v>
      </c>
      <c r="F762" s="44">
        <v>32.65</v>
      </c>
      <c r="G762" s="9">
        <f t="shared" si="62"/>
        <v>34.817959999999999</v>
      </c>
      <c r="H762" s="11">
        <f t="shared" si="59"/>
        <v>0.48059160180000005</v>
      </c>
      <c r="J762" s="26"/>
    </row>
    <row r="763" spans="1:10" outlineLevel="1">
      <c r="A763" s="7">
        <f t="shared" si="63"/>
        <v>37</v>
      </c>
      <c r="B763" s="39">
        <v>42618.020833333336</v>
      </c>
      <c r="C763" s="40">
        <f t="shared" si="60"/>
        <v>0.64583333333333337</v>
      </c>
      <c r="D763" s="43">
        <v>-0.01</v>
      </c>
      <c r="E763" s="9">
        <f t="shared" si="61"/>
        <v>-1.0295E-2</v>
      </c>
      <c r="F763" s="44">
        <v>30.56</v>
      </c>
      <c r="G763" s="9">
        <f t="shared" si="62"/>
        <v>32.589183999999996</v>
      </c>
      <c r="H763" s="11">
        <f t="shared" si="59"/>
        <v>-0.5035368507200001</v>
      </c>
      <c r="J763" s="26"/>
    </row>
    <row r="764" spans="1:10" outlineLevel="1">
      <c r="A764" s="7">
        <f t="shared" si="63"/>
        <v>37</v>
      </c>
      <c r="B764" s="39">
        <v>42618.020833333336</v>
      </c>
      <c r="C764" s="40">
        <f t="shared" si="60"/>
        <v>0.66666666666666674</v>
      </c>
      <c r="D764" s="43">
        <v>-7.0000000000000007E-2</v>
      </c>
      <c r="E764" s="9">
        <f t="shared" si="61"/>
        <v>-7.2065000000000018E-2</v>
      </c>
      <c r="F764" s="44">
        <v>35.159999999999997</v>
      </c>
      <c r="G764" s="9">
        <f t="shared" si="62"/>
        <v>37.494623999999995</v>
      </c>
      <c r="H764" s="11">
        <f t="shared" si="59"/>
        <v>-3.1712474214400013</v>
      </c>
      <c r="J764" s="26"/>
    </row>
    <row r="765" spans="1:10" outlineLevel="1">
      <c r="A765" s="7">
        <f t="shared" si="63"/>
        <v>37</v>
      </c>
      <c r="B765" s="39">
        <v>42618.020833333336</v>
      </c>
      <c r="C765" s="40">
        <f t="shared" si="60"/>
        <v>0.68750000000000011</v>
      </c>
      <c r="D765" s="43">
        <v>-0.1</v>
      </c>
      <c r="E765" s="9">
        <f t="shared" si="61"/>
        <v>-0.10295000000000001</v>
      </c>
      <c r="F765" s="44">
        <v>28.08</v>
      </c>
      <c r="G765" s="9">
        <f t="shared" si="62"/>
        <v>29.944512</v>
      </c>
      <c r="H765" s="11">
        <f t="shared" ref="H765:H828" si="64">E765*($B$6-G765)</f>
        <v>-5.3076374896000003</v>
      </c>
      <c r="J765" s="26"/>
    </row>
    <row r="766" spans="1:10" outlineLevel="1">
      <c r="A766" s="7">
        <f t="shared" si="63"/>
        <v>37</v>
      </c>
      <c r="B766" s="39">
        <v>42618.020833333336</v>
      </c>
      <c r="C766" s="40">
        <f t="shared" ref="C766:C829" si="65">IF(C765=$C$60,$C$13,C765+1/48)</f>
        <v>0.70833333333333348</v>
      </c>
      <c r="D766" s="43">
        <v>-0.09</v>
      </c>
      <c r="E766" s="9">
        <f t="shared" si="61"/>
        <v>-9.2655000000000001E-2</v>
      </c>
      <c r="F766" s="44">
        <v>27.84</v>
      </c>
      <c r="G766" s="9">
        <f t="shared" si="62"/>
        <v>29.688576000000001</v>
      </c>
      <c r="H766" s="11">
        <f t="shared" si="64"/>
        <v>-4.8005874907199999</v>
      </c>
      <c r="J766" s="26"/>
    </row>
    <row r="767" spans="1:10" outlineLevel="1">
      <c r="A767" s="7">
        <f t="shared" si="63"/>
        <v>37</v>
      </c>
      <c r="B767" s="39">
        <v>42618.020833333336</v>
      </c>
      <c r="C767" s="40">
        <f t="shared" si="65"/>
        <v>0.72916666666666685</v>
      </c>
      <c r="D767" s="43">
        <v>-0.09</v>
      </c>
      <c r="E767" s="9">
        <f t="shared" si="61"/>
        <v>-9.2655000000000001E-2</v>
      </c>
      <c r="F767" s="44">
        <v>38.85</v>
      </c>
      <c r="G767" s="9">
        <f t="shared" si="62"/>
        <v>41.429639999999999</v>
      </c>
      <c r="H767" s="11">
        <f t="shared" si="64"/>
        <v>-3.7127192058</v>
      </c>
      <c r="J767" s="26"/>
    </row>
    <row r="768" spans="1:10" outlineLevel="1">
      <c r="A768" s="7">
        <f t="shared" si="63"/>
        <v>37</v>
      </c>
      <c r="B768" s="39">
        <v>42618.020833333336</v>
      </c>
      <c r="C768" s="40">
        <f t="shared" si="65"/>
        <v>0.75000000000000022</v>
      </c>
      <c r="D768" s="43">
        <v>-7.0000000000000007E-2</v>
      </c>
      <c r="E768" s="9">
        <f t="shared" si="61"/>
        <v>-7.2065000000000018E-2</v>
      </c>
      <c r="F768" s="44">
        <v>64.180000000000007</v>
      </c>
      <c r="G768" s="9">
        <f t="shared" si="62"/>
        <v>68.441552000000001</v>
      </c>
      <c r="H768" s="11">
        <f t="shared" si="64"/>
        <v>-0.94105705512000015</v>
      </c>
      <c r="J768" s="26"/>
    </row>
    <row r="769" spans="1:10" outlineLevel="1">
      <c r="A769" s="7">
        <f t="shared" si="63"/>
        <v>37</v>
      </c>
      <c r="B769" s="39">
        <v>42618.020833333336</v>
      </c>
      <c r="C769" s="40">
        <f t="shared" si="65"/>
        <v>0.77083333333333359</v>
      </c>
      <c r="D769" s="43">
        <v>-7.0000000000000007E-2</v>
      </c>
      <c r="E769" s="9">
        <f t="shared" si="61"/>
        <v>-7.2065000000000018E-2</v>
      </c>
      <c r="F769" s="44">
        <v>164.32</v>
      </c>
      <c r="G769" s="9">
        <f t="shared" si="62"/>
        <v>175.23084800000001</v>
      </c>
      <c r="H769" s="11">
        <f t="shared" si="64"/>
        <v>6.7547135611200027</v>
      </c>
      <c r="J769" s="26"/>
    </row>
    <row r="770" spans="1:10" outlineLevel="1">
      <c r="A770" s="7">
        <f t="shared" si="63"/>
        <v>37</v>
      </c>
      <c r="B770" s="39">
        <v>42618.020833333336</v>
      </c>
      <c r="C770" s="40">
        <f t="shared" si="65"/>
        <v>0.79166666666666696</v>
      </c>
      <c r="D770" s="43">
        <v>-0.08</v>
      </c>
      <c r="E770" s="9">
        <f t="shared" si="61"/>
        <v>-8.2360000000000003E-2</v>
      </c>
      <c r="F770" s="44">
        <v>77.25</v>
      </c>
      <c r="G770" s="9">
        <f t="shared" si="62"/>
        <v>82.379400000000004</v>
      </c>
      <c r="H770" s="11">
        <f t="shared" si="64"/>
        <v>7.242738400000033E-2</v>
      </c>
      <c r="J770" s="26"/>
    </row>
    <row r="771" spans="1:10" outlineLevel="1">
      <c r="A771" s="7">
        <f t="shared" si="63"/>
        <v>37</v>
      </c>
      <c r="B771" s="39">
        <v>42618.020833333336</v>
      </c>
      <c r="C771" s="40">
        <f t="shared" si="65"/>
        <v>0.81250000000000033</v>
      </c>
      <c r="D771" s="43">
        <v>-0.05</v>
      </c>
      <c r="E771" s="9">
        <f t="shared" si="61"/>
        <v>-5.1475000000000007E-2</v>
      </c>
      <c r="F771" s="44">
        <v>51.66</v>
      </c>
      <c r="G771" s="9">
        <f t="shared" si="62"/>
        <v>55.090223999999999</v>
      </c>
      <c r="H771" s="11">
        <f t="shared" si="64"/>
        <v>-1.3594432196000001</v>
      </c>
      <c r="J771" s="26"/>
    </row>
    <row r="772" spans="1:10" outlineLevel="1">
      <c r="A772" s="7">
        <f t="shared" si="63"/>
        <v>37</v>
      </c>
      <c r="B772" s="39">
        <v>42618.020833333336</v>
      </c>
      <c r="C772" s="40">
        <f t="shared" si="65"/>
        <v>0.8333333333333337</v>
      </c>
      <c r="D772" s="43">
        <v>-0.01</v>
      </c>
      <c r="E772" s="9">
        <f t="shared" si="61"/>
        <v>-1.0295E-2</v>
      </c>
      <c r="F772" s="44">
        <v>45.4</v>
      </c>
      <c r="G772" s="9">
        <f t="shared" si="62"/>
        <v>48.414560000000002</v>
      </c>
      <c r="H772" s="11">
        <f t="shared" si="64"/>
        <v>-0.3406146048</v>
      </c>
      <c r="J772" s="26"/>
    </row>
    <row r="773" spans="1:10" outlineLevel="1">
      <c r="A773" s="7">
        <f t="shared" si="63"/>
        <v>37</v>
      </c>
      <c r="B773" s="39">
        <v>42618.020833333336</v>
      </c>
      <c r="C773" s="40">
        <f t="shared" si="65"/>
        <v>0.85416666666666707</v>
      </c>
      <c r="D773" s="43">
        <v>0.01</v>
      </c>
      <c r="E773" s="9">
        <f t="shared" si="61"/>
        <v>1.0295E-2</v>
      </c>
      <c r="F773" s="44">
        <v>42.52</v>
      </c>
      <c r="G773" s="9">
        <f t="shared" si="62"/>
        <v>45.343328000000007</v>
      </c>
      <c r="H773" s="11">
        <f t="shared" si="64"/>
        <v>0.37223293823999992</v>
      </c>
      <c r="J773" s="26"/>
    </row>
    <row r="774" spans="1:10" outlineLevel="1">
      <c r="A774" s="7">
        <f t="shared" si="63"/>
        <v>37</v>
      </c>
      <c r="B774" s="39">
        <v>42618.020833333336</v>
      </c>
      <c r="C774" s="40">
        <f t="shared" si="65"/>
        <v>0.87500000000000044</v>
      </c>
      <c r="D774" s="43">
        <v>0.11</v>
      </c>
      <c r="E774" s="9">
        <f t="shared" si="61"/>
        <v>0.11324500000000001</v>
      </c>
      <c r="F774" s="44">
        <v>43.31</v>
      </c>
      <c r="G774" s="9">
        <f t="shared" si="62"/>
        <v>46.185784000000005</v>
      </c>
      <c r="H774" s="11">
        <f t="shared" si="64"/>
        <v>3.9991583909199999</v>
      </c>
      <c r="J774" s="26"/>
    </row>
    <row r="775" spans="1:10" outlineLevel="1">
      <c r="A775" s="7">
        <f t="shared" si="63"/>
        <v>37</v>
      </c>
      <c r="B775" s="39">
        <v>42618.020833333336</v>
      </c>
      <c r="C775" s="40">
        <f t="shared" si="65"/>
        <v>0.89583333333333381</v>
      </c>
      <c r="D775" s="43">
        <v>0.46</v>
      </c>
      <c r="E775" s="9">
        <f t="shared" si="61"/>
        <v>0.47357000000000005</v>
      </c>
      <c r="F775" s="44">
        <v>39.51</v>
      </c>
      <c r="G775" s="9">
        <f t="shared" si="62"/>
        <v>42.133463999999996</v>
      </c>
      <c r="H775" s="11">
        <f t="shared" si="64"/>
        <v>18.642810453520003</v>
      </c>
      <c r="J775" s="26"/>
    </row>
    <row r="776" spans="1:10" outlineLevel="1">
      <c r="A776" s="7">
        <f t="shared" si="63"/>
        <v>37</v>
      </c>
      <c r="B776" s="39">
        <v>42618.020833333336</v>
      </c>
      <c r="C776" s="40">
        <f t="shared" si="65"/>
        <v>0.91666666666666718</v>
      </c>
      <c r="D776" s="43">
        <v>0.75</v>
      </c>
      <c r="E776" s="9">
        <f t="shared" si="61"/>
        <v>0.77212500000000006</v>
      </c>
      <c r="F776" s="44">
        <v>24.92</v>
      </c>
      <c r="G776" s="9">
        <f t="shared" si="62"/>
        <v>26.574688000000002</v>
      </c>
      <c r="H776" s="11">
        <f t="shared" si="64"/>
        <v>42.409206527999999</v>
      </c>
      <c r="J776" s="26"/>
    </row>
    <row r="777" spans="1:10" outlineLevel="1">
      <c r="A777" s="7">
        <f t="shared" si="63"/>
        <v>37</v>
      </c>
      <c r="B777" s="39">
        <v>42618.020833333336</v>
      </c>
      <c r="C777" s="40">
        <f t="shared" si="65"/>
        <v>0.93750000000000056</v>
      </c>
      <c r="D777" s="43">
        <v>1.28</v>
      </c>
      <c r="E777" s="9">
        <f t="shared" si="61"/>
        <v>1.31776</v>
      </c>
      <c r="F777" s="44">
        <v>27.6</v>
      </c>
      <c r="G777" s="9">
        <f t="shared" si="62"/>
        <v>29.432640000000003</v>
      </c>
      <c r="H777" s="11">
        <f t="shared" si="64"/>
        <v>68.6122843136</v>
      </c>
      <c r="J777" s="26"/>
    </row>
    <row r="778" spans="1:10" outlineLevel="1">
      <c r="A778" s="7">
        <f t="shared" si="63"/>
        <v>37</v>
      </c>
      <c r="B778" s="39">
        <v>42618.020833333336</v>
      </c>
      <c r="C778" s="40">
        <f t="shared" si="65"/>
        <v>0.95833333333333393</v>
      </c>
      <c r="D778" s="43">
        <v>2.16</v>
      </c>
      <c r="E778" s="9">
        <f t="shared" si="61"/>
        <v>2.2237200000000001</v>
      </c>
      <c r="F778" s="44">
        <v>20.67</v>
      </c>
      <c r="G778" s="9">
        <f t="shared" si="62"/>
        <v>22.042488000000002</v>
      </c>
      <c r="H778" s="11">
        <f t="shared" si="64"/>
        <v>132.21685858463999</v>
      </c>
      <c r="J778" s="26"/>
    </row>
    <row r="779" spans="1:10" outlineLevel="1">
      <c r="A779" s="7">
        <f t="shared" si="63"/>
        <v>37</v>
      </c>
      <c r="B779" s="39">
        <v>42618.020833333336</v>
      </c>
      <c r="C779" s="40">
        <f t="shared" si="65"/>
        <v>0.9791666666666673</v>
      </c>
      <c r="D779" s="43">
        <v>3.38</v>
      </c>
      <c r="E779" s="9">
        <f t="shared" si="61"/>
        <v>3.4797100000000003</v>
      </c>
      <c r="F779" s="44">
        <v>27.12</v>
      </c>
      <c r="G779" s="9">
        <f t="shared" si="62"/>
        <v>28.920768000000002</v>
      </c>
      <c r="H779" s="11">
        <f t="shared" si="64"/>
        <v>182.96047938272</v>
      </c>
      <c r="J779" s="26"/>
    </row>
    <row r="780" spans="1:10" outlineLevel="1">
      <c r="A780" s="7">
        <f t="shared" si="63"/>
        <v>37</v>
      </c>
      <c r="B780" s="39">
        <v>42618.020833333336</v>
      </c>
      <c r="C780" s="40">
        <f t="shared" si="65"/>
        <v>1.0000000000000007</v>
      </c>
      <c r="D780" s="43">
        <v>3.71</v>
      </c>
      <c r="E780" s="9">
        <f t="shared" si="61"/>
        <v>3.8194450000000004</v>
      </c>
      <c r="F780" s="44">
        <v>26.19</v>
      </c>
      <c r="G780" s="9">
        <f t="shared" si="62"/>
        <v>27.929016000000001</v>
      </c>
      <c r="H780" s="11">
        <f t="shared" si="64"/>
        <v>204.61142698387999</v>
      </c>
      <c r="J780" s="26"/>
    </row>
    <row r="781" spans="1:10" outlineLevel="1">
      <c r="A781" s="7">
        <f t="shared" si="63"/>
        <v>37</v>
      </c>
      <c r="B781" s="39">
        <v>42619.020833333336</v>
      </c>
      <c r="C781" s="40">
        <f t="shared" si="65"/>
        <v>2.0833333333333332E-2</v>
      </c>
      <c r="D781" s="43">
        <v>3.84</v>
      </c>
      <c r="E781" s="9">
        <f t="shared" si="61"/>
        <v>3.9532800000000003</v>
      </c>
      <c r="F781" s="44">
        <v>22.21</v>
      </c>
      <c r="G781" s="9">
        <f t="shared" si="62"/>
        <v>23.684744000000002</v>
      </c>
      <c r="H781" s="11">
        <f t="shared" si="64"/>
        <v>228.55989523968</v>
      </c>
      <c r="J781" s="26"/>
    </row>
    <row r="782" spans="1:10" outlineLevel="1">
      <c r="A782" s="7">
        <f t="shared" si="63"/>
        <v>37</v>
      </c>
      <c r="B782" s="39">
        <v>42619.020833333336</v>
      </c>
      <c r="C782" s="40">
        <f t="shared" si="65"/>
        <v>4.1666666666666664E-2</v>
      </c>
      <c r="D782" s="43">
        <v>4.0999999999999996</v>
      </c>
      <c r="E782" s="9">
        <f t="shared" ref="E782:E845" si="66">IF($B$10="Electricity",$D782*$B$7,$D782*$B$8)</f>
        <v>4.2209500000000002</v>
      </c>
      <c r="F782" s="44">
        <v>25.2</v>
      </c>
      <c r="G782" s="9">
        <f t="shared" ref="G782:G845" si="67">$F782*$B$8</f>
        <v>26.873280000000001</v>
      </c>
      <c r="H782" s="11">
        <f t="shared" si="64"/>
        <v>230.576653784</v>
      </c>
      <c r="J782" s="26"/>
    </row>
    <row r="783" spans="1:10" outlineLevel="1">
      <c r="A783" s="7">
        <f t="shared" si="63"/>
        <v>37</v>
      </c>
      <c r="B783" s="39">
        <v>42619.020833333336</v>
      </c>
      <c r="C783" s="40">
        <f t="shared" si="65"/>
        <v>6.25E-2</v>
      </c>
      <c r="D783" s="43">
        <v>4.16</v>
      </c>
      <c r="E783" s="9">
        <f t="shared" si="66"/>
        <v>4.2827200000000003</v>
      </c>
      <c r="F783" s="44">
        <v>25.2</v>
      </c>
      <c r="G783" s="9">
        <f t="shared" si="67"/>
        <v>26.873280000000001</v>
      </c>
      <c r="H783" s="11">
        <f t="shared" si="64"/>
        <v>233.95094627840001</v>
      </c>
      <c r="J783" s="26"/>
    </row>
    <row r="784" spans="1:10" outlineLevel="1">
      <c r="A784" s="7">
        <f t="shared" si="63"/>
        <v>37</v>
      </c>
      <c r="B784" s="39">
        <v>42619.020833333336</v>
      </c>
      <c r="C784" s="40">
        <f t="shared" si="65"/>
        <v>8.3333333333333329E-2</v>
      </c>
      <c r="D784" s="43">
        <v>3.51</v>
      </c>
      <c r="E784" s="9">
        <f t="shared" si="66"/>
        <v>3.6135450000000002</v>
      </c>
      <c r="F784" s="44">
        <v>19.7</v>
      </c>
      <c r="G784" s="9">
        <f t="shared" si="67"/>
        <v>21.00808</v>
      </c>
      <c r="H784" s="11">
        <f t="shared" si="64"/>
        <v>218.5902750564</v>
      </c>
      <c r="J784" s="26"/>
    </row>
    <row r="785" spans="1:10" outlineLevel="1">
      <c r="A785" s="7">
        <f t="shared" si="63"/>
        <v>37</v>
      </c>
      <c r="B785" s="39">
        <v>42619.020833333336</v>
      </c>
      <c r="C785" s="40">
        <f t="shared" si="65"/>
        <v>0.10416666666666666</v>
      </c>
      <c r="D785" s="43">
        <v>3.79</v>
      </c>
      <c r="E785" s="9">
        <f t="shared" si="66"/>
        <v>3.9018050000000004</v>
      </c>
      <c r="F785" s="44">
        <v>15.8</v>
      </c>
      <c r="G785" s="9">
        <f t="shared" si="67"/>
        <v>16.849120000000003</v>
      </c>
      <c r="H785" s="11">
        <f t="shared" si="64"/>
        <v>252.25512683840003</v>
      </c>
      <c r="J785" s="26"/>
    </row>
    <row r="786" spans="1:10" outlineLevel="1">
      <c r="A786" s="7">
        <f t="shared" si="63"/>
        <v>37</v>
      </c>
      <c r="B786" s="39">
        <v>42619.020833333336</v>
      </c>
      <c r="C786" s="40">
        <f t="shared" si="65"/>
        <v>0.12499999999999999</v>
      </c>
      <c r="D786" s="43">
        <v>4.5599999999999996</v>
      </c>
      <c r="E786" s="9">
        <f t="shared" si="66"/>
        <v>4.6945199999999998</v>
      </c>
      <c r="F786" s="44">
        <v>12.51</v>
      </c>
      <c r="G786" s="9">
        <f t="shared" si="67"/>
        <v>13.340664</v>
      </c>
      <c r="H786" s="11">
        <f t="shared" si="64"/>
        <v>319.97536603871998</v>
      </c>
      <c r="J786" s="26"/>
    </row>
    <row r="787" spans="1:10" outlineLevel="1">
      <c r="A787" s="7">
        <f t="shared" si="63"/>
        <v>37</v>
      </c>
      <c r="B787" s="39">
        <v>42619.020833333336</v>
      </c>
      <c r="C787" s="40">
        <f t="shared" si="65"/>
        <v>0.14583333333333331</v>
      </c>
      <c r="D787" s="43">
        <v>5.16</v>
      </c>
      <c r="E787" s="9">
        <f t="shared" si="66"/>
        <v>5.3122200000000008</v>
      </c>
      <c r="F787" s="44">
        <v>11.02</v>
      </c>
      <c r="G787" s="9">
        <f t="shared" si="67"/>
        <v>11.751728</v>
      </c>
      <c r="H787" s="11">
        <f t="shared" si="64"/>
        <v>370.51816548384005</v>
      </c>
      <c r="J787" s="26"/>
    </row>
    <row r="788" spans="1:10" outlineLevel="1">
      <c r="A788" s="7">
        <f t="shared" si="63"/>
        <v>37</v>
      </c>
      <c r="B788" s="39">
        <v>42619.020833333336</v>
      </c>
      <c r="C788" s="40">
        <f t="shared" si="65"/>
        <v>0.16666666666666666</v>
      </c>
      <c r="D788" s="43">
        <v>5.76</v>
      </c>
      <c r="E788" s="9">
        <f t="shared" si="66"/>
        <v>5.9299200000000001</v>
      </c>
      <c r="F788" s="44">
        <v>10.07</v>
      </c>
      <c r="G788" s="9">
        <f t="shared" si="67"/>
        <v>10.738648000000001</v>
      </c>
      <c r="H788" s="11">
        <f t="shared" si="64"/>
        <v>419.60915645184002</v>
      </c>
      <c r="J788" s="26"/>
    </row>
    <row r="789" spans="1:10" outlineLevel="1">
      <c r="A789" s="7">
        <f t="shared" si="63"/>
        <v>37</v>
      </c>
      <c r="B789" s="39">
        <v>42619.020833333336</v>
      </c>
      <c r="C789" s="40">
        <f t="shared" si="65"/>
        <v>0.1875</v>
      </c>
      <c r="D789" s="43">
        <v>5.75</v>
      </c>
      <c r="E789" s="9">
        <f t="shared" si="66"/>
        <v>5.9196250000000008</v>
      </c>
      <c r="F789" s="44">
        <v>10.5</v>
      </c>
      <c r="G789" s="9">
        <f t="shared" si="67"/>
        <v>11.1972</v>
      </c>
      <c r="H789" s="11">
        <f t="shared" si="64"/>
        <v>416.1662124500001</v>
      </c>
      <c r="J789" s="26"/>
    </row>
    <row r="790" spans="1:10" outlineLevel="1">
      <c r="A790" s="7">
        <f t="shared" si="63"/>
        <v>37</v>
      </c>
      <c r="B790" s="39">
        <v>42619.020833333336</v>
      </c>
      <c r="C790" s="40">
        <f t="shared" si="65"/>
        <v>0.20833333333333334</v>
      </c>
      <c r="D790" s="43">
        <v>6.08</v>
      </c>
      <c r="E790" s="9">
        <f t="shared" si="66"/>
        <v>6.2593600000000009</v>
      </c>
      <c r="F790" s="44">
        <v>11.48</v>
      </c>
      <c r="G790" s="9">
        <f t="shared" si="67"/>
        <v>12.242272</v>
      </c>
      <c r="H790" s="11">
        <f t="shared" si="64"/>
        <v>433.50905233408008</v>
      </c>
      <c r="J790" s="26"/>
    </row>
    <row r="791" spans="1:10" outlineLevel="1">
      <c r="A791" s="7">
        <f t="shared" si="63"/>
        <v>37</v>
      </c>
      <c r="B791" s="39">
        <v>42619.020833333336</v>
      </c>
      <c r="C791" s="40">
        <f t="shared" si="65"/>
        <v>0.22916666666666669</v>
      </c>
      <c r="D791" s="43">
        <v>5.13</v>
      </c>
      <c r="E791" s="9">
        <f t="shared" si="66"/>
        <v>5.2813350000000003</v>
      </c>
      <c r="F791" s="44">
        <v>20.67</v>
      </c>
      <c r="G791" s="9">
        <f t="shared" si="67"/>
        <v>22.042488000000002</v>
      </c>
      <c r="H791" s="11">
        <f t="shared" si="64"/>
        <v>314.01503913851997</v>
      </c>
      <c r="J791" s="26"/>
    </row>
    <row r="792" spans="1:10" outlineLevel="1">
      <c r="A792" s="7">
        <f t="shared" si="63"/>
        <v>37</v>
      </c>
      <c r="B792" s="39">
        <v>42619.020833333336</v>
      </c>
      <c r="C792" s="40">
        <f t="shared" si="65"/>
        <v>0.25</v>
      </c>
      <c r="D792" s="43">
        <v>4.43</v>
      </c>
      <c r="E792" s="9">
        <f t="shared" si="66"/>
        <v>4.5606850000000003</v>
      </c>
      <c r="F792" s="44">
        <v>23.09</v>
      </c>
      <c r="G792" s="9">
        <f t="shared" si="67"/>
        <v>24.623176000000001</v>
      </c>
      <c r="H792" s="11">
        <f t="shared" si="64"/>
        <v>259.39727806444</v>
      </c>
      <c r="J792" s="26"/>
    </row>
    <row r="793" spans="1:10" outlineLevel="1">
      <c r="A793" s="7">
        <f t="shared" si="63"/>
        <v>37</v>
      </c>
      <c r="B793" s="39">
        <v>42619.020833333336</v>
      </c>
      <c r="C793" s="40">
        <f t="shared" si="65"/>
        <v>0.27083333333333331</v>
      </c>
      <c r="D793" s="43">
        <v>3.95</v>
      </c>
      <c r="E793" s="9">
        <f t="shared" si="66"/>
        <v>4.0665250000000004</v>
      </c>
      <c r="F793" s="44">
        <v>25.93</v>
      </c>
      <c r="G793" s="9">
        <f t="shared" si="67"/>
        <v>27.651751999999998</v>
      </c>
      <c r="H793" s="11">
        <f t="shared" si="64"/>
        <v>218.97524669820001</v>
      </c>
      <c r="J793" s="26"/>
    </row>
    <row r="794" spans="1:10" outlineLevel="1">
      <c r="A794" s="7">
        <f t="shared" si="63"/>
        <v>37</v>
      </c>
      <c r="B794" s="39">
        <v>42619.020833333336</v>
      </c>
      <c r="C794" s="40">
        <f t="shared" si="65"/>
        <v>0.29166666666666663</v>
      </c>
      <c r="D794" s="43">
        <v>4.18</v>
      </c>
      <c r="E794" s="9">
        <f t="shared" si="66"/>
        <v>4.3033099999999997</v>
      </c>
      <c r="F794" s="44">
        <v>51.54</v>
      </c>
      <c r="G794" s="9">
        <f t="shared" si="67"/>
        <v>54.962255999999996</v>
      </c>
      <c r="H794" s="11">
        <f t="shared" si="64"/>
        <v>114.20013913264</v>
      </c>
      <c r="J794" s="26"/>
    </row>
    <row r="795" spans="1:10" outlineLevel="1">
      <c r="A795" s="7">
        <f t="shared" si="63"/>
        <v>37</v>
      </c>
      <c r="B795" s="39">
        <v>42619.020833333336</v>
      </c>
      <c r="C795" s="40">
        <f t="shared" si="65"/>
        <v>0.31249999999999994</v>
      </c>
      <c r="D795" s="43">
        <v>4.09</v>
      </c>
      <c r="E795" s="9">
        <f t="shared" si="66"/>
        <v>4.210655</v>
      </c>
      <c r="F795" s="44">
        <v>35.409999999999997</v>
      </c>
      <c r="G795" s="9">
        <f t="shared" si="67"/>
        <v>37.761223999999999</v>
      </c>
      <c r="H795" s="11">
        <f t="shared" si="64"/>
        <v>184.16889585828</v>
      </c>
      <c r="J795" s="26"/>
    </row>
    <row r="796" spans="1:10" outlineLevel="1">
      <c r="A796" s="7">
        <f t="shared" si="63"/>
        <v>37</v>
      </c>
      <c r="B796" s="39">
        <v>42619.020833333336</v>
      </c>
      <c r="C796" s="40">
        <f t="shared" si="65"/>
        <v>0.33333333333333326</v>
      </c>
      <c r="D796" s="43">
        <v>3.56</v>
      </c>
      <c r="E796" s="9">
        <f t="shared" si="66"/>
        <v>3.6650200000000002</v>
      </c>
      <c r="F796" s="44">
        <v>39.299999999999997</v>
      </c>
      <c r="G796" s="9">
        <f t="shared" si="67"/>
        <v>41.909520000000001</v>
      </c>
      <c r="H796" s="11">
        <f t="shared" si="64"/>
        <v>145.09990100960002</v>
      </c>
      <c r="J796" s="26"/>
    </row>
    <row r="797" spans="1:10" outlineLevel="1">
      <c r="A797" s="7">
        <f t="shared" si="63"/>
        <v>37</v>
      </c>
      <c r="B797" s="39">
        <v>42619.020833333336</v>
      </c>
      <c r="C797" s="40">
        <f t="shared" si="65"/>
        <v>0.35416666666666657</v>
      </c>
      <c r="D797" s="43">
        <v>3.94</v>
      </c>
      <c r="E797" s="9">
        <f t="shared" si="66"/>
        <v>4.0562300000000002</v>
      </c>
      <c r="F797" s="44">
        <v>34.24</v>
      </c>
      <c r="G797" s="9">
        <f t="shared" si="67"/>
        <v>36.513536000000002</v>
      </c>
      <c r="H797" s="11">
        <f t="shared" si="64"/>
        <v>182.47544487072</v>
      </c>
      <c r="J797" s="26"/>
    </row>
    <row r="798" spans="1:10" outlineLevel="1">
      <c r="A798" s="7">
        <f t="shared" si="63"/>
        <v>37</v>
      </c>
      <c r="B798" s="39">
        <v>42619.020833333336</v>
      </c>
      <c r="C798" s="40">
        <f t="shared" si="65"/>
        <v>0.37499999999999989</v>
      </c>
      <c r="D798" s="43">
        <v>2.5299999999999998</v>
      </c>
      <c r="E798" s="9">
        <f t="shared" si="66"/>
        <v>2.604635</v>
      </c>
      <c r="F798" s="44">
        <v>30.47</v>
      </c>
      <c r="G798" s="9">
        <f t="shared" si="67"/>
        <v>32.493208000000003</v>
      </c>
      <c r="H798" s="11">
        <f t="shared" si="64"/>
        <v>127.64480568092</v>
      </c>
      <c r="J798" s="26"/>
    </row>
    <row r="799" spans="1:10" outlineLevel="1">
      <c r="A799" s="7">
        <f t="shared" si="63"/>
        <v>37</v>
      </c>
      <c r="B799" s="39">
        <v>42619.020833333336</v>
      </c>
      <c r="C799" s="40">
        <f t="shared" si="65"/>
        <v>0.3958333333333332</v>
      </c>
      <c r="D799" s="43">
        <v>1.42</v>
      </c>
      <c r="E799" s="9">
        <f t="shared" si="66"/>
        <v>1.4618900000000001</v>
      </c>
      <c r="F799" s="44">
        <v>30.01</v>
      </c>
      <c r="G799" s="9">
        <f t="shared" si="67"/>
        <v>32.002664000000003</v>
      </c>
      <c r="H799" s="11">
        <f t="shared" si="64"/>
        <v>72.359660525039999</v>
      </c>
      <c r="J799" s="26"/>
    </row>
    <row r="800" spans="1:10" outlineLevel="1">
      <c r="A800" s="7">
        <f t="shared" si="63"/>
        <v>37</v>
      </c>
      <c r="B800" s="39">
        <v>42619.020833333336</v>
      </c>
      <c r="C800" s="40">
        <f t="shared" si="65"/>
        <v>0.41666666666666652</v>
      </c>
      <c r="D800" s="43">
        <v>0.82</v>
      </c>
      <c r="E800" s="9">
        <f t="shared" si="66"/>
        <v>0.84419</v>
      </c>
      <c r="F800" s="44">
        <v>29.96</v>
      </c>
      <c r="G800" s="9">
        <f t="shared" si="67"/>
        <v>31.949344</v>
      </c>
      <c r="H800" s="11">
        <f t="shared" si="64"/>
        <v>41.830168288640003</v>
      </c>
      <c r="J800" s="26"/>
    </row>
    <row r="801" spans="1:10" outlineLevel="1">
      <c r="A801" s="7">
        <f t="shared" si="63"/>
        <v>37</v>
      </c>
      <c r="B801" s="39">
        <v>42619.020833333336</v>
      </c>
      <c r="C801" s="40">
        <f t="shared" si="65"/>
        <v>0.43749999999999983</v>
      </c>
      <c r="D801" s="43">
        <v>0.87</v>
      </c>
      <c r="E801" s="9">
        <f t="shared" si="66"/>
        <v>0.89566500000000004</v>
      </c>
      <c r="F801" s="44">
        <v>28.58</v>
      </c>
      <c r="G801" s="9">
        <f t="shared" si="67"/>
        <v>30.477712</v>
      </c>
      <c r="H801" s="11">
        <f t="shared" si="64"/>
        <v>45.698877581520009</v>
      </c>
      <c r="J801" s="26"/>
    </row>
    <row r="802" spans="1:10" outlineLevel="1">
      <c r="A802" s="7">
        <f t="shared" si="63"/>
        <v>37</v>
      </c>
      <c r="B802" s="39">
        <v>42619.020833333336</v>
      </c>
      <c r="C802" s="40">
        <f t="shared" si="65"/>
        <v>0.45833333333333315</v>
      </c>
      <c r="D802" s="43">
        <v>0.6</v>
      </c>
      <c r="E802" s="9">
        <f t="shared" si="66"/>
        <v>0.61770000000000003</v>
      </c>
      <c r="F802" s="44">
        <v>26.52</v>
      </c>
      <c r="G802" s="9">
        <f t="shared" si="67"/>
        <v>28.280927999999999</v>
      </c>
      <c r="H802" s="11">
        <f t="shared" si="64"/>
        <v>32.873420774400003</v>
      </c>
      <c r="J802" s="26"/>
    </row>
    <row r="803" spans="1:10" outlineLevel="1">
      <c r="A803" s="7">
        <f t="shared" si="63"/>
        <v>37</v>
      </c>
      <c r="B803" s="39">
        <v>42619.020833333336</v>
      </c>
      <c r="C803" s="40">
        <f t="shared" si="65"/>
        <v>0.47916666666666646</v>
      </c>
      <c r="D803" s="43">
        <v>0.28999999999999998</v>
      </c>
      <c r="E803" s="9">
        <f t="shared" si="66"/>
        <v>0.29855500000000001</v>
      </c>
      <c r="F803" s="44">
        <v>24.19</v>
      </c>
      <c r="G803" s="9">
        <f t="shared" si="67"/>
        <v>25.796216000000001</v>
      </c>
      <c r="H803" s="11">
        <f t="shared" si="64"/>
        <v>16.630643232120001</v>
      </c>
      <c r="J803" s="26"/>
    </row>
    <row r="804" spans="1:10" outlineLevel="1">
      <c r="A804" s="7">
        <f t="shared" si="63"/>
        <v>37</v>
      </c>
      <c r="B804" s="39">
        <v>42619.020833333336</v>
      </c>
      <c r="C804" s="40">
        <f t="shared" si="65"/>
        <v>0.49999999999999978</v>
      </c>
      <c r="D804" s="43">
        <v>0.1</v>
      </c>
      <c r="E804" s="9">
        <f t="shared" si="66"/>
        <v>0.10295000000000001</v>
      </c>
      <c r="F804" s="44">
        <v>25.71</v>
      </c>
      <c r="G804" s="9">
        <f t="shared" si="67"/>
        <v>27.417144</v>
      </c>
      <c r="H804" s="11">
        <f t="shared" si="64"/>
        <v>5.567830025200001</v>
      </c>
      <c r="J804" s="26"/>
    </row>
    <row r="805" spans="1:10" outlineLevel="1">
      <c r="A805" s="7">
        <f t="shared" si="63"/>
        <v>37</v>
      </c>
      <c r="B805" s="39">
        <v>42619.020833333336</v>
      </c>
      <c r="C805" s="40">
        <f t="shared" si="65"/>
        <v>0.52083333333333315</v>
      </c>
      <c r="D805" s="43">
        <v>-0.09</v>
      </c>
      <c r="E805" s="9">
        <f t="shared" si="66"/>
        <v>-9.2655000000000001E-2</v>
      </c>
      <c r="F805" s="44">
        <v>24.92</v>
      </c>
      <c r="G805" s="9">
        <f t="shared" si="67"/>
        <v>26.574688000000002</v>
      </c>
      <c r="H805" s="11">
        <f t="shared" si="64"/>
        <v>-5.0891047833599998</v>
      </c>
      <c r="J805" s="26"/>
    </row>
    <row r="806" spans="1:10" outlineLevel="1">
      <c r="A806" s="7">
        <f t="shared" si="63"/>
        <v>37</v>
      </c>
      <c r="B806" s="39">
        <v>42619.020833333336</v>
      </c>
      <c r="C806" s="40">
        <f t="shared" si="65"/>
        <v>0.54166666666666652</v>
      </c>
      <c r="D806" s="43">
        <v>-0.1</v>
      </c>
      <c r="E806" s="9">
        <f t="shared" si="66"/>
        <v>-0.10295000000000001</v>
      </c>
      <c r="F806" s="44">
        <v>22.78</v>
      </c>
      <c r="G806" s="9">
        <f t="shared" si="67"/>
        <v>24.292592000000003</v>
      </c>
      <c r="H806" s="11">
        <f t="shared" si="64"/>
        <v>-5.889502653600001</v>
      </c>
      <c r="J806" s="26"/>
    </row>
    <row r="807" spans="1:10" outlineLevel="1">
      <c r="A807" s="7">
        <f t="shared" si="63"/>
        <v>37</v>
      </c>
      <c r="B807" s="39">
        <v>42619.020833333336</v>
      </c>
      <c r="C807" s="40">
        <f t="shared" si="65"/>
        <v>0.56249999999999989</v>
      </c>
      <c r="D807" s="43">
        <v>-0.1</v>
      </c>
      <c r="E807" s="9">
        <f t="shared" si="66"/>
        <v>-0.10295000000000001</v>
      </c>
      <c r="F807" s="44">
        <v>25.34</v>
      </c>
      <c r="G807" s="9">
        <f t="shared" si="67"/>
        <v>27.022576000000001</v>
      </c>
      <c r="H807" s="11">
        <f t="shared" si="64"/>
        <v>-5.6084508008000009</v>
      </c>
      <c r="J807" s="26"/>
    </row>
    <row r="808" spans="1:10" outlineLevel="1">
      <c r="A808" s="7">
        <f t="shared" si="63"/>
        <v>37</v>
      </c>
      <c r="B808" s="39">
        <v>42619.020833333336</v>
      </c>
      <c r="C808" s="40">
        <f t="shared" si="65"/>
        <v>0.58333333333333326</v>
      </c>
      <c r="D808" s="43">
        <v>-0.1</v>
      </c>
      <c r="E808" s="9">
        <f t="shared" si="66"/>
        <v>-0.10295000000000001</v>
      </c>
      <c r="F808" s="44">
        <v>22.03</v>
      </c>
      <c r="G808" s="9">
        <f t="shared" si="67"/>
        <v>23.492792000000001</v>
      </c>
      <c r="H808" s="11">
        <f t="shared" si="64"/>
        <v>-5.9718420636000005</v>
      </c>
      <c r="J808" s="26"/>
    </row>
    <row r="809" spans="1:10" outlineLevel="1">
      <c r="A809" s="7">
        <f t="shared" si="63"/>
        <v>37</v>
      </c>
      <c r="B809" s="39">
        <v>42619.020833333336</v>
      </c>
      <c r="C809" s="40">
        <f t="shared" si="65"/>
        <v>0.60416666666666663</v>
      </c>
      <c r="D809" s="43">
        <v>-0.09</v>
      </c>
      <c r="E809" s="9">
        <f t="shared" si="66"/>
        <v>-9.2655000000000001E-2</v>
      </c>
      <c r="F809" s="44">
        <v>25.38</v>
      </c>
      <c r="G809" s="9">
        <f t="shared" si="67"/>
        <v>27.065231999999998</v>
      </c>
      <c r="H809" s="11">
        <f t="shared" si="64"/>
        <v>-5.0436534290400008</v>
      </c>
      <c r="J809" s="26"/>
    </row>
    <row r="810" spans="1:10" outlineLevel="1">
      <c r="A810" s="7">
        <f t="shared" si="63"/>
        <v>37</v>
      </c>
      <c r="B810" s="39">
        <v>42619.020833333336</v>
      </c>
      <c r="C810" s="40">
        <f t="shared" si="65"/>
        <v>0.625</v>
      </c>
      <c r="D810" s="43">
        <v>-0.09</v>
      </c>
      <c r="E810" s="9">
        <f t="shared" si="66"/>
        <v>-9.2655000000000001E-2</v>
      </c>
      <c r="F810" s="44">
        <v>25.94</v>
      </c>
      <c r="G810" s="9">
        <f t="shared" si="67"/>
        <v>27.662416</v>
      </c>
      <c r="H810" s="11">
        <f t="shared" si="64"/>
        <v>-4.9883213455200002</v>
      </c>
      <c r="J810" s="26"/>
    </row>
    <row r="811" spans="1:10" outlineLevel="1">
      <c r="A811" s="7">
        <f t="shared" si="63"/>
        <v>37</v>
      </c>
      <c r="B811" s="39">
        <v>42619.020833333336</v>
      </c>
      <c r="C811" s="40">
        <f t="shared" si="65"/>
        <v>0.64583333333333337</v>
      </c>
      <c r="D811" s="43">
        <v>-0.08</v>
      </c>
      <c r="E811" s="9">
        <f t="shared" si="66"/>
        <v>-8.2360000000000003E-2</v>
      </c>
      <c r="F811" s="44">
        <v>26.49</v>
      </c>
      <c r="G811" s="9">
        <f t="shared" si="67"/>
        <v>28.248936</v>
      </c>
      <c r="H811" s="11">
        <f t="shared" si="64"/>
        <v>-4.3857576310399997</v>
      </c>
      <c r="J811" s="26"/>
    </row>
    <row r="812" spans="1:10" outlineLevel="1">
      <c r="A812" s="7">
        <f t="shared" si="63"/>
        <v>37</v>
      </c>
      <c r="B812" s="39">
        <v>42619.020833333336</v>
      </c>
      <c r="C812" s="40">
        <f t="shared" si="65"/>
        <v>0.66666666666666674</v>
      </c>
      <c r="D812" s="43">
        <v>-0.05</v>
      </c>
      <c r="E812" s="9">
        <f t="shared" si="66"/>
        <v>-5.1475000000000007E-2</v>
      </c>
      <c r="F812" s="44">
        <v>28.82</v>
      </c>
      <c r="G812" s="9">
        <f t="shared" si="67"/>
        <v>30.733648000000002</v>
      </c>
      <c r="H812" s="11">
        <f t="shared" si="64"/>
        <v>-2.6131979692000002</v>
      </c>
      <c r="J812" s="26"/>
    </row>
    <row r="813" spans="1:10" outlineLevel="1">
      <c r="A813" s="7">
        <f t="shared" si="63"/>
        <v>37</v>
      </c>
      <c r="B813" s="39">
        <v>42619.020833333336</v>
      </c>
      <c r="C813" s="40">
        <f t="shared" si="65"/>
        <v>0.68750000000000011</v>
      </c>
      <c r="D813" s="43">
        <v>0.06</v>
      </c>
      <c r="E813" s="9">
        <f t="shared" si="66"/>
        <v>6.1770000000000005E-2</v>
      </c>
      <c r="F813" s="44">
        <v>26.39</v>
      </c>
      <c r="G813" s="9">
        <f t="shared" si="67"/>
        <v>28.142296000000002</v>
      </c>
      <c r="H813" s="11">
        <f t="shared" si="64"/>
        <v>3.2959053760800003</v>
      </c>
      <c r="J813" s="26"/>
    </row>
    <row r="814" spans="1:10" outlineLevel="1">
      <c r="A814" s="7">
        <f t="shared" si="63"/>
        <v>37</v>
      </c>
      <c r="B814" s="39">
        <v>42619.020833333336</v>
      </c>
      <c r="C814" s="40">
        <f t="shared" si="65"/>
        <v>0.70833333333333348</v>
      </c>
      <c r="D814" s="43">
        <v>0.31</v>
      </c>
      <c r="E814" s="9">
        <f t="shared" si="66"/>
        <v>0.31914500000000001</v>
      </c>
      <c r="F814" s="44">
        <v>26.49</v>
      </c>
      <c r="G814" s="9">
        <f t="shared" si="67"/>
        <v>28.248936</v>
      </c>
      <c r="H814" s="11">
        <f t="shared" si="64"/>
        <v>16.994810820280001</v>
      </c>
      <c r="J814" s="26"/>
    </row>
    <row r="815" spans="1:10" outlineLevel="1">
      <c r="A815" s="7">
        <f t="shared" ref="A815:A878" si="68">A814</f>
        <v>37</v>
      </c>
      <c r="B815" s="39">
        <v>42619.020833333336</v>
      </c>
      <c r="C815" s="40">
        <f t="shared" si="65"/>
        <v>0.72916666666666685</v>
      </c>
      <c r="D815" s="43">
        <v>0.67</v>
      </c>
      <c r="E815" s="9">
        <f t="shared" si="66"/>
        <v>0.68976500000000007</v>
      </c>
      <c r="F815" s="44">
        <v>30.7</v>
      </c>
      <c r="G815" s="9">
        <f t="shared" si="67"/>
        <v>32.738480000000003</v>
      </c>
      <c r="H815" s="11">
        <f t="shared" si="64"/>
        <v>33.633989842799998</v>
      </c>
      <c r="J815" s="26"/>
    </row>
    <row r="816" spans="1:10" outlineLevel="1">
      <c r="A816" s="7">
        <f t="shared" si="68"/>
        <v>37</v>
      </c>
      <c r="B816" s="39">
        <v>42619.020833333336</v>
      </c>
      <c r="C816" s="40">
        <f t="shared" si="65"/>
        <v>0.75000000000000022</v>
      </c>
      <c r="D816" s="43">
        <v>1.23</v>
      </c>
      <c r="E816" s="9">
        <f t="shared" si="66"/>
        <v>1.2662850000000001</v>
      </c>
      <c r="F816" s="44">
        <v>43.92</v>
      </c>
      <c r="G816" s="9">
        <f t="shared" si="67"/>
        <v>46.836288000000003</v>
      </c>
      <c r="H816" s="11">
        <f t="shared" si="64"/>
        <v>43.894138549920001</v>
      </c>
      <c r="J816" s="26"/>
    </row>
    <row r="817" spans="1:10" outlineLevel="1">
      <c r="A817" s="7">
        <f t="shared" si="68"/>
        <v>37</v>
      </c>
      <c r="B817" s="39">
        <v>42619.020833333336</v>
      </c>
      <c r="C817" s="40">
        <f t="shared" si="65"/>
        <v>0.77083333333333359</v>
      </c>
      <c r="D817" s="43">
        <v>1.1599999999999999</v>
      </c>
      <c r="E817" s="9">
        <f t="shared" si="66"/>
        <v>1.1942200000000001</v>
      </c>
      <c r="F817" s="44">
        <v>57.9</v>
      </c>
      <c r="G817" s="9">
        <f t="shared" si="67"/>
        <v>61.74456</v>
      </c>
      <c r="H817" s="11">
        <f t="shared" si="64"/>
        <v>23.592341556800001</v>
      </c>
      <c r="J817" s="26"/>
    </row>
    <row r="818" spans="1:10" outlineLevel="1">
      <c r="A818" s="7">
        <f t="shared" si="68"/>
        <v>37</v>
      </c>
      <c r="B818" s="39">
        <v>42619.020833333336</v>
      </c>
      <c r="C818" s="40">
        <f t="shared" si="65"/>
        <v>0.79166666666666696</v>
      </c>
      <c r="D818" s="43">
        <v>1.42</v>
      </c>
      <c r="E818" s="9">
        <f t="shared" si="66"/>
        <v>1.4618900000000001</v>
      </c>
      <c r="F818" s="44">
        <v>57.05</v>
      </c>
      <c r="G818" s="9">
        <f t="shared" si="67"/>
        <v>60.838119999999996</v>
      </c>
      <c r="H818" s="11">
        <f t="shared" si="64"/>
        <v>30.205395753200008</v>
      </c>
      <c r="J818" s="26"/>
    </row>
    <row r="819" spans="1:10" outlineLevel="1">
      <c r="A819" s="7">
        <f t="shared" si="68"/>
        <v>37</v>
      </c>
      <c r="B819" s="39">
        <v>42619.020833333336</v>
      </c>
      <c r="C819" s="40">
        <f t="shared" si="65"/>
        <v>0.81250000000000033</v>
      </c>
      <c r="D819" s="43">
        <v>1.85</v>
      </c>
      <c r="E819" s="9">
        <f t="shared" si="66"/>
        <v>1.9045750000000004</v>
      </c>
      <c r="F819" s="44">
        <v>39.18</v>
      </c>
      <c r="G819" s="9">
        <f t="shared" si="67"/>
        <v>41.781551999999998</v>
      </c>
      <c r="H819" s="11">
        <f t="shared" si="64"/>
        <v>75.646763099600022</v>
      </c>
      <c r="J819" s="26"/>
    </row>
    <row r="820" spans="1:10" outlineLevel="1">
      <c r="A820" s="7">
        <f t="shared" si="68"/>
        <v>37</v>
      </c>
      <c r="B820" s="39">
        <v>42619.020833333336</v>
      </c>
      <c r="C820" s="40">
        <f t="shared" si="65"/>
        <v>0.8333333333333337</v>
      </c>
      <c r="D820" s="43">
        <v>2.04</v>
      </c>
      <c r="E820" s="9">
        <f t="shared" si="66"/>
        <v>2.1001800000000004</v>
      </c>
      <c r="F820" s="44">
        <v>34.6</v>
      </c>
      <c r="G820" s="9">
        <f t="shared" si="67"/>
        <v>36.897440000000003</v>
      </c>
      <c r="H820" s="11">
        <f t="shared" si="64"/>
        <v>93.673404460800015</v>
      </c>
      <c r="J820" s="26"/>
    </row>
    <row r="821" spans="1:10" outlineLevel="1">
      <c r="A821" s="7">
        <f t="shared" si="68"/>
        <v>37</v>
      </c>
      <c r="B821" s="39">
        <v>42619.020833333336</v>
      </c>
      <c r="C821" s="40">
        <f t="shared" si="65"/>
        <v>0.85416666666666707</v>
      </c>
      <c r="D821" s="43">
        <v>1.76</v>
      </c>
      <c r="E821" s="9">
        <f t="shared" si="66"/>
        <v>1.8119200000000002</v>
      </c>
      <c r="F821" s="44">
        <v>29.45</v>
      </c>
      <c r="G821" s="9">
        <f t="shared" si="67"/>
        <v>31.405480000000001</v>
      </c>
      <c r="H821" s="11">
        <f t="shared" si="64"/>
        <v>90.767262678400016</v>
      </c>
      <c r="J821" s="26"/>
    </row>
    <row r="822" spans="1:10" outlineLevel="1">
      <c r="A822" s="7">
        <f t="shared" si="68"/>
        <v>37</v>
      </c>
      <c r="B822" s="39">
        <v>42619.020833333336</v>
      </c>
      <c r="C822" s="40">
        <f t="shared" si="65"/>
        <v>0.87500000000000044</v>
      </c>
      <c r="D822" s="43">
        <v>1.43</v>
      </c>
      <c r="E822" s="9">
        <f t="shared" si="66"/>
        <v>1.4721850000000001</v>
      </c>
      <c r="F822" s="44">
        <v>29.09</v>
      </c>
      <c r="G822" s="9">
        <f t="shared" si="67"/>
        <v>31.021576</v>
      </c>
      <c r="H822" s="11">
        <f t="shared" si="64"/>
        <v>74.313578636440013</v>
      </c>
      <c r="J822" s="26"/>
    </row>
    <row r="823" spans="1:10" outlineLevel="1">
      <c r="A823" s="7">
        <f t="shared" si="68"/>
        <v>37</v>
      </c>
      <c r="B823" s="39">
        <v>42619.020833333336</v>
      </c>
      <c r="C823" s="40">
        <f t="shared" si="65"/>
        <v>0.89583333333333381</v>
      </c>
      <c r="D823" s="43">
        <v>1.32</v>
      </c>
      <c r="E823" s="9">
        <f t="shared" si="66"/>
        <v>1.3589400000000003</v>
      </c>
      <c r="F823" s="44">
        <v>27.64</v>
      </c>
      <c r="G823" s="9">
        <f t="shared" si="67"/>
        <v>29.475296</v>
      </c>
      <c r="H823" s="11">
        <f t="shared" si="64"/>
        <v>70.698451253760012</v>
      </c>
      <c r="J823" s="26"/>
    </row>
    <row r="824" spans="1:10" outlineLevel="1">
      <c r="A824" s="7">
        <f t="shared" si="68"/>
        <v>37</v>
      </c>
      <c r="B824" s="39">
        <v>42619.020833333336</v>
      </c>
      <c r="C824" s="40">
        <f t="shared" si="65"/>
        <v>0.91666666666666718</v>
      </c>
      <c r="D824" s="43">
        <v>1.23</v>
      </c>
      <c r="E824" s="9">
        <f t="shared" si="66"/>
        <v>1.2662850000000001</v>
      </c>
      <c r="F824" s="44">
        <v>23.33</v>
      </c>
      <c r="G824" s="9">
        <f t="shared" si="67"/>
        <v>24.879111999999999</v>
      </c>
      <c r="H824" s="11">
        <f t="shared" si="64"/>
        <v>71.698181161080001</v>
      </c>
      <c r="J824" s="26"/>
    </row>
    <row r="825" spans="1:10" outlineLevel="1">
      <c r="A825" s="7">
        <f t="shared" si="68"/>
        <v>37</v>
      </c>
      <c r="B825" s="39">
        <v>42619.020833333336</v>
      </c>
      <c r="C825" s="40">
        <f t="shared" si="65"/>
        <v>0.93750000000000056</v>
      </c>
      <c r="D825" s="43">
        <v>0.87</v>
      </c>
      <c r="E825" s="9">
        <f t="shared" si="66"/>
        <v>0.89566500000000004</v>
      </c>
      <c r="F825" s="44">
        <v>28.8</v>
      </c>
      <c r="G825" s="9">
        <f t="shared" si="67"/>
        <v>30.712320000000002</v>
      </c>
      <c r="H825" s="11">
        <f t="shared" si="64"/>
        <v>45.488747407199995</v>
      </c>
      <c r="J825" s="26"/>
    </row>
    <row r="826" spans="1:10" outlineLevel="1">
      <c r="A826" s="7">
        <f t="shared" si="68"/>
        <v>37</v>
      </c>
      <c r="B826" s="39">
        <v>42619.020833333336</v>
      </c>
      <c r="C826" s="40">
        <f t="shared" si="65"/>
        <v>0.95833333333333393</v>
      </c>
      <c r="D826" s="43">
        <v>1.18</v>
      </c>
      <c r="E826" s="9">
        <f t="shared" si="66"/>
        <v>1.2148099999999999</v>
      </c>
      <c r="F826" s="44">
        <v>29.81</v>
      </c>
      <c r="G826" s="9">
        <f t="shared" si="67"/>
        <v>31.789383999999998</v>
      </c>
      <c r="H826" s="11">
        <f t="shared" si="64"/>
        <v>60.38895342296</v>
      </c>
      <c r="J826" s="26"/>
    </row>
    <row r="827" spans="1:10" outlineLevel="1">
      <c r="A827" s="7">
        <f t="shared" si="68"/>
        <v>37</v>
      </c>
      <c r="B827" s="39">
        <v>42619.020833333336</v>
      </c>
      <c r="C827" s="40">
        <f t="shared" si="65"/>
        <v>0.9791666666666673</v>
      </c>
      <c r="D827" s="43">
        <v>0.94</v>
      </c>
      <c r="E827" s="9">
        <f t="shared" si="66"/>
        <v>0.96772999999999998</v>
      </c>
      <c r="F827" s="44">
        <v>33.99</v>
      </c>
      <c r="G827" s="9">
        <f t="shared" si="67"/>
        <v>36.246936000000005</v>
      </c>
      <c r="H827" s="11">
        <f t="shared" si="64"/>
        <v>43.792747624719993</v>
      </c>
      <c r="J827" s="26"/>
    </row>
    <row r="828" spans="1:10" outlineLevel="1">
      <c r="A828" s="7">
        <f t="shared" si="68"/>
        <v>37</v>
      </c>
      <c r="B828" s="39">
        <v>42619.020833333336</v>
      </c>
      <c r="C828" s="40">
        <f t="shared" si="65"/>
        <v>1.0000000000000007</v>
      </c>
      <c r="D828" s="43">
        <v>0.45</v>
      </c>
      <c r="E828" s="9">
        <f t="shared" si="66"/>
        <v>0.46327500000000005</v>
      </c>
      <c r="F828" s="44">
        <v>32.26</v>
      </c>
      <c r="G828" s="9">
        <f t="shared" si="67"/>
        <v>34.402063999999996</v>
      </c>
      <c r="H828" s="11">
        <f t="shared" si="64"/>
        <v>21.819296300400005</v>
      </c>
      <c r="J828" s="26"/>
    </row>
    <row r="829" spans="1:10" outlineLevel="1">
      <c r="A829" s="7">
        <f t="shared" si="68"/>
        <v>37</v>
      </c>
      <c r="B829" s="39">
        <v>42620.020833333336</v>
      </c>
      <c r="C829" s="40">
        <f t="shared" si="65"/>
        <v>2.0833333333333332E-2</v>
      </c>
      <c r="D829" s="43">
        <v>0.24</v>
      </c>
      <c r="E829" s="9">
        <f t="shared" si="66"/>
        <v>0.24708000000000002</v>
      </c>
      <c r="F829" s="44">
        <v>28.38</v>
      </c>
      <c r="G829" s="9">
        <f t="shared" si="67"/>
        <v>30.264431999999999</v>
      </c>
      <c r="H829" s="11">
        <f t="shared" ref="H829:H892" si="69">E829*($B$6-G829)</f>
        <v>12.659284141440001</v>
      </c>
      <c r="J829" s="26"/>
    </row>
    <row r="830" spans="1:10" outlineLevel="1">
      <c r="A830" s="7">
        <f t="shared" si="68"/>
        <v>37</v>
      </c>
      <c r="B830" s="39">
        <v>42620.020833333336</v>
      </c>
      <c r="C830" s="40">
        <f t="shared" ref="C830:C893" si="70">IF(C829=$C$60,$C$13,C829+1/48)</f>
        <v>4.1666666666666664E-2</v>
      </c>
      <c r="D830" s="43">
        <v>0.21</v>
      </c>
      <c r="E830" s="9">
        <f t="shared" si="66"/>
        <v>0.216195</v>
      </c>
      <c r="F830" s="44">
        <v>27.16</v>
      </c>
      <c r="G830" s="9">
        <f t="shared" si="67"/>
        <v>28.963424</v>
      </c>
      <c r="H830" s="11">
        <f t="shared" si="69"/>
        <v>11.358145048319999</v>
      </c>
      <c r="J830" s="26"/>
    </row>
    <row r="831" spans="1:10" outlineLevel="1">
      <c r="A831" s="7">
        <f t="shared" si="68"/>
        <v>37</v>
      </c>
      <c r="B831" s="39">
        <v>42620.020833333336</v>
      </c>
      <c r="C831" s="40">
        <f t="shared" si="70"/>
        <v>6.25E-2</v>
      </c>
      <c r="D831" s="43">
        <v>0.39</v>
      </c>
      <c r="E831" s="9">
        <f t="shared" si="66"/>
        <v>0.40150500000000006</v>
      </c>
      <c r="F831" s="44">
        <v>27.06</v>
      </c>
      <c r="G831" s="9">
        <f t="shared" si="67"/>
        <v>28.856783999999998</v>
      </c>
      <c r="H831" s="11">
        <f t="shared" si="69"/>
        <v>21.136514440080003</v>
      </c>
      <c r="J831" s="26"/>
    </row>
    <row r="832" spans="1:10" outlineLevel="1">
      <c r="A832" s="7">
        <f t="shared" si="68"/>
        <v>37</v>
      </c>
      <c r="B832" s="39">
        <v>42620.020833333336</v>
      </c>
      <c r="C832" s="40">
        <f t="shared" si="70"/>
        <v>8.3333333333333329E-2</v>
      </c>
      <c r="D832" s="43">
        <v>0.39</v>
      </c>
      <c r="E832" s="9">
        <f t="shared" si="66"/>
        <v>0.40150500000000006</v>
      </c>
      <c r="F832" s="44">
        <v>22.91</v>
      </c>
      <c r="G832" s="9">
        <f t="shared" si="67"/>
        <v>24.431224</v>
      </c>
      <c r="H832" s="11">
        <f t="shared" si="69"/>
        <v>22.913398907880001</v>
      </c>
      <c r="J832" s="26"/>
    </row>
    <row r="833" spans="1:10" outlineLevel="1">
      <c r="A833" s="7">
        <f t="shared" si="68"/>
        <v>37</v>
      </c>
      <c r="B833" s="39">
        <v>42620.020833333336</v>
      </c>
      <c r="C833" s="40">
        <f t="shared" si="70"/>
        <v>0.10416666666666666</v>
      </c>
      <c r="D833" s="43">
        <v>0.39</v>
      </c>
      <c r="E833" s="9">
        <f t="shared" si="66"/>
        <v>0.40150500000000006</v>
      </c>
      <c r="F833" s="44">
        <v>13.55</v>
      </c>
      <c r="G833" s="9">
        <f t="shared" si="67"/>
        <v>14.449720000000001</v>
      </c>
      <c r="H833" s="11">
        <f t="shared" si="69"/>
        <v>26.921022671400003</v>
      </c>
      <c r="J833" s="26"/>
    </row>
    <row r="834" spans="1:10" outlineLevel="1">
      <c r="A834" s="7">
        <f t="shared" si="68"/>
        <v>37</v>
      </c>
      <c r="B834" s="39">
        <v>42620.020833333336</v>
      </c>
      <c r="C834" s="40">
        <f t="shared" si="70"/>
        <v>0.12499999999999999</v>
      </c>
      <c r="D834" s="43">
        <v>0.74</v>
      </c>
      <c r="E834" s="9">
        <f t="shared" si="66"/>
        <v>0.76183000000000001</v>
      </c>
      <c r="F834" s="44">
        <v>15.7</v>
      </c>
      <c r="G834" s="9">
        <f t="shared" si="67"/>
        <v>16.74248</v>
      </c>
      <c r="H834" s="11">
        <f t="shared" si="69"/>
        <v>49.334221461600002</v>
      </c>
      <c r="J834" s="26"/>
    </row>
    <row r="835" spans="1:10" outlineLevel="1">
      <c r="A835" s="7">
        <f t="shared" si="68"/>
        <v>37</v>
      </c>
      <c r="B835" s="39">
        <v>42620.020833333336</v>
      </c>
      <c r="C835" s="40">
        <f t="shared" si="70"/>
        <v>0.14583333333333331</v>
      </c>
      <c r="D835" s="43">
        <v>0.64</v>
      </c>
      <c r="E835" s="9">
        <f t="shared" si="66"/>
        <v>0.65888000000000002</v>
      </c>
      <c r="F835" s="44">
        <v>14.17</v>
      </c>
      <c r="G835" s="9">
        <f t="shared" si="67"/>
        <v>15.110888000000001</v>
      </c>
      <c r="H835" s="11">
        <f t="shared" si="69"/>
        <v>43.742458114560002</v>
      </c>
      <c r="J835" s="26"/>
    </row>
    <row r="836" spans="1:10" outlineLevel="1">
      <c r="A836" s="7">
        <f t="shared" si="68"/>
        <v>37</v>
      </c>
      <c r="B836" s="39">
        <v>42620.020833333336</v>
      </c>
      <c r="C836" s="40">
        <f t="shared" si="70"/>
        <v>0.16666666666666666</v>
      </c>
      <c r="D836" s="43">
        <v>0.77</v>
      </c>
      <c r="E836" s="9">
        <f t="shared" si="66"/>
        <v>0.79271500000000006</v>
      </c>
      <c r="F836" s="44">
        <v>13.74</v>
      </c>
      <c r="G836" s="9">
        <f t="shared" si="67"/>
        <v>14.652336</v>
      </c>
      <c r="H836" s="11">
        <f t="shared" si="69"/>
        <v>52.991145967759998</v>
      </c>
      <c r="J836" s="26"/>
    </row>
    <row r="837" spans="1:10" outlineLevel="1">
      <c r="A837" s="7">
        <f t="shared" si="68"/>
        <v>37</v>
      </c>
      <c r="B837" s="39">
        <v>42620.020833333336</v>
      </c>
      <c r="C837" s="40">
        <f t="shared" si="70"/>
        <v>0.1875</v>
      </c>
      <c r="D837" s="43">
        <v>1.07</v>
      </c>
      <c r="E837" s="9">
        <f t="shared" si="66"/>
        <v>1.1015650000000001</v>
      </c>
      <c r="F837" s="44">
        <v>11.19</v>
      </c>
      <c r="G837" s="9">
        <f t="shared" si="67"/>
        <v>11.933016</v>
      </c>
      <c r="H837" s="11">
        <f t="shared" si="69"/>
        <v>76.63255472996002</v>
      </c>
      <c r="J837" s="26"/>
    </row>
    <row r="838" spans="1:10" outlineLevel="1">
      <c r="A838" s="7">
        <f t="shared" si="68"/>
        <v>37</v>
      </c>
      <c r="B838" s="39">
        <v>42620.020833333336</v>
      </c>
      <c r="C838" s="40">
        <f t="shared" si="70"/>
        <v>0.20833333333333334</v>
      </c>
      <c r="D838" s="43">
        <v>1.67</v>
      </c>
      <c r="E838" s="9">
        <f t="shared" si="66"/>
        <v>1.719265</v>
      </c>
      <c r="F838" s="44">
        <v>14.36</v>
      </c>
      <c r="G838" s="9">
        <f t="shared" si="67"/>
        <v>15.313504</v>
      </c>
      <c r="H838" s="11">
        <f t="shared" si="69"/>
        <v>113.79212604544001</v>
      </c>
      <c r="J838" s="26"/>
    </row>
    <row r="839" spans="1:10" outlineLevel="1">
      <c r="A839" s="7">
        <f t="shared" si="68"/>
        <v>37</v>
      </c>
      <c r="B839" s="39">
        <v>42620.020833333336</v>
      </c>
      <c r="C839" s="40">
        <f t="shared" si="70"/>
        <v>0.22916666666666669</v>
      </c>
      <c r="D839" s="43">
        <v>2.13</v>
      </c>
      <c r="E839" s="9">
        <f t="shared" si="66"/>
        <v>2.1928350000000001</v>
      </c>
      <c r="F839" s="44">
        <v>17.71</v>
      </c>
      <c r="G839" s="9">
        <f t="shared" si="67"/>
        <v>18.885944000000002</v>
      </c>
      <c r="H839" s="11">
        <f t="shared" si="69"/>
        <v>137.30229348876</v>
      </c>
      <c r="J839" s="26"/>
    </row>
    <row r="840" spans="1:10" outlineLevel="1">
      <c r="A840" s="7">
        <f t="shared" si="68"/>
        <v>37</v>
      </c>
      <c r="B840" s="39">
        <v>42620.020833333336</v>
      </c>
      <c r="C840" s="40">
        <f t="shared" si="70"/>
        <v>0.25</v>
      </c>
      <c r="D840" s="43">
        <v>2.75</v>
      </c>
      <c r="E840" s="9">
        <f t="shared" si="66"/>
        <v>2.8311250000000001</v>
      </c>
      <c r="F840" s="44">
        <v>17.66</v>
      </c>
      <c r="G840" s="9">
        <f t="shared" si="67"/>
        <v>18.832623999999999</v>
      </c>
      <c r="H840" s="11">
        <f t="shared" si="69"/>
        <v>177.41917487800001</v>
      </c>
      <c r="J840" s="26"/>
    </row>
    <row r="841" spans="1:10" outlineLevel="1">
      <c r="A841" s="7">
        <f t="shared" si="68"/>
        <v>37</v>
      </c>
      <c r="B841" s="39">
        <v>42620.020833333336</v>
      </c>
      <c r="C841" s="40">
        <f t="shared" si="70"/>
        <v>0.27083333333333331</v>
      </c>
      <c r="D841" s="43">
        <v>3.83</v>
      </c>
      <c r="E841" s="9">
        <f t="shared" si="66"/>
        <v>3.9429850000000002</v>
      </c>
      <c r="F841" s="44">
        <v>50.17</v>
      </c>
      <c r="G841" s="9">
        <f t="shared" si="67"/>
        <v>53.501288000000002</v>
      </c>
      <c r="H841" s="11">
        <f t="shared" si="69"/>
        <v>110.39850143532</v>
      </c>
      <c r="J841" s="26"/>
    </row>
    <row r="842" spans="1:10" outlineLevel="1">
      <c r="A842" s="7">
        <f t="shared" si="68"/>
        <v>37</v>
      </c>
      <c r="B842" s="39">
        <v>42620.020833333336</v>
      </c>
      <c r="C842" s="40">
        <f t="shared" si="70"/>
        <v>0.29166666666666663</v>
      </c>
      <c r="D842" s="43">
        <v>2.7</v>
      </c>
      <c r="E842" s="9">
        <f t="shared" si="66"/>
        <v>2.7796500000000006</v>
      </c>
      <c r="F842" s="44">
        <v>46.15</v>
      </c>
      <c r="G842" s="9">
        <f t="shared" si="67"/>
        <v>49.214359999999999</v>
      </c>
      <c r="H842" s="11">
        <f t="shared" si="69"/>
        <v>89.742779226000025</v>
      </c>
      <c r="J842" s="26"/>
    </row>
    <row r="843" spans="1:10" outlineLevel="1">
      <c r="A843" s="7">
        <f t="shared" si="68"/>
        <v>37</v>
      </c>
      <c r="B843" s="39">
        <v>42620.020833333336</v>
      </c>
      <c r="C843" s="40">
        <f t="shared" si="70"/>
        <v>0.31249999999999994</v>
      </c>
      <c r="D843" s="43">
        <v>3.06</v>
      </c>
      <c r="E843" s="9">
        <f t="shared" si="66"/>
        <v>3.1502700000000003</v>
      </c>
      <c r="F843" s="44">
        <v>30.46</v>
      </c>
      <c r="G843" s="9">
        <f t="shared" si="67"/>
        <v>32.482544000000004</v>
      </c>
      <c r="H843" s="11">
        <f t="shared" si="69"/>
        <v>154.41822111312001</v>
      </c>
      <c r="J843" s="26"/>
    </row>
    <row r="844" spans="1:10" outlineLevel="1">
      <c r="A844" s="7">
        <f t="shared" si="68"/>
        <v>37</v>
      </c>
      <c r="B844" s="39">
        <v>42620.020833333336</v>
      </c>
      <c r="C844" s="40">
        <f t="shared" si="70"/>
        <v>0.33333333333333326</v>
      </c>
      <c r="D844" s="43">
        <v>3.85</v>
      </c>
      <c r="E844" s="9">
        <f t="shared" si="66"/>
        <v>3.9635750000000005</v>
      </c>
      <c r="F844" s="44">
        <v>36.93</v>
      </c>
      <c r="G844" s="9">
        <f t="shared" si="67"/>
        <v>39.382151999999998</v>
      </c>
      <c r="H844" s="11">
        <f t="shared" si="69"/>
        <v>166.93724938660003</v>
      </c>
      <c r="J844" s="26"/>
    </row>
    <row r="845" spans="1:10" outlineLevel="1">
      <c r="A845" s="7">
        <f t="shared" si="68"/>
        <v>37</v>
      </c>
      <c r="B845" s="39">
        <v>42620.020833333336</v>
      </c>
      <c r="C845" s="40">
        <f t="shared" si="70"/>
        <v>0.35416666666666657</v>
      </c>
      <c r="D845" s="43">
        <v>4.09</v>
      </c>
      <c r="E845" s="9">
        <f t="shared" si="66"/>
        <v>4.210655</v>
      </c>
      <c r="F845" s="44">
        <v>35.69</v>
      </c>
      <c r="G845" s="9">
        <f t="shared" si="67"/>
        <v>38.059815999999998</v>
      </c>
      <c r="H845" s="11">
        <f t="shared" si="69"/>
        <v>182.91162796052001</v>
      </c>
      <c r="J845" s="26"/>
    </row>
    <row r="846" spans="1:10" outlineLevel="1">
      <c r="A846" s="7">
        <f t="shared" si="68"/>
        <v>37</v>
      </c>
      <c r="B846" s="39">
        <v>42620.020833333336</v>
      </c>
      <c r="C846" s="40">
        <f t="shared" si="70"/>
        <v>0.37499999999999989</v>
      </c>
      <c r="D846" s="43">
        <v>3.18</v>
      </c>
      <c r="E846" s="9">
        <f t="shared" ref="E846:E909" si="71">IF($B$10="Electricity",$D846*$B$7,$D846*$B$8)</f>
        <v>3.2738100000000006</v>
      </c>
      <c r="F846" s="44">
        <v>32.61</v>
      </c>
      <c r="G846" s="9">
        <f t="shared" ref="G846:G909" si="72">$F846*$B$8</f>
        <v>34.775303999999998</v>
      </c>
      <c r="H846" s="11">
        <f t="shared" si="69"/>
        <v>152.96777701176003</v>
      </c>
      <c r="J846" s="26"/>
    </row>
    <row r="847" spans="1:10" outlineLevel="1">
      <c r="A847" s="7">
        <f t="shared" si="68"/>
        <v>37</v>
      </c>
      <c r="B847" s="39">
        <v>42620.020833333336</v>
      </c>
      <c r="C847" s="40">
        <f t="shared" si="70"/>
        <v>0.3958333333333332</v>
      </c>
      <c r="D847" s="43">
        <v>2.41</v>
      </c>
      <c r="E847" s="9">
        <f t="shared" si="71"/>
        <v>2.4810950000000003</v>
      </c>
      <c r="F847" s="44">
        <v>29.83</v>
      </c>
      <c r="G847" s="9">
        <f t="shared" si="72"/>
        <v>31.810711999999999</v>
      </c>
      <c r="H847" s="11">
        <f t="shared" si="69"/>
        <v>123.28384401036003</v>
      </c>
      <c r="J847" s="26"/>
    </row>
    <row r="848" spans="1:10" outlineLevel="1">
      <c r="A848" s="7">
        <f t="shared" si="68"/>
        <v>37</v>
      </c>
      <c r="B848" s="39">
        <v>42620.020833333336</v>
      </c>
      <c r="C848" s="40">
        <f t="shared" si="70"/>
        <v>0.41666666666666652</v>
      </c>
      <c r="D848" s="43">
        <v>2.2599999999999998</v>
      </c>
      <c r="E848" s="9">
        <f t="shared" si="71"/>
        <v>2.32667</v>
      </c>
      <c r="F848" s="44">
        <v>26.43</v>
      </c>
      <c r="G848" s="9">
        <f t="shared" si="72"/>
        <v>28.184951999999999</v>
      </c>
      <c r="H848" s="11">
        <f t="shared" si="69"/>
        <v>124.04652273016001</v>
      </c>
      <c r="J848" s="26"/>
    </row>
    <row r="849" spans="1:10" outlineLevel="1">
      <c r="A849" s="7">
        <f t="shared" si="68"/>
        <v>37</v>
      </c>
      <c r="B849" s="39">
        <v>42620.020833333336</v>
      </c>
      <c r="C849" s="40">
        <f t="shared" si="70"/>
        <v>0.43749999999999983</v>
      </c>
      <c r="D849" s="43">
        <v>2.42</v>
      </c>
      <c r="E849" s="9">
        <f t="shared" si="71"/>
        <v>2.49139</v>
      </c>
      <c r="F849" s="44">
        <v>26.89</v>
      </c>
      <c r="G849" s="9">
        <f t="shared" si="72"/>
        <v>28.675496000000003</v>
      </c>
      <c r="H849" s="11">
        <f t="shared" si="69"/>
        <v>131.60644102056</v>
      </c>
      <c r="J849" s="26"/>
    </row>
    <row r="850" spans="1:10" outlineLevel="1">
      <c r="A850" s="7">
        <f t="shared" si="68"/>
        <v>37</v>
      </c>
      <c r="B850" s="39">
        <v>42620.020833333336</v>
      </c>
      <c r="C850" s="40">
        <f t="shared" si="70"/>
        <v>0.45833333333333315</v>
      </c>
      <c r="D850" s="43">
        <v>2.2799999999999998</v>
      </c>
      <c r="E850" s="9">
        <f t="shared" si="71"/>
        <v>2.3472599999999999</v>
      </c>
      <c r="F850" s="44">
        <v>27.25</v>
      </c>
      <c r="G850" s="9">
        <f t="shared" si="72"/>
        <v>29.0594</v>
      </c>
      <c r="H850" s="11">
        <f t="shared" si="69"/>
        <v>123.09172275600001</v>
      </c>
      <c r="J850" s="26"/>
    </row>
    <row r="851" spans="1:10" outlineLevel="1">
      <c r="A851" s="7">
        <f t="shared" si="68"/>
        <v>37</v>
      </c>
      <c r="B851" s="39">
        <v>42620.020833333336</v>
      </c>
      <c r="C851" s="40">
        <f t="shared" si="70"/>
        <v>0.47916666666666646</v>
      </c>
      <c r="D851" s="43">
        <v>2.1800000000000002</v>
      </c>
      <c r="E851" s="9">
        <f t="shared" si="71"/>
        <v>2.2443100000000005</v>
      </c>
      <c r="F851" s="44">
        <v>27.83</v>
      </c>
      <c r="G851" s="9">
        <f t="shared" si="72"/>
        <v>29.677911999999999</v>
      </c>
      <c r="H851" s="11">
        <f t="shared" si="69"/>
        <v>116.30483031928003</v>
      </c>
      <c r="J851" s="26"/>
    </row>
    <row r="852" spans="1:10" outlineLevel="1">
      <c r="A852" s="7">
        <f t="shared" si="68"/>
        <v>37</v>
      </c>
      <c r="B852" s="39">
        <v>42620.020833333336</v>
      </c>
      <c r="C852" s="40">
        <f t="shared" si="70"/>
        <v>0.49999999999999978</v>
      </c>
      <c r="D852" s="43">
        <v>1.87</v>
      </c>
      <c r="E852" s="9">
        <f t="shared" si="71"/>
        <v>1.9251650000000002</v>
      </c>
      <c r="F852" s="44">
        <v>27.74</v>
      </c>
      <c r="G852" s="9">
        <f t="shared" si="72"/>
        <v>29.581935999999999</v>
      </c>
      <c r="H852" s="11">
        <f t="shared" si="69"/>
        <v>99.950839680560009</v>
      </c>
      <c r="J852" s="26"/>
    </row>
    <row r="853" spans="1:10" outlineLevel="1">
      <c r="A853" s="7">
        <f t="shared" si="68"/>
        <v>37</v>
      </c>
      <c r="B853" s="39">
        <v>42620.020833333336</v>
      </c>
      <c r="C853" s="40">
        <f t="shared" si="70"/>
        <v>0.52083333333333315</v>
      </c>
      <c r="D853" s="43">
        <v>1.82</v>
      </c>
      <c r="E853" s="9">
        <f t="shared" si="71"/>
        <v>1.8736900000000003</v>
      </c>
      <c r="F853" s="44">
        <v>26.5</v>
      </c>
      <c r="G853" s="9">
        <f t="shared" si="72"/>
        <v>28.259599999999999</v>
      </c>
      <c r="H853" s="11">
        <f t="shared" si="69"/>
        <v>99.756005076000022</v>
      </c>
      <c r="J853" s="26"/>
    </row>
    <row r="854" spans="1:10" outlineLevel="1">
      <c r="A854" s="7">
        <f t="shared" si="68"/>
        <v>37</v>
      </c>
      <c r="B854" s="39">
        <v>42620.020833333336</v>
      </c>
      <c r="C854" s="40">
        <f t="shared" si="70"/>
        <v>0.54166666666666652</v>
      </c>
      <c r="D854" s="43">
        <v>2.38</v>
      </c>
      <c r="E854" s="9">
        <f t="shared" si="71"/>
        <v>2.4502100000000002</v>
      </c>
      <c r="F854" s="44">
        <v>25.97</v>
      </c>
      <c r="G854" s="9">
        <f t="shared" si="72"/>
        <v>27.694407999999999</v>
      </c>
      <c r="H854" s="11">
        <f t="shared" si="69"/>
        <v>131.83499957432002</v>
      </c>
      <c r="J854" s="26"/>
    </row>
    <row r="855" spans="1:10" outlineLevel="1">
      <c r="A855" s="7">
        <f t="shared" si="68"/>
        <v>37</v>
      </c>
      <c r="B855" s="39">
        <v>42620.020833333336</v>
      </c>
      <c r="C855" s="40">
        <f t="shared" si="70"/>
        <v>0.56249999999999989</v>
      </c>
      <c r="D855" s="43">
        <v>3.01</v>
      </c>
      <c r="E855" s="9">
        <f t="shared" si="71"/>
        <v>3.098795</v>
      </c>
      <c r="F855" s="44">
        <v>24.98</v>
      </c>
      <c r="G855" s="9">
        <f t="shared" si="72"/>
        <v>26.638672</v>
      </c>
      <c r="H855" s="11">
        <f t="shared" si="69"/>
        <v>170.00400889976001</v>
      </c>
      <c r="J855" s="26"/>
    </row>
    <row r="856" spans="1:10" outlineLevel="1">
      <c r="A856" s="7">
        <f t="shared" si="68"/>
        <v>37</v>
      </c>
      <c r="B856" s="39">
        <v>42620.020833333336</v>
      </c>
      <c r="C856" s="40">
        <f t="shared" si="70"/>
        <v>0.58333333333333326</v>
      </c>
      <c r="D856" s="43">
        <v>3.04</v>
      </c>
      <c r="E856" s="9">
        <f t="shared" si="71"/>
        <v>3.1296800000000005</v>
      </c>
      <c r="F856" s="44">
        <v>24.64</v>
      </c>
      <c r="G856" s="9">
        <f t="shared" si="72"/>
        <v>26.276096000000003</v>
      </c>
      <c r="H856" s="11">
        <f t="shared" si="69"/>
        <v>172.83314787072001</v>
      </c>
      <c r="J856" s="26"/>
    </row>
    <row r="857" spans="1:10" outlineLevel="1">
      <c r="A857" s="7">
        <f t="shared" si="68"/>
        <v>37</v>
      </c>
      <c r="B857" s="39">
        <v>42620.020833333336</v>
      </c>
      <c r="C857" s="40">
        <f t="shared" si="70"/>
        <v>0.60416666666666663</v>
      </c>
      <c r="D857" s="43">
        <v>3.24</v>
      </c>
      <c r="E857" s="9">
        <f t="shared" si="71"/>
        <v>3.3355800000000007</v>
      </c>
      <c r="F857" s="44">
        <v>24.34</v>
      </c>
      <c r="G857" s="9">
        <f t="shared" si="72"/>
        <v>25.956175999999999</v>
      </c>
      <c r="H857" s="11">
        <f t="shared" si="69"/>
        <v>185.27086845792005</v>
      </c>
      <c r="J857" s="26"/>
    </row>
    <row r="858" spans="1:10" outlineLevel="1">
      <c r="A858" s="7">
        <f t="shared" si="68"/>
        <v>37</v>
      </c>
      <c r="B858" s="39">
        <v>42620.020833333336</v>
      </c>
      <c r="C858" s="40">
        <f t="shared" si="70"/>
        <v>0.625</v>
      </c>
      <c r="D858" s="43">
        <v>3.78</v>
      </c>
      <c r="E858" s="9">
        <f t="shared" si="71"/>
        <v>3.8915100000000002</v>
      </c>
      <c r="F858" s="44">
        <v>20.85</v>
      </c>
      <c r="G858" s="9">
        <f t="shared" si="72"/>
        <v>22.234440000000003</v>
      </c>
      <c r="H858" s="11">
        <f t="shared" si="69"/>
        <v>230.63251939559999</v>
      </c>
      <c r="J858" s="26"/>
    </row>
    <row r="859" spans="1:10" outlineLevel="1">
      <c r="A859" s="7">
        <f t="shared" si="68"/>
        <v>37</v>
      </c>
      <c r="B859" s="39">
        <v>42620.020833333336</v>
      </c>
      <c r="C859" s="40">
        <f t="shared" si="70"/>
        <v>0.64583333333333337</v>
      </c>
      <c r="D859" s="43">
        <v>4.72</v>
      </c>
      <c r="E859" s="9">
        <f t="shared" si="71"/>
        <v>4.8592399999999998</v>
      </c>
      <c r="F859" s="44">
        <v>17.809999999999999</v>
      </c>
      <c r="G859" s="9">
        <f t="shared" si="72"/>
        <v>18.992583999999997</v>
      </c>
      <c r="H859" s="11">
        <f t="shared" si="69"/>
        <v>303.73853612383999</v>
      </c>
      <c r="J859" s="26"/>
    </row>
    <row r="860" spans="1:10" outlineLevel="1">
      <c r="A860" s="7">
        <f t="shared" si="68"/>
        <v>37</v>
      </c>
      <c r="B860" s="39">
        <v>42620.020833333336</v>
      </c>
      <c r="C860" s="40">
        <f t="shared" si="70"/>
        <v>0.66666666666666674</v>
      </c>
      <c r="D860" s="43">
        <v>5.76</v>
      </c>
      <c r="E860" s="9">
        <f t="shared" si="71"/>
        <v>5.9299200000000001</v>
      </c>
      <c r="F860" s="44">
        <v>19.899999999999999</v>
      </c>
      <c r="G860" s="9">
        <f t="shared" si="72"/>
        <v>21.221359999999997</v>
      </c>
      <c r="H860" s="11">
        <f t="shared" si="69"/>
        <v>357.44751290880004</v>
      </c>
      <c r="J860" s="26"/>
    </row>
    <row r="861" spans="1:10" outlineLevel="1">
      <c r="A861" s="7">
        <f t="shared" si="68"/>
        <v>37</v>
      </c>
      <c r="B861" s="39">
        <v>42620.020833333336</v>
      </c>
      <c r="C861" s="40">
        <f t="shared" si="70"/>
        <v>0.68750000000000011</v>
      </c>
      <c r="D861" s="43">
        <v>6.66</v>
      </c>
      <c r="E861" s="9">
        <f t="shared" si="71"/>
        <v>6.8564700000000007</v>
      </c>
      <c r="F861" s="44">
        <v>20.98</v>
      </c>
      <c r="G861" s="9">
        <f t="shared" si="72"/>
        <v>22.373072000000001</v>
      </c>
      <c r="H861" s="11">
        <f t="shared" si="69"/>
        <v>405.40200802416007</v>
      </c>
      <c r="J861" s="26"/>
    </row>
    <row r="862" spans="1:10" outlineLevel="1">
      <c r="A862" s="7">
        <f t="shared" si="68"/>
        <v>37</v>
      </c>
      <c r="B862" s="39">
        <v>42620.020833333336</v>
      </c>
      <c r="C862" s="40">
        <f t="shared" si="70"/>
        <v>0.70833333333333348</v>
      </c>
      <c r="D862" s="43">
        <v>5.61</v>
      </c>
      <c r="E862" s="9">
        <f t="shared" si="71"/>
        <v>5.7754950000000012</v>
      </c>
      <c r="F862" s="44">
        <v>22.74</v>
      </c>
      <c r="G862" s="9">
        <f t="shared" si="72"/>
        <v>24.249935999999998</v>
      </c>
      <c r="H862" s="11">
        <f t="shared" si="69"/>
        <v>330.64745838168005</v>
      </c>
      <c r="J862" s="26"/>
    </row>
    <row r="863" spans="1:10" outlineLevel="1">
      <c r="A863" s="7">
        <f t="shared" si="68"/>
        <v>37</v>
      </c>
      <c r="B863" s="39">
        <v>42620.020833333336</v>
      </c>
      <c r="C863" s="40">
        <f t="shared" si="70"/>
        <v>0.72916666666666685</v>
      </c>
      <c r="D863" s="43">
        <v>5.9</v>
      </c>
      <c r="E863" s="9">
        <f t="shared" si="71"/>
        <v>6.0740500000000006</v>
      </c>
      <c r="F863" s="44">
        <v>25.11</v>
      </c>
      <c r="G863" s="9">
        <f t="shared" si="72"/>
        <v>26.777304000000001</v>
      </c>
      <c r="H863" s="11">
        <f t="shared" si="69"/>
        <v>332.38839163880004</v>
      </c>
      <c r="J863" s="26"/>
    </row>
    <row r="864" spans="1:10" outlineLevel="1">
      <c r="A864" s="7">
        <f t="shared" si="68"/>
        <v>37</v>
      </c>
      <c r="B864" s="39">
        <v>42620.020833333336</v>
      </c>
      <c r="C864" s="40">
        <f t="shared" si="70"/>
        <v>0.75000000000000022</v>
      </c>
      <c r="D864" s="43">
        <v>8.75</v>
      </c>
      <c r="E864" s="9">
        <f t="shared" si="71"/>
        <v>9.0081250000000015</v>
      </c>
      <c r="F864" s="44">
        <v>25.95</v>
      </c>
      <c r="G864" s="9">
        <f t="shared" si="72"/>
        <v>27.673079999999999</v>
      </c>
      <c r="H864" s="11">
        <f t="shared" si="69"/>
        <v>484.8796237250001</v>
      </c>
      <c r="J864" s="26"/>
    </row>
    <row r="865" spans="1:10" outlineLevel="1">
      <c r="A865" s="7">
        <f t="shared" si="68"/>
        <v>37</v>
      </c>
      <c r="B865" s="39">
        <v>42620.020833333336</v>
      </c>
      <c r="C865" s="40">
        <f t="shared" si="70"/>
        <v>0.77083333333333359</v>
      </c>
      <c r="D865" s="43">
        <v>8.76</v>
      </c>
      <c r="E865" s="9">
        <f t="shared" si="71"/>
        <v>9.0184200000000008</v>
      </c>
      <c r="F865" s="44">
        <v>26.61</v>
      </c>
      <c r="G865" s="9">
        <f t="shared" si="72"/>
        <v>28.376904</v>
      </c>
      <c r="H865" s="11">
        <f t="shared" si="69"/>
        <v>479.0863914283201</v>
      </c>
      <c r="J865" s="26"/>
    </row>
    <row r="866" spans="1:10" outlineLevel="1">
      <c r="A866" s="7">
        <f t="shared" si="68"/>
        <v>37</v>
      </c>
      <c r="B866" s="39">
        <v>42620.020833333336</v>
      </c>
      <c r="C866" s="40">
        <f t="shared" si="70"/>
        <v>0.79166666666666696</v>
      </c>
      <c r="D866" s="43">
        <v>9.02</v>
      </c>
      <c r="E866" s="9">
        <f t="shared" si="71"/>
        <v>9.2860899999999997</v>
      </c>
      <c r="F866" s="44">
        <v>26.83</v>
      </c>
      <c r="G866" s="9">
        <f t="shared" si="72"/>
        <v>28.611511999999998</v>
      </c>
      <c r="H866" s="11">
        <f t="shared" si="69"/>
        <v>491.12725953192</v>
      </c>
      <c r="J866" s="26"/>
    </row>
    <row r="867" spans="1:10" outlineLevel="1">
      <c r="A867" s="7">
        <f t="shared" si="68"/>
        <v>37</v>
      </c>
      <c r="B867" s="39">
        <v>42620.020833333336</v>
      </c>
      <c r="C867" s="40">
        <f t="shared" si="70"/>
        <v>0.81250000000000033</v>
      </c>
      <c r="D867" s="43">
        <v>9.65</v>
      </c>
      <c r="E867" s="9">
        <f t="shared" si="71"/>
        <v>9.9346750000000004</v>
      </c>
      <c r="F867" s="44">
        <v>22.18</v>
      </c>
      <c r="G867" s="9">
        <f t="shared" si="72"/>
        <v>23.652752</v>
      </c>
      <c r="H867" s="11">
        <f t="shared" si="69"/>
        <v>574.69360852440002</v>
      </c>
      <c r="J867" s="26"/>
    </row>
    <row r="868" spans="1:10" outlineLevel="1">
      <c r="A868" s="7">
        <f t="shared" si="68"/>
        <v>37</v>
      </c>
      <c r="B868" s="39">
        <v>42620.020833333336</v>
      </c>
      <c r="C868" s="40">
        <f t="shared" si="70"/>
        <v>0.8333333333333337</v>
      </c>
      <c r="D868" s="43">
        <v>9.7899999999999991</v>
      </c>
      <c r="E868" s="9">
        <f t="shared" si="71"/>
        <v>10.078804999999999</v>
      </c>
      <c r="F868" s="44">
        <v>19.510000000000002</v>
      </c>
      <c r="G868" s="9">
        <f t="shared" si="72"/>
        <v>20.805464000000001</v>
      </c>
      <c r="H868" s="11">
        <f t="shared" si="69"/>
        <v>611.72839290947991</v>
      </c>
      <c r="J868" s="26"/>
    </row>
    <row r="869" spans="1:10" outlineLevel="1">
      <c r="A869" s="7">
        <f t="shared" si="68"/>
        <v>37</v>
      </c>
      <c r="B869" s="39">
        <v>42620.020833333336</v>
      </c>
      <c r="C869" s="40">
        <f t="shared" si="70"/>
        <v>0.85416666666666707</v>
      </c>
      <c r="D869" s="43">
        <v>9.7899999999999991</v>
      </c>
      <c r="E869" s="9">
        <f t="shared" si="71"/>
        <v>10.078804999999999</v>
      </c>
      <c r="F869" s="44">
        <v>17.97</v>
      </c>
      <c r="G869" s="9">
        <f t="shared" si="72"/>
        <v>19.163207999999997</v>
      </c>
      <c r="H869" s="11">
        <f t="shared" si="69"/>
        <v>628.28037089355996</v>
      </c>
      <c r="J869" s="26"/>
    </row>
    <row r="870" spans="1:10" outlineLevel="1">
      <c r="A870" s="7">
        <f t="shared" si="68"/>
        <v>37</v>
      </c>
      <c r="B870" s="39">
        <v>42620.020833333336</v>
      </c>
      <c r="C870" s="40">
        <f t="shared" si="70"/>
        <v>0.87500000000000044</v>
      </c>
      <c r="D870" s="43">
        <v>9.7899999999999991</v>
      </c>
      <c r="E870" s="9">
        <f t="shared" si="71"/>
        <v>10.078804999999999</v>
      </c>
      <c r="F870" s="44">
        <v>16.239999999999998</v>
      </c>
      <c r="G870" s="9">
        <f t="shared" si="72"/>
        <v>17.318335999999999</v>
      </c>
      <c r="H870" s="11">
        <f t="shared" si="69"/>
        <v>646.87447603151998</v>
      </c>
      <c r="J870" s="26"/>
    </row>
    <row r="871" spans="1:10" outlineLevel="1">
      <c r="A871" s="7">
        <f t="shared" si="68"/>
        <v>37</v>
      </c>
      <c r="B871" s="39">
        <v>42620.020833333336</v>
      </c>
      <c r="C871" s="40">
        <f t="shared" si="70"/>
        <v>0.89583333333333381</v>
      </c>
      <c r="D871" s="43">
        <v>9.7899999999999991</v>
      </c>
      <c r="E871" s="9">
        <f t="shared" si="71"/>
        <v>10.078804999999999</v>
      </c>
      <c r="F871" s="44">
        <v>15.79</v>
      </c>
      <c r="G871" s="9">
        <f t="shared" si="72"/>
        <v>16.838456000000001</v>
      </c>
      <c r="H871" s="11">
        <f t="shared" si="69"/>
        <v>651.71109297491989</v>
      </c>
      <c r="J871" s="26"/>
    </row>
    <row r="872" spans="1:10" outlineLevel="1">
      <c r="A872" s="7">
        <f t="shared" si="68"/>
        <v>37</v>
      </c>
      <c r="B872" s="39">
        <v>42620.020833333336</v>
      </c>
      <c r="C872" s="40">
        <f t="shared" si="70"/>
        <v>0.91666666666666718</v>
      </c>
      <c r="D872" s="43">
        <v>9.7799999999999994</v>
      </c>
      <c r="E872" s="9">
        <f t="shared" si="71"/>
        <v>10.06851</v>
      </c>
      <c r="F872" s="44">
        <v>15.22</v>
      </c>
      <c r="G872" s="9">
        <f t="shared" si="72"/>
        <v>16.230608</v>
      </c>
      <c r="H872" s="11">
        <f t="shared" si="69"/>
        <v>657.16552604591993</v>
      </c>
      <c r="J872" s="26"/>
    </row>
    <row r="873" spans="1:10" outlineLevel="1">
      <c r="A873" s="7">
        <f t="shared" si="68"/>
        <v>37</v>
      </c>
      <c r="B873" s="39">
        <v>42620.020833333336</v>
      </c>
      <c r="C873" s="40">
        <f t="shared" si="70"/>
        <v>0.93750000000000056</v>
      </c>
      <c r="D873" s="43">
        <v>9.7899999999999991</v>
      </c>
      <c r="E873" s="9">
        <f t="shared" si="71"/>
        <v>10.078804999999999</v>
      </c>
      <c r="F873" s="44">
        <v>19.48</v>
      </c>
      <c r="G873" s="9">
        <f t="shared" si="72"/>
        <v>20.773472000000002</v>
      </c>
      <c r="H873" s="11">
        <f t="shared" si="69"/>
        <v>612.05083403903996</v>
      </c>
      <c r="J873" s="26"/>
    </row>
    <row r="874" spans="1:10" outlineLevel="1">
      <c r="A874" s="7">
        <f t="shared" si="68"/>
        <v>37</v>
      </c>
      <c r="B874" s="39">
        <v>42620.020833333336</v>
      </c>
      <c r="C874" s="40">
        <f t="shared" si="70"/>
        <v>0.95833333333333393</v>
      </c>
      <c r="D874" s="43">
        <v>9.7799999999999994</v>
      </c>
      <c r="E874" s="9">
        <f t="shared" si="71"/>
        <v>10.06851</v>
      </c>
      <c r="F874" s="44">
        <v>11.21</v>
      </c>
      <c r="G874" s="9">
        <f t="shared" si="72"/>
        <v>11.954344000000001</v>
      </c>
      <c r="H874" s="11">
        <f t="shared" si="69"/>
        <v>700.22113289255992</v>
      </c>
      <c r="J874" s="26"/>
    </row>
    <row r="875" spans="1:10" outlineLevel="1">
      <c r="A875" s="7">
        <f t="shared" si="68"/>
        <v>37</v>
      </c>
      <c r="B875" s="39">
        <v>42620.020833333336</v>
      </c>
      <c r="C875" s="40">
        <f t="shared" si="70"/>
        <v>0.9791666666666673</v>
      </c>
      <c r="D875" s="43">
        <v>9.7799999999999994</v>
      </c>
      <c r="E875" s="9">
        <f t="shared" si="71"/>
        <v>10.06851</v>
      </c>
      <c r="F875" s="44">
        <v>13.29</v>
      </c>
      <c r="G875" s="9">
        <f t="shared" si="72"/>
        <v>14.172455999999999</v>
      </c>
      <c r="H875" s="11">
        <f t="shared" si="69"/>
        <v>677.88805003944003</v>
      </c>
      <c r="J875" s="26"/>
    </row>
    <row r="876" spans="1:10" outlineLevel="1">
      <c r="A876" s="7">
        <f t="shared" si="68"/>
        <v>37</v>
      </c>
      <c r="B876" s="39">
        <v>42620.020833333336</v>
      </c>
      <c r="C876" s="40">
        <f t="shared" si="70"/>
        <v>1.0000000000000007</v>
      </c>
      <c r="D876" s="43">
        <v>9.7899999999999991</v>
      </c>
      <c r="E876" s="9">
        <f t="shared" si="71"/>
        <v>10.078804999999999</v>
      </c>
      <c r="F876" s="44">
        <v>11.65</v>
      </c>
      <c r="G876" s="9">
        <f t="shared" si="72"/>
        <v>12.42356</v>
      </c>
      <c r="H876" s="11">
        <f t="shared" si="69"/>
        <v>696.20796885419998</v>
      </c>
      <c r="J876" s="26"/>
    </row>
    <row r="877" spans="1:10" outlineLevel="1">
      <c r="A877" s="7">
        <f t="shared" si="68"/>
        <v>37</v>
      </c>
      <c r="B877" s="39">
        <v>42621.020833333336</v>
      </c>
      <c r="C877" s="40">
        <f t="shared" si="70"/>
        <v>2.0833333333333332E-2</v>
      </c>
      <c r="D877" s="43">
        <v>9.7899999999999991</v>
      </c>
      <c r="E877" s="9">
        <f t="shared" si="71"/>
        <v>10.078804999999999</v>
      </c>
      <c r="F877" s="44">
        <v>-11.5</v>
      </c>
      <c r="G877" s="9">
        <f t="shared" si="72"/>
        <v>-12.2636</v>
      </c>
      <c r="H877" s="11">
        <f t="shared" si="69"/>
        <v>945.02504049799984</v>
      </c>
      <c r="J877" s="26"/>
    </row>
    <row r="878" spans="1:10" outlineLevel="1">
      <c r="A878" s="7">
        <f t="shared" si="68"/>
        <v>37</v>
      </c>
      <c r="B878" s="39">
        <v>42621.020833333336</v>
      </c>
      <c r="C878" s="40">
        <f t="shared" si="70"/>
        <v>4.1666666666666664E-2</v>
      </c>
      <c r="D878" s="43">
        <v>9.7799999999999994</v>
      </c>
      <c r="E878" s="9">
        <f t="shared" si="71"/>
        <v>10.06851</v>
      </c>
      <c r="F878" s="44">
        <v>11.24</v>
      </c>
      <c r="G878" s="9">
        <f t="shared" si="72"/>
        <v>11.986336</v>
      </c>
      <c r="H878" s="11">
        <f t="shared" si="69"/>
        <v>699.8990211206401</v>
      </c>
      <c r="J878" s="26"/>
    </row>
    <row r="879" spans="1:10" outlineLevel="1">
      <c r="A879" s="7">
        <f t="shared" ref="A879:A942" si="73">A878</f>
        <v>37</v>
      </c>
      <c r="B879" s="39">
        <v>42621.020833333336</v>
      </c>
      <c r="C879" s="40">
        <f t="shared" si="70"/>
        <v>6.25E-2</v>
      </c>
      <c r="D879" s="43">
        <v>9.7899999999999991</v>
      </c>
      <c r="E879" s="9">
        <f t="shared" si="71"/>
        <v>10.078804999999999</v>
      </c>
      <c r="F879" s="44">
        <v>-8.9</v>
      </c>
      <c r="G879" s="9">
        <f t="shared" si="72"/>
        <v>-9.4909600000000012</v>
      </c>
      <c r="H879" s="11">
        <f t="shared" si="69"/>
        <v>917.08014260279992</v>
      </c>
      <c r="J879" s="26"/>
    </row>
    <row r="880" spans="1:10" outlineLevel="1">
      <c r="A880" s="7">
        <f t="shared" si="73"/>
        <v>37</v>
      </c>
      <c r="B880" s="39">
        <v>42621.020833333336</v>
      </c>
      <c r="C880" s="40">
        <f t="shared" si="70"/>
        <v>8.3333333333333329E-2</v>
      </c>
      <c r="D880" s="43">
        <v>9.7799999999999994</v>
      </c>
      <c r="E880" s="9">
        <f t="shared" si="71"/>
        <v>10.06851</v>
      </c>
      <c r="F880" s="44">
        <v>-11.11</v>
      </c>
      <c r="G880" s="9">
        <f t="shared" si="72"/>
        <v>-11.847704</v>
      </c>
      <c r="H880" s="11">
        <f t="shared" si="69"/>
        <v>939.87229120103996</v>
      </c>
      <c r="J880" s="26"/>
    </row>
    <row r="881" spans="1:10" outlineLevel="1">
      <c r="A881" s="7">
        <f t="shared" si="73"/>
        <v>37</v>
      </c>
      <c r="B881" s="39">
        <v>42621.020833333336</v>
      </c>
      <c r="C881" s="40">
        <f t="shared" si="70"/>
        <v>0.10416666666666666</v>
      </c>
      <c r="D881" s="43">
        <v>9.7799999999999994</v>
      </c>
      <c r="E881" s="9">
        <f t="shared" si="71"/>
        <v>10.06851</v>
      </c>
      <c r="F881" s="44">
        <v>-23.83</v>
      </c>
      <c r="G881" s="9">
        <f t="shared" si="72"/>
        <v>-25.412312</v>
      </c>
      <c r="H881" s="11">
        <f t="shared" si="69"/>
        <v>1076.44768249512</v>
      </c>
      <c r="J881" s="26"/>
    </row>
    <row r="882" spans="1:10" outlineLevel="1">
      <c r="A882" s="7">
        <f t="shared" si="73"/>
        <v>37</v>
      </c>
      <c r="B882" s="39">
        <v>42621.020833333336</v>
      </c>
      <c r="C882" s="40">
        <f t="shared" si="70"/>
        <v>0.12499999999999999</v>
      </c>
      <c r="D882" s="43">
        <v>9.7899999999999991</v>
      </c>
      <c r="E882" s="9">
        <f t="shared" si="71"/>
        <v>10.078804999999999</v>
      </c>
      <c r="F882" s="44">
        <v>-19.940000000000001</v>
      </c>
      <c r="G882" s="9">
        <f t="shared" si="72"/>
        <v>-21.264016000000002</v>
      </c>
      <c r="H882" s="11">
        <f t="shared" si="69"/>
        <v>1035.7384782808799</v>
      </c>
      <c r="J882" s="26"/>
    </row>
    <row r="883" spans="1:10" outlineLevel="1">
      <c r="A883" s="7">
        <f t="shared" si="73"/>
        <v>37</v>
      </c>
      <c r="B883" s="39">
        <v>42621.020833333336</v>
      </c>
      <c r="C883" s="40">
        <f t="shared" si="70"/>
        <v>0.14583333333333331</v>
      </c>
      <c r="D883" s="43">
        <v>9.7799999999999994</v>
      </c>
      <c r="E883" s="9">
        <f t="shared" si="71"/>
        <v>10.06851</v>
      </c>
      <c r="F883" s="44">
        <v>-34.1</v>
      </c>
      <c r="G883" s="9">
        <f t="shared" si="72"/>
        <v>-36.364240000000002</v>
      </c>
      <c r="H883" s="11">
        <f t="shared" si="69"/>
        <v>1186.7172790824</v>
      </c>
      <c r="J883" s="26"/>
    </row>
    <row r="884" spans="1:10" outlineLevel="1">
      <c r="A884" s="7">
        <f t="shared" si="73"/>
        <v>37</v>
      </c>
      <c r="B884" s="39">
        <v>42621.020833333336</v>
      </c>
      <c r="C884" s="40">
        <f t="shared" si="70"/>
        <v>0.16666666666666666</v>
      </c>
      <c r="D884" s="43">
        <v>9.7799999999999994</v>
      </c>
      <c r="E884" s="9">
        <f t="shared" si="71"/>
        <v>10.06851</v>
      </c>
      <c r="F884" s="44">
        <v>-28.56</v>
      </c>
      <c r="G884" s="9">
        <f t="shared" si="72"/>
        <v>-30.456384</v>
      </c>
      <c r="H884" s="11">
        <f t="shared" si="69"/>
        <v>1127.23397186784</v>
      </c>
      <c r="J884" s="26"/>
    </row>
    <row r="885" spans="1:10" outlineLevel="1">
      <c r="A885" s="7">
        <f t="shared" si="73"/>
        <v>37</v>
      </c>
      <c r="B885" s="39">
        <v>42621.020833333336</v>
      </c>
      <c r="C885" s="40">
        <f t="shared" si="70"/>
        <v>0.1875</v>
      </c>
      <c r="D885" s="43">
        <v>9.6999999999999993</v>
      </c>
      <c r="E885" s="9">
        <f t="shared" si="71"/>
        <v>9.9861500000000003</v>
      </c>
      <c r="F885" s="44">
        <v>-36.07</v>
      </c>
      <c r="G885" s="9">
        <f t="shared" si="72"/>
        <v>-38.465048000000003</v>
      </c>
      <c r="H885" s="11">
        <f t="shared" si="69"/>
        <v>1197.9889640852</v>
      </c>
      <c r="J885" s="26"/>
    </row>
    <row r="886" spans="1:10" outlineLevel="1">
      <c r="A886" s="7">
        <f t="shared" si="73"/>
        <v>37</v>
      </c>
      <c r="B886" s="39">
        <v>42621.020833333336</v>
      </c>
      <c r="C886" s="40">
        <f t="shared" si="70"/>
        <v>0.20833333333333334</v>
      </c>
      <c r="D886" s="43">
        <v>9.7100000000000009</v>
      </c>
      <c r="E886" s="9">
        <f t="shared" si="71"/>
        <v>9.9964450000000014</v>
      </c>
      <c r="F886" s="44">
        <v>-31.27</v>
      </c>
      <c r="G886" s="9">
        <f t="shared" si="72"/>
        <v>-33.346328</v>
      </c>
      <c r="H886" s="11">
        <f t="shared" si="69"/>
        <v>1148.0550013039601</v>
      </c>
      <c r="J886" s="26"/>
    </row>
    <row r="887" spans="1:10" outlineLevel="1">
      <c r="A887" s="7">
        <f t="shared" si="73"/>
        <v>37</v>
      </c>
      <c r="B887" s="39">
        <v>42621.020833333336</v>
      </c>
      <c r="C887" s="40">
        <f t="shared" si="70"/>
        <v>0.22916666666666669</v>
      </c>
      <c r="D887" s="43">
        <v>9.75</v>
      </c>
      <c r="E887" s="9">
        <f t="shared" si="71"/>
        <v>10.037625</v>
      </c>
      <c r="F887" s="44">
        <v>-16.89</v>
      </c>
      <c r="G887" s="9">
        <f t="shared" si="72"/>
        <v>-18.011496000000001</v>
      </c>
      <c r="H887" s="11">
        <f t="shared" si="69"/>
        <v>998.85908003700001</v>
      </c>
      <c r="J887" s="26"/>
    </row>
    <row r="888" spans="1:10" outlineLevel="1">
      <c r="A888" s="7">
        <f t="shared" si="73"/>
        <v>37</v>
      </c>
      <c r="B888" s="39">
        <v>42621.020833333336</v>
      </c>
      <c r="C888" s="40">
        <f t="shared" si="70"/>
        <v>0.25</v>
      </c>
      <c r="D888" s="43">
        <v>9.73</v>
      </c>
      <c r="E888" s="9">
        <f t="shared" si="71"/>
        <v>10.017035000000002</v>
      </c>
      <c r="F888" s="44">
        <v>-13.86</v>
      </c>
      <c r="G888" s="9">
        <f t="shared" si="72"/>
        <v>-14.780303999999999</v>
      </c>
      <c r="H888" s="11">
        <f t="shared" si="69"/>
        <v>964.44317497864017</v>
      </c>
      <c r="J888" s="26"/>
    </row>
    <row r="889" spans="1:10" outlineLevel="1">
      <c r="A889" s="7">
        <f t="shared" si="73"/>
        <v>37</v>
      </c>
      <c r="B889" s="39">
        <v>42621.020833333336</v>
      </c>
      <c r="C889" s="40">
        <f t="shared" si="70"/>
        <v>0.27083333333333331</v>
      </c>
      <c r="D889" s="43">
        <v>9.65</v>
      </c>
      <c r="E889" s="9">
        <f t="shared" si="71"/>
        <v>9.9346750000000004</v>
      </c>
      <c r="F889" s="44">
        <v>15.76</v>
      </c>
      <c r="G889" s="9">
        <f t="shared" si="72"/>
        <v>16.806463999999998</v>
      </c>
      <c r="H889" s="11">
        <f t="shared" si="69"/>
        <v>642.70925476079992</v>
      </c>
      <c r="J889" s="26"/>
    </row>
    <row r="890" spans="1:10" outlineLevel="1">
      <c r="A890" s="7">
        <f t="shared" si="73"/>
        <v>37</v>
      </c>
      <c r="B890" s="39">
        <v>42621.020833333336</v>
      </c>
      <c r="C890" s="40">
        <f t="shared" si="70"/>
        <v>0.29166666666666663</v>
      </c>
      <c r="D890" s="43">
        <v>9.6199999999999992</v>
      </c>
      <c r="E890" s="9">
        <f t="shared" si="71"/>
        <v>9.9037900000000008</v>
      </c>
      <c r="F890" s="44">
        <v>19.7</v>
      </c>
      <c r="G890" s="9">
        <f t="shared" si="72"/>
        <v>21.00808</v>
      </c>
      <c r="H890" s="11">
        <f t="shared" si="69"/>
        <v>599.09927237680006</v>
      </c>
      <c r="J890" s="26"/>
    </row>
    <row r="891" spans="1:10" outlineLevel="1">
      <c r="A891" s="7">
        <f t="shared" si="73"/>
        <v>37</v>
      </c>
      <c r="B891" s="39">
        <v>42621.020833333336</v>
      </c>
      <c r="C891" s="40">
        <f t="shared" si="70"/>
        <v>0.31249999999999994</v>
      </c>
      <c r="D891" s="43">
        <v>9.75</v>
      </c>
      <c r="E891" s="9">
        <f t="shared" si="71"/>
        <v>10.037625</v>
      </c>
      <c r="F891" s="44">
        <v>16.57</v>
      </c>
      <c r="G891" s="9">
        <f t="shared" si="72"/>
        <v>17.670248000000001</v>
      </c>
      <c r="H891" s="11">
        <f t="shared" si="69"/>
        <v>640.69911441900001</v>
      </c>
      <c r="J891" s="26"/>
    </row>
    <row r="892" spans="1:10" outlineLevel="1">
      <c r="A892" s="7">
        <f t="shared" si="73"/>
        <v>37</v>
      </c>
      <c r="B892" s="39">
        <v>42621.020833333336</v>
      </c>
      <c r="C892" s="40">
        <f t="shared" si="70"/>
        <v>0.33333333333333326</v>
      </c>
      <c r="D892" s="43">
        <v>9.61</v>
      </c>
      <c r="E892" s="9">
        <f t="shared" si="71"/>
        <v>9.8934949999999997</v>
      </c>
      <c r="F892" s="44">
        <v>17.52</v>
      </c>
      <c r="G892" s="9">
        <f t="shared" si="72"/>
        <v>18.683327999999999</v>
      </c>
      <c r="H892" s="11">
        <f t="shared" si="69"/>
        <v>621.47643034863995</v>
      </c>
      <c r="J892" s="26"/>
    </row>
    <row r="893" spans="1:10" outlineLevel="1">
      <c r="A893" s="7">
        <f t="shared" si="73"/>
        <v>37</v>
      </c>
      <c r="B893" s="39">
        <v>42621.020833333336</v>
      </c>
      <c r="C893" s="40">
        <f t="shared" si="70"/>
        <v>0.35416666666666657</v>
      </c>
      <c r="D893" s="43">
        <v>9.66</v>
      </c>
      <c r="E893" s="9">
        <f t="shared" si="71"/>
        <v>9.9449700000000014</v>
      </c>
      <c r="F893" s="44">
        <v>18.72</v>
      </c>
      <c r="G893" s="9">
        <f t="shared" si="72"/>
        <v>19.963007999999999</v>
      </c>
      <c r="H893" s="11">
        <f t="shared" ref="H893:H956" si="74">E893*($B$6-G893)</f>
        <v>611.98353933024009</v>
      </c>
      <c r="J893" s="26"/>
    </row>
    <row r="894" spans="1:10" outlineLevel="1">
      <c r="A894" s="7">
        <f t="shared" si="73"/>
        <v>37</v>
      </c>
      <c r="B894" s="39">
        <v>42621.020833333336</v>
      </c>
      <c r="C894" s="40">
        <f t="shared" ref="C894:C957" si="75">IF(C893=$C$60,$C$13,C893+1/48)</f>
        <v>0.37499999999999989</v>
      </c>
      <c r="D894" s="43">
        <v>9.2200000000000006</v>
      </c>
      <c r="E894" s="9">
        <f t="shared" si="71"/>
        <v>9.4919900000000013</v>
      </c>
      <c r="F894" s="44">
        <v>16.14</v>
      </c>
      <c r="G894" s="9">
        <f t="shared" si="72"/>
        <v>17.211696</v>
      </c>
      <c r="H894" s="11">
        <f t="shared" si="74"/>
        <v>610.2239386849601</v>
      </c>
      <c r="J894" s="26"/>
    </row>
    <row r="895" spans="1:10" outlineLevel="1">
      <c r="A895" s="7">
        <f t="shared" si="73"/>
        <v>37</v>
      </c>
      <c r="B895" s="39">
        <v>42621.020833333336</v>
      </c>
      <c r="C895" s="40">
        <f t="shared" si="75"/>
        <v>0.3958333333333332</v>
      </c>
      <c r="D895" s="43">
        <v>8.2799999999999994</v>
      </c>
      <c r="E895" s="9">
        <f t="shared" si="71"/>
        <v>8.5242599999999999</v>
      </c>
      <c r="F895" s="44">
        <v>17.440000000000001</v>
      </c>
      <c r="G895" s="9">
        <f t="shared" si="72"/>
        <v>18.598016000000001</v>
      </c>
      <c r="H895" s="11">
        <f t="shared" si="74"/>
        <v>536.19286613183999</v>
      </c>
      <c r="J895" s="26"/>
    </row>
    <row r="896" spans="1:10" outlineLevel="1">
      <c r="A896" s="7">
        <f t="shared" si="73"/>
        <v>37</v>
      </c>
      <c r="B896" s="39">
        <v>42621.020833333336</v>
      </c>
      <c r="C896" s="40">
        <f t="shared" si="75"/>
        <v>0.41666666666666652</v>
      </c>
      <c r="D896" s="43">
        <v>8.0299999999999994</v>
      </c>
      <c r="E896" s="9">
        <f t="shared" si="71"/>
        <v>8.2668850000000003</v>
      </c>
      <c r="F896" s="44">
        <v>17.5</v>
      </c>
      <c r="G896" s="9">
        <f t="shared" si="72"/>
        <v>18.661999999999999</v>
      </c>
      <c r="H896" s="11">
        <f t="shared" si="74"/>
        <v>519.47451963000003</v>
      </c>
      <c r="J896" s="26"/>
    </row>
    <row r="897" spans="1:10" outlineLevel="1">
      <c r="A897" s="7">
        <f t="shared" si="73"/>
        <v>37</v>
      </c>
      <c r="B897" s="39">
        <v>42621.020833333336</v>
      </c>
      <c r="C897" s="40">
        <f t="shared" si="75"/>
        <v>0.43749999999999983</v>
      </c>
      <c r="D897" s="43">
        <v>8.14</v>
      </c>
      <c r="E897" s="9">
        <f t="shared" si="71"/>
        <v>8.3801300000000012</v>
      </c>
      <c r="F897" s="44">
        <v>17.37</v>
      </c>
      <c r="G897" s="9">
        <f t="shared" si="72"/>
        <v>18.523368000000001</v>
      </c>
      <c r="H897" s="11">
        <f t="shared" si="74"/>
        <v>527.75236312215998</v>
      </c>
      <c r="J897" s="26"/>
    </row>
    <row r="898" spans="1:10" outlineLevel="1">
      <c r="A898" s="7">
        <f t="shared" si="73"/>
        <v>37</v>
      </c>
      <c r="B898" s="39">
        <v>42621.020833333336</v>
      </c>
      <c r="C898" s="40">
        <f t="shared" si="75"/>
        <v>0.45833333333333315</v>
      </c>
      <c r="D898" s="43">
        <v>9.69</v>
      </c>
      <c r="E898" s="9">
        <f t="shared" si="71"/>
        <v>9.975855000000001</v>
      </c>
      <c r="F898" s="44">
        <v>17.34</v>
      </c>
      <c r="G898" s="9">
        <f t="shared" si="72"/>
        <v>18.491375999999999</v>
      </c>
      <c r="H898" s="11">
        <f t="shared" si="74"/>
        <v>628.56489677351999</v>
      </c>
      <c r="J898" s="26"/>
    </row>
    <row r="899" spans="1:10" outlineLevel="1">
      <c r="A899" s="7">
        <f t="shared" si="73"/>
        <v>37</v>
      </c>
      <c r="B899" s="39">
        <v>42621.020833333336</v>
      </c>
      <c r="C899" s="40">
        <f t="shared" si="75"/>
        <v>0.47916666666666646</v>
      </c>
      <c r="D899" s="43">
        <v>9.65</v>
      </c>
      <c r="E899" s="9">
        <f t="shared" si="71"/>
        <v>9.9346750000000004</v>
      </c>
      <c r="F899" s="44">
        <v>17.309999999999999</v>
      </c>
      <c r="G899" s="9">
        <f t="shared" si="72"/>
        <v>18.459384</v>
      </c>
      <c r="H899" s="11">
        <f t="shared" si="74"/>
        <v>626.28803175979999</v>
      </c>
      <c r="J899" s="26"/>
    </row>
    <row r="900" spans="1:10" outlineLevel="1">
      <c r="A900" s="7">
        <f t="shared" si="73"/>
        <v>37</v>
      </c>
      <c r="B900" s="39">
        <v>42621.020833333336</v>
      </c>
      <c r="C900" s="40">
        <f t="shared" si="75"/>
        <v>0.49999999999999978</v>
      </c>
      <c r="D900" s="43">
        <v>9.76</v>
      </c>
      <c r="E900" s="9">
        <f t="shared" si="71"/>
        <v>10.047920000000001</v>
      </c>
      <c r="F900" s="44">
        <v>17.45</v>
      </c>
      <c r="G900" s="9">
        <f t="shared" si="72"/>
        <v>18.60868</v>
      </c>
      <c r="H900" s="11">
        <f t="shared" si="74"/>
        <v>631.92695205440009</v>
      </c>
      <c r="J900" s="26"/>
    </row>
    <row r="901" spans="1:10" outlineLevel="1">
      <c r="A901" s="7">
        <f t="shared" si="73"/>
        <v>37</v>
      </c>
      <c r="B901" s="39">
        <v>42621.020833333336</v>
      </c>
      <c r="C901" s="40">
        <f t="shared" si="75"/>
        <v>0.52083333333333315</v>
      </c>
      <c r="D901" s="43">
        <v>9.65</v>
      </c>
      <c r="E901" s="9">
        <f t="shared" si="71"/>
        <v>9.9346750000000004</v>
      </c>
      <c r="F901" s="44">
        <v>22.07</v>
      </c>
      <c r="G901" s="9">
        <f t="shared" si="72"/>
        <v>23.535448000000002</v>
      </c>
      <c r="H901" s="11">
        <f t="shared" si="74"/>
        <v>575.85898564060005</v>
      </c>
      <c r="J901" s="26"/>
    </row>
    <row r="902" spans="1:10" outlineLevel="1">
      <c r="A902" s="7">
        <f t="shared" si="73"/>
        <v>37</v>
      </c>
      <c r="B902" s="39">
        <v>42621.020833333336</v>
      </c>
      <c r="C902" s="40">
        <f t="shared" si="75"/>
        <v>0.54166666666666652</v>
      </c>
      <c r="D902" s="43">
        <v>9.73</v>
      </c>
      <c r="E902" s="9">
        <f t="shared" si="71"/>
        <v>10.017035000000002</v>
      </c>
      <c r="F902" s="44">
        <v>22.34</v>
      </c>
      <c r="G902" s="9">
        <f t="shared" si="72"/>
        <v>23.823376</v>
      </c>
      <c r="H902" s="11">
        <f t="shared" si="74"/>
        <v>577.7487612898401</v>
      </c>
      <c r="J902" s="26"/>
    </row>
    <row r="903" spans="1:10" outlineLevel="1">
      <c r="A903" s="7">
        <f t="shared" si="73"/>
        <v>37</v>
      </c>
      <c r="B903" s="39">
        <v>42621.020833333336</v>
      </c>
      <c r="C903" s="40">
        <f t="shared" si="75"/>
        <v>0.56249999999999989</v>
      </c>
      <c r="D903" s="43">
        <v>9.76</v>
      </c>
      <c r="E903" s="9">
        <f t="shared" si="71"/>
        <v>10.047920000000001</v>
      </c>
      <c r="F903" s="44">
        <v>19.329999999999998</v>
      </c>
      <c r="G903" s="9">
        <f t="shared" si="72"/>
        <v>20.613512</v>
      </c>
      <c r="H903" s="11">
        <f t="shared" si="74"/>
        <v>611.78256050496009</v>
      </c>
      <c r="J903" s="26"/>
    </row>
    <row r="904" spans="1:10" outlineLevel="1">
      <c r="A904" s="7">
        <f t="shared" si="73"/>
        <v>37</v>
      </c>
      <c r="B904" s="39">
        <v>42621.020833333336</v>
      </c>
      <c r="C904" s="40">
        <f t="shared" si="75"/>
        <v>0.58333333333333326</v>
      </c>
      <c r="D904" s="43">
        <v>9.7799999999999994</v>
      </c>
      <c r="E904" s="9">
        <f t="shared" si="71"/>
        <v>10.06851</v>
      </c>
      <c r="F904" s="44">
        <v>18.72</v>
      </c>
      <c r="G904" s="9">
        <f t="shared" si="72"/>
        <v>19.963007999999999</v>
      </c>
      <c r="H904" s="11">
        <f t="shared" si="74"/>
        <v>619.58581932191998</v>
      </c>
      <c r="J904" s="26"/>
    </row>
    <row r="905" spans="1:10" outlineLevel="1">
      <c r="A905" s="7">
        <f t="shared" si="73"/>
        <v>37</v>
      </c>
      <c r="B905" s="39">
        <v>42621.020833333336</v>
      </c>
      <c r="C905" s="40">
        <f t="shared" si="75"/>
        <v>0.60416666666666663</v>
      </c>
      <c r="D905" s="43">
        <v>9.77</v>
      </c>
      <c r="E905" s="9">
        <f t="shared" si="71"/>
        <v>10.058215000000001</v>
      </c>
      <c r="F905" s="44">
        <v>19.329999999999998</v>
      </c>
      <c r="G905" s="9">
        <f t="shared" si="72"/>
        <v>20.613512</v>
      </c>
      <c r="H905" s="11">
        <f t="shared" si="74"/>
        <v>612.40938689892005</v>
      </c>
      <c r="J905" s="26"/>
    </row>
    <row r="906" spans="1:10" outlineLevel="1">
      <c r="A906" s="7">
        <f t="shared" si="73"/>
        <v>37</v>
      </c>
      <c r="B906" s="39">
        <v>42621.020833333336</v>
      </c>
      <c r="C906" s="40">
        <f t="shared" si="75"/>
        <v>0.625</v>
      </c>
      <c r="D906" s="43">
        <v>9.77</v>
      </c>
      <c r="E906" s="9">
        <f t="shared" si="71"/>
        <v>10.058215000000001</v>
      </c>
      <c r="F906" s="44">
        <v>19.260000000000002</v>
      </c>
      <c r="G906" s="9">
        <f t="shared" si="72"/>
        <v>20.538864</v>
      </c>
      <c r="H906" s="11">
        <f t="shared" si="74"/>
        <v>613.16021253224005</v>
      </c>
      <c r="J906" s="26"/>
    </row>
    <row r="907" spans="1:10" outlineLevel="1">
      <c r="A907" s="7">
        <f t="shared" si="73"/>
        <v>37</v>
      </c>
      <c r="B907" s="39">
        <v>42621.020833333336</v>
      </c>
      <c r="C907" s="40">
        <f t="shared" si="75"/>
        <v>0.64583333333333337</v>
      </c>
      <c r="D907" s="43">
        <v>9.77</v>
      </c>
      <c r="E907" s="9">
        <f t="shared" si="71"/>
        <v>10.058215000000001</v>
      </c>
      <c r="F907" s="44">
        <v>17.61</v>
      </c>
      <c r="G907" s="9">
        <f t="shared" si="72"/>
        <v>18.779304</v>
      </c>
      <c r="H907" s="11">
        <f t="shared" si="74"/>
        <v>630.85824531764013</v>
      </c>
      <c r="J907" s="26"/>
    </row>
    <row r="908" spans="1:10" outlineLevel="1">
      <c r="A908" s="7">
        <f t="shared" si="73"/>
        <v>37</v>
      </c>
      <c r="B908" s="39">
        <v>42621.020833333336</v>
      </c>
      <c r="C908" s="40">
        <f t="shared" si="75"/>
        <v>0.66666666666666674</v>
      </c>
      <c r="D908" s="43">
        <v>9.76</v>
      </c>
      <c r="E908" s="9">
        <f t="shared" si="71"/>
        <v>10.047920000000001</v>
      </c>
      <c r="F908" s="44">
        <v>20.46</v>
      </c>
      <c r="G908" s="9">
        <f t="shared" si="72"/>
        <v>21.818544000000003</v>
      </c>
      <c r="H908" s="11">
        <f t="shared" si="74"/>
        <v>599.67449537152004</v>
      </c>
      <c r="J908" s="26"/>
    </row>
    <row r="909" spans="1:10" outlineLevel="1">
      <c r="A909" s="7">
        <f t="shared" si="73"/>
        <v>37</v>
      </c>
      <c r="B909" s="39">
        <v>42621.020833333336</v>
      </c>
      <c r="C909" s="40">
        <f t="shared" si="75"/>
        <v>0.68750000000000011</v>
      </c>
      <c r="D909" s="43">
        <v>9.7899999999999991</v>
      </c>
      <c r="E909" s="9">
        <f t="shared" si="71"/>
        <v>10.078804999999999</v>
      </c>
      <c r="F909" s="44">
        <v>19.559999999999999</v>
      </c>
      <c r="G909" s="9">
        <f t="shared" si="72"/>
        <v>20.858784</v>
      </c>
      <c r="H909" s="11">
        <f t="shared" si="74"/>
        <v>611.19099102687994</v>
      </c>
      <c r="J909" s="26"/>
    </row>
    <row r="910" spans="1:10" outlineLevel="1">
      <c r="A910" s="7">
        <f t="shared" si="73"/>
        <v>37</v>
      </c>
      <c r="B910" s="39">
        <v>42621.020833333336</v>
      </c>
      <c r="C910" s="40">
        <f t="shared" si="75"/>
        <v>0.70833333333333348</v>
      </c>
      <c r="D910" s="43">
        <v>9.7799999999999994</v>
      </c>
      <c r="E910" s="9">
        <f t="shared" ref="E910:E973" si="76">IF($B$10="Electricity",$D910*$B$7,$D910*$B$8)</f>
        <v>10.06851</v>
      </c>
      <c r="F910" s="44">
        <v>22.16</v>
      </c>
      <c r="G910" s="9">
        <f t="shared" ref="G910:G973" si="77">$F910*$B$8</f>
        <v>23.631423999999999</v>
      </c>
      <c r="H910" s="11">
        <f t="shared" si="74"/>
        <v>582.65033614176002</v>
      </c>
      <c r="J910" s="26"/>
    </row>
    <row r="911" spans="1:10" outlineLevel="1">
      <c r="A911" s="7">
        <f t="shared" si="73"/>
        <v>37</v>
      </c>
      <c r="B911" s="39">
        <v>42621.020833333336</v>
      </c>
      <c r="C911" s="40">
        <f t="shared" si="75"/>
        <v>0.72916666666666685</v>
      </c>
      <c r="D911" s="43">
        <v>9.7899999999999991</v>
      </c>
      <c r="E911" s="9">
        <f t="shared" si="76"/>
        <v>10.078804999999999</v>
      </c>
      <c r="F911" s="44">
        <v>24.04</v>
      </c>
      <c r="G911" s="9">
        <f t="shared" si="77"/>
        <v>25.636255999999999</v>
      </c>
      <c r="H911" s="11">
        <f t="shared" si="74"/>
        <v>563.03978234591989</v>
      </c>
      <c r="J911" s="26"/>
    </row>
    <row r="912" spans="1:10" outlineLevel="1">
      <c r="A912" s="7">
        <f t="shared" si="73"/>
        <v>37</v>
      </c>
      <c r="B912" s="39">
        <v>42621.020833333336</v>
      </c>
      <c r="C912" s="40">
        <f t="shared" si="75"/>
        <v>0.75000000000000022</v>
      </c>
      <c r="D912" s="43">
        <v>9.7799999999999994</v>
      </c>
      <c r="E912" s="9">
        <f t="shared" si="76"/>
        <v>10.06851</v>
      </c>
      <c r="F912" s="44">
        <v>32.99</v>
      </c>
      <c r="G912" s="9">
        <f t="shared" si="77"/>
        <v>35.180536000000004</v>
      </c>
      <c r="H912" s="11">
        <f t="shared" si="74"/>
        <v>466.36798647863998</v>
      </c>
      <c r="J912" s="26"/>
    </row>
    <row r="913" spans="1:10" outlineLevel="1">
      <c r="A913" s="7">
        <f t="shared" si="73"/>
        <v>37</v>
      </c>
      <c r="B913" s="39">
        <v>42621.020833333336</v>
      </c>
      <c r="C913" s="40">
        <f t="shared" si="75"/>
        <v>0.77083333333333359</v>
      </c>
      <c r="D913" s="43">
        <v>9.76</v>
      </c>
      <c r="E913" s="9">
        <f t="shared" si="76"/>
        <v>10.047920000000001</v>
      </c>
      <c r="F913" s="44">
        <v>32.770000000000003</v>
      </c>
      <c r="G913" s="9">
        <f t="shared" si="77"/>
        <v>34.945928000000002</v>
      </c>
      <c r="H913" s="11">
        <f t="shared" si="74"/>
        <v>467.77159113024004</v>
      </c>
      <c r="J913" s="26"/>
    </row>
    <row r="914" spans="1:10" outlineLevel="1">
      <c r="A914" s="7">
        <f t="shared" si="73"/>
        <v>37</v>
      </c>
      <c r="B914" s="39">
        <v>42621.020833333336</v>
      </c>
      <c r="C914" s="40">
        <f t="shared" si="75"/>
        <v>0.79166666666666696</v>
      </c>
      <c r="D914" s="43">
        <v>8.14</v>
      </c>
      <c r="E914" s="9">
        <f t="shared" si="76"/>
        <v>8.3801300000000012</v>
      </c>
      <c r="F914" s="44">
        <v>30.84</v>
      </c>
      <c r="G914" s="9">
        <f t="shared" si="77"/>
        <v>32.887776000000002</v>
      </c>
      <c r="H914" s="11">
        <f t="shared" si="74"/>
        <v>407.37675670912006</v>
      </c>
      <c r="J914" s="26"/>
    </row>
    <row r="915" spans="1:10" outlineLevel="1">
      <c r="A915" s="7">
        <f t="shared" si="73"/>
        <v>37</v>
      </c>
      <c r="B915" s="39">
        <v>42621.020833333336</v>
      </c>
      <c r="C915" s="40">
        <f t="shared" si="75"/>
        <v>0.81250000000000033</v>
      </c>
      <c r="D915" s="43">
        <v>8.14</v>
      </c>
      <c r="E915" s="9">
        <f t="shared" si="76"/>
        <v>8.3801300000000012</v>
      </c>
      <c r="F915" s="44">
        <v>28.68</v>
      </c>
      <c r="G915" s="9">
        <f t="shared" si="77"/>
        <v>30.584351999999999</v>
      </c>
      <c r="H915" s="11">
        <f t="shared" si="74"/>
        <v>426.67974927424012</v>
      </c>
      <c r="J915" s="26"/>
    </row>
    <row r="916" spans="1:10" outlineLevel="1">
      <c r="A916" s="7">
        <f t="shared" si="73"/>
        <v>37</v>
      </c>
      <c r="B916" s="39">
        <v>42621.020833333336</v>
      </c>
      <c r="C916" s="40">
        <f t="shared" si="75"/>
        <v>0.8333333333333337</v>
      </c>
      <c r="D916" s="43">
        <v>8.14</v>
      </c>
      <c r="E916" s="9">
        <f t="shared" si="76"/>
        <v>8.3801300000000012</v>
      </c>
      <c r="F916" s="44">
        <v>27.67</v>
      </c>
      <c r="G916" s="9">
        <f t="shared" si="77"/>
        <v>29.507288000000003</v>
      </c>
      <c r="H916" s="11">
        <f t="shared" si="74"/>
        <v>435.70568561256005</v>
      </c>
      <c r="J916" s="26"/>
    </row>
    <row r="917" spans="1:10" outlineLevel="1">
      <c r="A917" s="7">
        <f t="shared" si="73"/>
        <v>37</v>
      </c>
      <c r="B917" s="39">
        <v>42621.020833333336</v>
      </c>
      <c r="C917" s="40">
        <f t="shared" si="75"/>
        <v>0.85416666666666707</v>
      </c>
      <c r="D917" s="43">
        <v>8.15</v>
      </c>
      <c r="E917" s="9">
        <f t="shared" si="76"/>
        <v>8.3904250000000005</v>
      </c>
      <c r="F917" s="44">
        <v>24.1</v>
      </c>
      <c r="G917" s="9">
        <f t="shared" si="77"/>
        <v>25.700240000000001</v>
      </c>
      <c r="H917" s="11">
        <f t="shared" si="74"/>
        <v>468.18370129800002</v>
      </c>
      <c r="J917" s="26"/>
    </row>
    <row r="918" spans="1:10" outlineLevel="1">
      <c r="A918" s="7">
        <f t="shared" si="73"/>
        <v>37</v>
      </c>
      <c r="B918" s="39">
        <v>42621.020833333336</v>
      </c>
      <c r="C918" s="40">
        <f t="shared" si="75"/>
        <v>0.87500000000000044</v>
      </c>
      <c r="D918" s="43">
        <v>8.14</v>
      </c>
      <c r="E918" s="9">
        <f t="shared" si="76"/>
        <v>8.3801300000000012</v>
      </c>
      <c r="F918" s="44">
        <v>16.45</v>
      </c>
      <c r="G918" s="9">
        <f t="shared" si="77"/>
        <v>17.542279999999998</v>
      </c>
      <c r="H918" s="11">
        <f t="shared" si="74"/>
        <v>535.97400810360011</v>
      </c>
      <c r="J918" s="26"/>
    </row>
    <row r="919" spans="1:10" outlineLevel="1">
      <c r="A919" s="7">
        <f t="shared" si="73"/>
        <v>37</v>
      </c>
      <c r="B919" s="39">
        <v>42621.020833333336</v>
      </c>
      <c r="C919" s="40">
        <f t="shared" si="75"/>
        <v>0.89583333333333381</v>
      </c>
      <c r="D919" s="43">
        <v>8.14</v>
      </c>
      <c r="E919" s="9">
        <f t="shared" si="76"/>
        <v>8.3801300000000012</v>
      </c>
      <c r="F919" s="44">
        <v>16.649999999999999</v>
      </c>
      <c r="G919" s="9">
        <f t="shared" si="77"/>
        <v>17.755559999999999</v>
      </c>
      <c r="H919" s="11">
        <f t="shared" si="74"/>
        <v>534.18669397720009</v>
      </c>
      <c r="J919" s="26"/>
    </row>
    <row r="920" spans="1:10" outlineLevel="1">
      <c r="A920" s="7">
        <f t="shared" si="73"/>
        <v>37</v>
      </c>
      <c r="B920" s="39">
        <v>42621.020833333336</v>
      </c>
      <c r="C920" s="40">
        <f t="shared" si="75"/>
        <v>0.91666666666666718</v>
      </c>
      <c r="D920" s="43">
        <v>8.07</v>
      </c>
      <c r="E920" s="9">
        <f t="shared" si="76"/>
        <v>8.3080650000000009</v>
      </c>
      <c r="F920" s="44">
        <v>16.95</v>
      </c>
      <c r="G920" s="9">
        <f t="shared" si="77"/>
        <v>18.075479999999999</v>
      </c>
      <c r="H920" s="11">
        <f t="shared" si="74"/>
        <v>526.9350347538001</v>
      </c>
      <c r="J920" s="26"/>
    </row>
    <row r="921" spans="1:10" outlineLevel="1">
      <c r="A921" s="7">
        <f t="shared" si="73"/>
        <v>37</v>
      </c>
      <c r="B921" s="39">
        <v>42621.020833333336</v>
      </c>
      <c r="C921" s="40">
        <f t="shared" si="75"/>
        <v>0.93750000000000056</v>
      </c>
      <c r="D921" s="43">
        <v>7.47</v>
      </c>
      <c r="E921" s="9">
        <f t="shared" si="76"/>
        <v>7.6903650000000008</v>
      </c>
      <c r="F921" s="44">
        <v>24.11</v>
      </c>
      <c r="G921" s="9">
        <f t="shared" si="77"/>
        <v>25.710903999999999</v>
      </c>
      <c r="H921" s="11">
        <f t="shared" si="74"/>
        <v>429.03851126004002</v>
      </c>
      <c r="J921" s="26"/>
    </row>
    <row r="922" spans="1:10" outlineLevel="1">
      <c r="A922" s="7">
        <f t="shared" si="73"/>
        <v>37</v>
      </c>
      <c r="B922" s="39">
        <v>42621.020833333336</v>
      </c>
      <c r="C922" s="40">
        <f t="shared" si="75"/>
        <v>0.95833333333333393</v>
      </c>
      <c r="D922" s="43">
        <v>6.22</v>
      </c>
      <c r="E922" s="9">
        <f t="shared" si="76"/>
        <v>6.4034900000000006</v>
      </c>
      <c r="F922" s="44">
        <v>14.78</v>
      </c>
      <c r="G922" s="9">
        <f t="shared" si="77"/>
        <v>15.761391999999999</v>
      </c>
      <c r="H922" s="11">
        <f t="shared" si="74"/>
        <v>420.95651894192002</v>
      </c>
      <c r="J922" s="26"/>
    </row>
    <row r="923" spans="1:10" outlineLevel="1">
      <c r="A923" s="7">
        <f t="shared" si="73"/>
        <v>37</v>
      </c>
      <c r="B923" s="39">
        <v>42621.020833333336</v>
      </c>
      <c r="C923" s="40">
        <f t="shared" si="75"/>
        <v>0.9791666666666673</v>
      </c>
      <c r="D923" s="43">
        <v>7.41</v>
      </c>
      <c r="E923" s="9">
        <f t="shared" si="76"/>
        <v>7.6285950000000007</v>
      </c>
      <c r="F923" s="44">
        <v>14.19</v>
      </c>
      <c r="G923" s="9">
        <f t="shared" si="77"/>
        <v>15.132216</v>
      </c>
      <c r="H923" s="11">
        <f t="shared" si="74"/>
        <v>506.29294518348007</v>
      </c>
      <c r="J923" s="26"/>
    </row>
    <row r="924" spans="1:10" outlineLevel="1">
      <c r="A924" s="7">
        <f t="shared" si="73"/>
        <v>37</v>
      </c>
      <c r="B924" s="39">
        <v>42621.020833333336</v>
      </c>
      <c r="C924" s="40">
        <f t="shared" si="75"/>
        <v>1.0000000000000007</v>
      </c>
      <c r="D924" s="43">
        <v>7.83</v>
      </c>
      <c r="E924" s="9">
        <f t="shared" si="76"/>
        <v>8.0609850000000005</v>
      </c>
      <c r="F924" s="44">
        <v>10.39</v>
      </c>
      <c r="G924" s="9">
        <f t="shared" si="77"/>
        <v>11.079896000000002</v>
      </c>
      <c r="H924" s="11">
        <f t="shared" si="74"/>
        <v>567.65540204243996</v>
      </c>
      <c r="J924" s="26"/>
    </row>
    <row r="925" spans="1:10" outlineLevel="1">
      <c r="A925" s="7">
        <f t="shared" si="73"/>
        <v>37</v>
      </c>
      <c r="B925" s="39">
        <v>42622.020833333336</v>
      </c>
      <c r="C925" s="40">
        <f t="shared" si="75"/>
        <v>2.0833333333333332E-2</v>
      </c>
      <c r="D925" s="43">
        <v>8.15</v>
      </c>
      <c r="E925" s="9">
        <f t="shared" si="76"/>
        <v>8.3904250000000005</v>
      </c>
      <c r="F925" s="44">
        <v>10.119999999999999</v>
      </c>
      <c r="G925" s="9">
        <f t="shared" si="77"/>
        <v>10.791967999999999</v>
      </c>
      <c r="H925" s="11">
        <f t="shared" si="74"/>
        <v>593.2704393936001</v>
      </c>
      <c r="J925" s="26"/>
    </row>
    <row r="926" spans="1:10" outlineLevel="1">
      <c r="A926" s="7">
        <f t="shared" si="73"/>
        <v>37</v>
      </c>
      <c r="B926" s="39">
        <v>42622.020833333336</v>
      </c>
      <c r="C926" s="40">
        <f t="shared" si="75"/>
        <v>4.1666666666666664E-2</v>
      </c>
      <c r="D926" s="43">
        <v>8.15</v>
      </c>
      <c r="E926" s="9">
        <f t="shared" si="76"/>
        <v>8.3904250000000005</v>
      </c>
      <c r="F926" s="44">
        <v>11.9</v>
      </c>
      <c r="G926" s="9">
        <f t="shared" si="77"/>
        <v>12.690160000000001</v>
      </c>
      <c r="H926" s="11">
        <f t="shared" si="74"/>
        <v>577.34380178200001</v>
      </c>
      <c r="J926" s="26"/>
    </row>
    <row r="927" spans="1:10" outlineLevel="1">
      <c r="A927" s="7">
        <f t="shared" si="73"/>
        <v>37</v>
      </c>
      <c r="B927" s="39">
        <v>42622.020833333336</v>
      </c>
      <c r="C927" s="40">
        <f t="shared" si="75"/>
        <v>6.25E-2</v>
      </c>
      <c r="D927" s="43">
        <v>8.07</v>
      </c>
      <c r="E927" s="9">
        <f t="shared" si="76"/>
        <v>8.3080650000000009</v>
      </c>
      <c r="F927" s="44">
        <v>10.47</v>
      </c>
      <c r="G927" s="9">
        <f t="shared" si="77"/>
        <v>11.165208000000002</v>
      </c>
      <c r="H927" s="11">
        <f t="shared" si="74"/>
        <v>584.34602369748006</v>
      </c>
      <c r="J927" s="26"/>
    </row>
    <row r="928" spans="1:10" outlineLevel="1">
      <c r="A928" s="7">
        <f t="shared" si="73"/>
        <v>37</v>
      </c>
      <c r="B928" s="39">
        <v>42622.020833333336</v>
      </c>
      <c r="C928" s="40">
        <f t="shared" si="75"/>
        <v>8.3333333333333329E-2</v>
      </c>
      <c r="D928" s="43">
        <v>8.14</v>
      </c>
      <c r="E928" s="9">
        <f t="shared" si="76"/>
        <v>8.3801300000000012</v>
      </c>
      <c r="F928" s="44">
        <v>10.37</v>
      </c>
      <c r="G928" s="9">
        <f t="shared" si="77"/>
        <v>11.058567999999999</v>
      </c>
      <c r="H928" s="11">
        <f t="shared" si="74"/>
        <v>590.3083575461601</v>
      </c>
      <c r="J928" s="26"/>
    </row>
    <row r="929" spans="1:10" outlineLevel="1">
      <c r="A929" s="7">
        <f t="shared" si="73"/>
        <v>37</v>
      </c>
      <c r="B929" s="39">
        <v>42622.020833333336</v>
      </c>
      <c r="C929" s="40">
        <f t="shared" si="75"/>
        <v>0.10416666666666666</v>
      </c>
      <c r="D929" s="43">
        <v>8.15</v>
      </c>
      <c r="E929" s="9">
        <f t="shared" si="76"/>
        <v>8.3904250000000005</v>
      </c>
      <c r="F929" s="44">
        <v>12.87</v>
      </c>
      <c r="G929" s="9">
        <f t="shared" si="77"/>
        <v>13.724568</v>
      </c>
      <c r="H929" s="11">
        <f t="shared" si="74"/>
        <v>568.66467903859996</v>
      </c>
      <c r="J929" s="26"/>
    </row>
    <row r="930" spans="1:10" outlineLevel="1">
      <c r="A930" s="7">
        <f t="shared" si="73"/>
        <v>37</v>
      </c>
      <c r="B930" s="39">
        <v>42622.020833333336</v>
      </c>
      <c r="C930" s="40">
        <f t="shared" si="75"/>
        <v>0.12499999999999999</v>
      </c>
      <c r="D930" s="43">
        <v>8.1199999999999992</v>
      </c>
      <c r="E930" s="9">
        <f t="shared" si="76"/>
        <v>8.3595399999999991</v>
      </c>
      <c r="F930" s="44">
        <v>8.32</v>
      </c>
      <c r="G930" s="9">
        <f t="shared" si="77"/>
        <v>8.8724480000000003</v>
      </c>
      <c r="H930" s="11">
        <f t="shared" si="74"/>
        <v>607.13292604607989</v>
      </c>
      <c r="J930" s="26"/>
    </row>
    <row r="931" spans="1:10" outlineLevel="1">
      <c r="A931" s="7">
        <f t="shared" si="73"/>
        <v>37</v>
      </c>
      <c r="B931" s="39">
        <v>42622.020833333336</v>
      </c>
      <c r="C931" s="40">
        <f t="shared" si="75"/>
        <v>0.14583333333333331</v>
      </c>
      <c r="D931" s="43">
        <v>8.14</v>
      </c>
      <c r="E931" s="9">
        <f t="shared" si="76"/>
        <v>8.3801300000000012</v>
      </c>
      <c r="F931" s="44">
        <v>6.35</v>
      </c>
      <c r="G931" s="9">
        <f t="shared" si="77"/>
        <v>6.7716399999999997</v>
      </c>
      <c r="H931" s="11">
        <f t="shared" si="74"/>
        <v>626.23337148680002</v>
      </c>
      <c r="J931" s="26"/>
    </row>
    <row r="932" spans="1:10" outlineLevel="1">
      <c r="A932" s="7">
        <f t="shared" si="73"/>
        <v>37</v>
      </c>
      <c r="B932" s="39">
        <v>42622.020833333336</v>
      </c>
      <c r="C932" s="40">
        <f t="shared" si="75"/>
        <v>0.16666666666666666</v>
      </c>
      <c r="D932" s="43">
        <v>8.14</v>
      </c>
      <c r="E932" s="9">
        <f t="shared" si="76"/>
        <v>8.3801300000000012</v>
      </c>
      <c r="F932" s="44">
        <v>13.68</v>
      </c>
      <c r="G932" s="9">
        <f t="shared" si="77"/>
        <v>14.588352</v>
      </c>
      <c r="H932" s="11">
        <f t="shared" si="74"/>
        <v>560.72830875424006</v>
      </c>
      <c r="J932" s="26"/>
    </row>
    <row r="933" spans="1:10" outlineLevel="1">
      <c r="A933" s="7">
        <f t="shared" si="73"/>
        <v>37</v>
      </c>
      <c r="B933" s="39">
        <v>42622.020833333336</v>
      </c>
      <c r="C933" s="40">
        <f t="shared" si="75"/>
        <v>0.1875</v>
      </c>
      <c r="D933" s="43">
        <v>8.14</v>
      </c>
      <c r="E933" s="9">
        <f t="shared" si="76"/>
        <v>8.3801300000000012</v>
      </c>
      <c r="F933" s="44">
        <v>14.63</v>
      </c>
      <c r="G933" s="9">
        <f t="shared" si="77"/>
        <v>15.601432000000001</v>
      </c>
      <c r="H933" s="11">
        <f t="shared" si="74"/>
        <v>552.23856665384005</v>
      </c>
      <c r="J933" s="26"/>
    </row>
    <row r="934" spans="1:10" outlineLevel="1">
      <c r="A934" s="7">
        <f t="shared" si="73"/>
        <v>37</v>
      </c>
      <c r="B934" s="39">
        <v>42622.020833333336</v>
      </c>
      <c r="C934" s="40">
        <f t="shared" si="75"/>
        <v>0.20833333333333334</v>
      </c>
      <c r="D934" s="43">
        <v>7.03</v>
      </c>
      <c r="E934" s="9">
        <f t="shared" si="76"/>
        <v>7.2373850000000006</v>
      </c>
      <c r="F934" s="44">
        <v>14.97</v>
      </c>
      <c r="G934" s="9">
        <f t="shared" si="77"/>
        <v>15.964008000000002</v>
      </c>
      <c r="H934" s="11">
        <f t="shared" si="74"/>
        <v>474.30920546092</v>
      </c>
      <c r="J934" s="26"/>
    </row>
    <row r="935" spans="1:10" outlineLevel="1">
      <c r="A935" s="7">
        <f t="shared" si="73"/>
        <v>37</v>
      </c>
      <c r="B935" s="39">
        <v>42622.020833333336</v>
      </c>
      <c r="C935" s="40">
        <f t="shared" si="75"/>
        <v>0.22916666666666669</v>
      </c>
      <c r="D935" s="43">
        <v>2.4</v>
      </c>
      <c r="E935" s="9">
        <f t="shared" si="76"/>
        <v>2.4708000000000001</v>
      </c>
      <c r="F935" s="44">
        <v>14.4</v>
      </c>
      <c r="G935" s="9">
        <f t="shared" si="77"/>
        <v>15.356160000000001</v>
      </c>
      <c r="H935" s="11">
        <f t="shared" si="74"/>
        <v>163.42819987199999</v>
      </c>
      <c r="J935" s="26"/>
    </row>
    <row r="936" spans="1:10" outlineLevel="1">
      <c r="A936" s="7">
        <f t="shared" si="73"/>
        <v>37</v>
      </c>
      <c r="B936" s="39">
        <v>42622.020833333336</v>
      </c>
      <c r="C936" s="40">
        <f t="shared" si="75"/>
        <v>0.25</v>
      </c>
      <c r="D936" s="43">
        <v>0.72</v>
      </c>
      <c r="E936" s="9">
        <f t="shared" si="76"/>
        <v>0.74124000000000001</v>
      </c>
      <c r="F936" s="44">
        <v>14.5</v>
      </c>
      <c r="G936" s="9">
        <f t="shared" si="77"/>
        <v>15.4628</v>
      </c>
      <c r="H936" s="11">
        <f t="shared" si="74"/>
        <v>48.949414128000001</v>
      </c>
      <c r="J936" s="26"/>
    </row>
    <row r="937" spans="1:10" outlineLevel="1">
      <c r="A937" s="7">
        <f t="shared" si="73"/>
        <v>37</v>
      </c>
      <c r="B937" s="39">
        <v>42622.020833333336</v>
      </c>
      <c r="C937" s="40">
        <f t="shared" si="75"/>
        <v>0.27083333333333331</v>
      </c>
      <c r="D937" s="43">
        <v>1</v>
      </c>
      <c r="E937" s="9">
        <f t="shared" si="76"/>
        <v>1.0295000000000001</v>
      </c>
      <c r="F937" s="44">
        <v>22.87</v>
      </c>
      <c r="G937" s="9">
        <f t="shared" si="77"/>
        <v>24.388568000000003</v>
      </c>
      <c r="H937" s="11">
        <f t="shared" si="74"/>
        <v>58.796219244</v>
      </c>
      <c r="J937" s="26"/>
    </row>
    <row r="938" spans="1:10" outlineLevel="1">
      <c r="A938" s="7">
        <f t="shared" si="73"/>
        <v>37</v>
      </c>
      <c r="B938" s="39">
        <v>42622.020833333336</v>
      </c>
      <c r="C938" s="40">
        <f t="shared" si="75"/>
        <v>0.29166666666666663</v>
      </c>
      <c r="D938" s="43">
        <v>0.61</v>
      </c>
      <c r="E938" s="9">
        <f t="shared" si="76"/>
        <v>0.62799500000000008</v>
      </c>
      <c r="F938" s="44">
        <v>23.36</v>
      </c>
      <c r="G938" s="9">
        <f t="shared" si="77"/>
        <v>24.911103999999998</v>
      </c>
      <c r="H938" s="11">
        <f t="shared" si="74"/>
        <v>35.537543743520011</v>
      </c>
      <c r="J938" s="26"/>
    </row>
    <row r="939" spans="1:10" outlineLevel="1">
      <c r="A939" s="7">
        <f t="shared" si="73"/>
        <v>37</v>
      </c>
      <c r="B939" s="39">
        <v>42622.020833333336</v>
      </c>
      <c r="C939" s="40">
        <f t="shared" si="75"/>
        <v>0.31249999999999994</v>
      </c>
      <c r="D939" s="43">
        <v>1.36</v>
      </c>
      <c r="E939" s="9">
        <f t="shared" si="76"/>
        <v>1.4001200000000003</v>
      </c>
      <c r="F939" s="44">
        <v>23.35</v>
      </c>
      <c r="G939" s="9">
        <f t="shared" si="77"/>
        <v>24.900440000000003</v>
      </c>
      <c r="H939" s="11">
        <f t="shared" si="74"/>
        <v>79.246175947200015</v>
      </c>
      <c r="J939" s="26"/>
    </row>
    <row r="940" spans="1:10" outlineLevel="1">
      <c r="A940" s="7">
        <f t="shared" si="73"/>
        <v>37</v>
      </c>
      <c r="B940" s="39">
        <v>42622.020833333336</v>
      </c>
      <c r="C940" s="40">
        <f t="shared" si="75"/>
        <v>0.33333333333333326</v>
      </c>
      <c r="D940" s="43">
        <v>4.8099999999999996</v>
      </c>
      <c r="E940" s="9">
        <f t="shared" si="76"/>
        <v>4.9518950000000004</v>
      </c>
      <c r="F940" s="44">
        <v>30.81</v>
      </c>
      <c r="G940" s="9">
        <f t="shared" si="77"/>
        <v>32.855784</v>
      </c>
      <c r="H940" s="11">
        <f t="shared" si="74"/>
        <v>240.88104998932002</v>
      </c>
      <c r="J940" s="26"/>
    </row>
    <row r="941" spans="1:10" outlineLevel="1">
      <c r="A941" s="7">
        <f t="shared" si="73"/>
        <v>37</v>
      </c>
      <c r="B941" s="39">
        <v>42622.020833333336</v>
      </c>
      <c r="C941" s="40">
        <f t="shared" si="75"/>
        <v>0.35416666666666657</v>
      </c>
      <c r="D941" s="43">
        <v>2.78</v>
      </c>
      <c r="E941" s="9">
        <f t="shared" si="76"/>
        <v>2.8620100000000002</v>
      </c>
      <c r="F941" s="44">
        <v>30.82</v>
      </c>
      <c r="G941" s="9">
        <f t="shared" si="77"/>
        <v>32.866447999999998</v>
      </c>
      <c r="H941" s="11">
        <f t="shared" si="74"/>
        <v>139.18971215952001</v>
      </c>
      <c r="J941" s="26"/>
    </row>
    <row r="942" spans="1:10" outlineLevel="1">
      <c r="A942" s="7">
        <f t="shared" si="73"/>
        <v>37</v>
      </c>
      <c r="B942" s="39">
        <v>42622.020833333336</v>
      </c>
      <c r="C942" s="40">
        <f t="shared" si="75"/>
        <v>0.37499999999999989</v>
      </c>
      <c r="D942" s="43">
        <v>3.24</v>
      </c>
      <c r="E942" s="9">
        <f t="shared" si="76"/>
        <v>3.3355800000000007</v>
      </c>
      <c r="F942" s="44">
        <v>27.33</v>
      </c>
      <c r="G942" s="9">
        <f t="shared" si="77"/>
        <v>29.144711999999998</v>
      </c>
      <c r="H942" s="11">
        <f t="shared" si="74"/>
        <v>174.63525154704004</v>
      </c>
      <c r="J942" s="26"/>
    </row>
    <row r="943" spans="1:10" outlineLevel="1">
      <c r="A943" s="7">
        <f t="shared" ref="A943:A1006" si="78">A942</f>
        <v>37</v>
      </c>
      <c r="B943" s="39">
        <v>42622.020833333336</v>
      </c>
      <c r="C943" s="40">
        <f t="shared" si="75"/>
        <v>0.3958333333333332</v>
      </c>
      <c r="D943" s="43">
        <v>3.14</v>
      </c>
      <c r="E943" s="9">
        <f t="shared" si="76"/>
        <v>3.2326300000000003</v>
      </c>
      <c r="F943" s="44">
        <v>26.2</v>
      </c>
      <c r="G943" s="9">
        <f t="shared" si="77"/>
        <v>27.939679999999999</v>
      </c>
      <c r="H943" s="11">
        <f t="shared" si="74"/>
        <v>173.14069724160004</v>
      </c>
      <c r="J943" s="26"/>
    </row>
    <row r="944" spans="1:10" outlineLevel="1">
      <c r="A944" s="7">
        <f t="shared" si="78"/>
        <v>37</v>
      </c>
      <c r="B944" s="39">
        <v>42622.020833333336</v>
      </c>
      <c r="C944" s="40">
        <f t="shared" si="75"/>
        <v>0.41666666666666652</v>
      </c>
      <c r="D944" s="43">
        <v>3.43</v>
      </c>
      <c r="E944" s="9">
        <f t="shared" si="76"/>
        <v>3.5311850000000002</v>
      </c>
      <c r="F944" s="44">
        <v>25.78</v>
      </c>
      <c r="G944" s="9">
        <f t="shared" si="77"/>
        <v>27.491792</v>
      </c>
      <c r="H944" s="11">
        <f t="shared" si="74"/>
        <v>190.71297396648001</v>
      </c>
      <c r="J944" s="26"/>
    </row>
    <row r="945" spans="1:10" outlineLevel="1">
      <c r="A945" s="7">
        <f t="shared" si="78"/>
        <v>37</v>
      </c>
      <c r="B945" s="39">
        <v>42622.020833333336</v>
      </c>
      <c r="C945" s="40">
        <f t="shared" si="75"/>
        <v>0.43749999999999983</v>
      </c>
      <c r="D945" s="43">
        <v>3.41</v>
      </c>
      <c r="E945" s="9">
        <f t="shared" si="76"/>
        <v>3.5105950000000004</v>
      </c>
      <c r="F945" s="44">
        <v>25.5</v>
      </c>
      <c r="G945" s="9">
        <f t="shared" si="77"/>
        <v>27.193200000000001</v>
      </c>
      <c r="H945" s="11">
        <f t="shared" si="74"/>
        <v>190.649180546</v>
      </c>
      <c r="J945" s="26"/>
    </row>
    <row r="946" spans="1:10" outlineLevel="1">
      <c r="A946" s="7">
        <f t="shared" si="78"/>
        <v>37</v>
      </c>
      <c r="B946" s="39">
        <v>42622.020833333336</v>
      </c>
      <c r="C946" s="40">
        <f t="shared" si="75"/>
        <v>0.45833333333333315</v>
      </c>
      <c r="D946" s="43">
        <v>3.06</v>
      </c>
      <c r="E946" s="9">
        <f t="shared" si="76"/>
        <v>3.1502700000000003</v>
      </c>
      <c r="F946" s="44">
        <v>23.58</v>
      </c>
      <c r="G946" s="9">
        <f t="shared" si="77"/>
        <v>25.145712</v>
      </c>
      <c r="H946" s="11">
        <f t="shared" si="74"/>
        <v>177.53122285776001</v>
      </c>
      <c r="J946" s="26"/>
    </row>
    <row r="947" spans="1:10" outlineLevel="1">
      <c r="A947" s="7">
        <f t="shared" si="78"/>
        <v>37</v>
      </c>
      <c r="B947" s="39">
        <v>42622.020833333336</v>
      </c>
      <c r="C947" s="40">
        <f t="shared" si="75"/>
        <v>0.47916666666666646</v>
      </c>
      <c r="D947" s="43">
        <v>2.06</v>
      </c>
      <c r="E947" s="9">
        <f t="shared" si="76"/>
        <v>2.1207700000000003</v>
      </c>
      <c r="F947" s="44">
        <v>23.32</v>
      </c>
      <c r="G947" s="9">
        <f t="shared" si="77"/>
        <v>24.868448000000001</v>
      </c>
      <c r="H947" s="11">
        <f t="shared" si="74"/>
        <v>120.10249653504002</v>
      </c>
      <c r="J947" s="26"/>
    </row>
    <row r="948" spans="1:10" outlineLevel="1">
      <c r="A948" s="7">
        <f t="shared" si="78"/>
        <v>37</v>
      </c>
      <c r="B948" s="39">
        <v>42622.020833333336</v>
      </c>
      <c r="C948" s="40">
        <f t="shared" si="75"/>
        <v>0.49999999999999978</v>
      </c>
      <c r="D948" s="43">
        <v>5.18</v>
      </c>
      <c r="E948" s="9">
        <f t="shared" si="76"/>
        <v>5.3328100000000003</v>
      </c>
      <c r="F948" s="44">
        <v>21.58</v>
      </c>
      <c r="G948" s="9">
        <f t="shared" si="77"/>
        <v>23.012912</v>
      </c>
      <c r="H948" s="11">
        <f t="shared" si="74"/>
        <v>311.90052775728003</v>
      </c>
      <c r="J948" s="26"/>
    </row>
    <row r="949" spans="1:10" outlineLevel="1">
      <c r="A949" s="7">
        <f t="shared" si="78"/>
        <v>37</v>
      </c>
      <c r="B949" s="39">
        <v>42622.020833333336</v>
      </c>
      <c r="C949" s="40">
        <f t="shared" si="75"/>
        <v>0.52083333333333315</v>
      </c>
      <c r="D949" s="43">
        <v>1.63</v>
      </c>
      <c r="E949" s="9">
        <f t="shared" si="76"/>
        <v>1.678085</v>
      </c>
      <c r="F949" s="44">
        <v>18.95</v>
      </c>
      <c r="G949" s="9">
        <f t="shared" si="77"/>
        <v>20.208279999999998</v>
      </c>
      <c r="H949" s="11">
        <f t="shared" si="74"/>
        <v>102.8527159562</v>
      </c>
      <c r="J949" s="26"/>
    </row>
    <row r="950" spans="1:10" outlineLevel="1">
      <c r="A950" s="7">
        <f t="shared" si="78"/>
        <v>37</v>
      </c>
      <c r="B950" s="39">
        <v>42622.020833333336</v>
      </c>
      <c r="C950" s="40">
        <f t="shared" si="75"/>
        <v>0.54166666666666652</v>
      </c>
      <c r="D950" s="43">
        <v>0.98</v>
      </c>
      <c r="E950" s="9">
        <f t="shared" si="76"/>
        <v>1.00891</v>
      </c>
      <c r="F950" s="44">
        <v>21.8</v>
      </c>
      <c r="G950" s="9">
        <f t="shared" si="77"/>
        <v>23.247520000000002</v>
      </c>
      <c r="H950" s="11">
        <f t="shared" si="74"/>
        <v>58.771509596799994</v>
      </c>
      <c r="J950" s="26"/>
    </row>
    <row r="951" spans="1:10" outlineLevel="1">
      <c r="A951" s="7">
        <f t="shared" si="78"/>
        <v>37</v>
      </c>
      <c r="B951" s="39">
        <v>42622.020833333336</v>
      </c>
      <c r="C951" s="40">
        <f t="shared" si="75"/>
        <v>0.56249999999999989</v>
      </c>
      <c r="D951" s="43">
        <v>2.87</v>
      </c>
      <c r="E951" s="9">
        <f t="shared" si="76"/>
        <v>2.9546650000000003</v>
      </c>
      <c r="F951" s="44">
        <v>24.98</v>
      </c>
      <c r="G951" s="9">
        <f t="shared" si="77"/>
        <v>26.638672</v>
      </c>
      <c r="H951" s="11">
        <f t="shared" si="74"/>
        <v>162.09684569512001</v>
      </c>
      <c r="J951" s="26"/>
    </row>
    <row r="952" spans="1:10" outlineLevel="1">
      <c r="A952" s="7">
        <f t="shared" si="78"/>
        <v>37</v>
      </c>
      <c r="B952" s="39">
        <v>42622.020833333336</v>
      </c>
      <c r="C952" s="40">
        <f t="shared" si="75"/>
        <v>0.58333333333333326</v>
      </c>
      <c r="D952" s="43">
        <v>7.1</v>
      </c>
      <c r="E952" s="9">
        <f t="shared" si="76"/>
        <v>7.30945</v>
      </c>
      <c r="F952" s="44">
        <v>21.61</v>
      </c>
      <c r="G952" s="9">
        <f t="shared" si="77"/>
        <v>23.044903999999999</v>
      </c>
      <c r="H952" s="11">
        <f t="shared" si="74"/>
        <v>427.27460145719999</v>
      </c>
      <c r="J952" s="26"/>
    </row>
    <row r="953" spans="1:10" outlineLevel="1">
      <c r="A953" s="7">
        <f t="shared" si="78"/>
        <v>37</v>
      </c>
      <c r="B953" s="39">
        <v>42622.020833333336</v>
      </c>
      <c r="C953" s="40">
        <f t="shared" si="75"/>
        <v>0.60416666666666663</v>
      </c>
      <c r="D953" s="43">
        <v>6.26</v>
      </c>
      <c r="E953" s="9">
        <f t="shared" si="76"/>
        <v>6.4446700000000003</v>
      </c>
      <c r="F953" s="44">
        <v>21.73</v>
      </c>
      <c r="G953" s="9">
        <f t="shared" si="77"/>
        <v>23.172872000000002</v>
      </c>
      <c r="H953" s="11">
        <f t="shared" si="74"/>
        <v>375.89909200776003</v>
      </c>
      <c r="J953" s="26"/>
    </row>
    <row r="954" spans="1:10" outlineLevel="1">
      <c r="A954" s="7">
        <f t="shared" si="78"/>
        <v>37</v>
      </c>
      <c r="B954" s="39">
        <v>42622.020833333336</v>
      </c>
      <c r="C954" s="40">
        <f t="shared" si="75"/>
        <v>0.625</v>
      </c>
      <c r="D954" s="43">
        <v>7.43</v>
      </c>
      <c r="E954" s="9">
        <f t="shared" si="76"/>
        <v>7.6491850000000001</v>
      </c>
      <c r="F954" s="44">
        <v>23.89</v>
      </c>
      <c r="G954" s="9">
        <f t="shared" si="77"/>
        <v>25.476296000000001</v>
      </c>
      <c r="H954" s="11">
        <f t="shared" si="74"/>
        <v>428.53567628123994</v>
      </c>
      <c r="J954" s="26"/>
    </row>
    <row r="955" spans="1:10" outlineLevel="1">
      <c r="A955" s="7">
        <f t="shared" si="78"/>
        <v>37</v>
      </c>
      <c r="B955" s="39">
        <v>42622.020833333336</v>
      </c>
      <c r="C955" s="40">
        <f t="shared" si="75"/>
        <v>0.64583333333333337</v>
      </c>
      <c r="D955" s="43">
        <v>7.26</v>
      </c>
      <c r="E955" s="9">
        <f t="shared" si="76"/>
        <v>7.47417</v>
      </c>
      <c r="F955" s="44">
        <v>25.89</v>
      </c>
      <c r="G955" s="9">
        <f t="shared" si="77"/>
        <v>27.609096000000001</v>
      </c>
      <c r="H955" s="11">
        <f t="shared" si="74"/>
        <v>402.78977794968</v>
      </c>
      <c r="J955" s="26"/>
    </row>
    <row r="956" spans="1:10" outlineLevel="1">
      <c r="A956" s="7">
        <f t="shared" si="78"/>
        <v>37</v>
      </c>
      <c r="B956" s="39">
        <v>42622.020833333336</v>
      </c>
      <c r="C956" s="40">
        <f t="shared" si="75"/>
        <v>0.66666666666666674</v>
      </c>
      <c r="D956" s="43">
        <v>7.02</v>
      </c>
      <c r="E956" s="9">
        <f t="shared" si="76"/>
        <v>7.2270900000000005</v>
      </c>
      <c r="F956" s="44">
        <v>27.82</v>
      </c>
      <c r="G956" s="9">
        <f t="shared" si="77"/>
        <v>29.667248000000001</v>
      </c>
      <c r="H956" s="11">
        <f t="shared" si="74"/>
        <v>374.59996365168001</v>
      </c>
      <c r="J956" s="26"/>
    </row>
    <row r="957" spans="1:10" outlineLevel="1">
      <c r="A957" s="7">
        <f t="shared" si="78"/>
        <v>37</v>
      </c>
      <c r="B957" s="39">
        <v>42622.020833333336</v>
      </c>
      <c r="C957" s="40">
        <f t="shared" si="75"/>
        <v>0.68750000000000011</v>
      </c>
      <c r="D957" s="43">
        <v>5.74</v>
      </c>
      <c r="E957" s="9">
        <f t="shared" si="76"/>
        <v>5.9093300000000006</v>
      </c>
      <c r="F957" s="44">
        <v>25.88</v>
      </c>
      <c r="G957" s="9">
        <f t="shared" si="77"/>
        <v>27.598431999999999</v>
      </c>
      <c r="H957" s="11">
        <f t="shared" ref="H957:H1020" si="79">E957*($B$6-G957)</f>
        <v>318.52215282944002</v>
      </c>
      <c r="J957" s="26"/>
    </row>
    <row r="958" spans="1:10" outlineLevel="1">
      <c r="A958" s="7">
        <f t="shared" si="78"/>
        <v>37</v>
      </c>
      <c r="B958" s="39">
        <v>42622.020833333336</v>
      </c>
      <c r="C958" s="40">
        <f t="shared" ref="C958:C1021" si="80">IF(C957=$C$60,$C$13,C957+1/48)</f>
        <v>0.70833333333333348</v>
      </c>
      <c r="D958" s="43">
        <v>5.37</v>
      </c>
      <c r="E958" s="9">
        <f t="shared" si="76"/>
        <v>5.5284150000000007</v>
      </c>
      <c r="F958" s="44">
        <v>29.75</v>
      </c>
      <c r="G958" s="9">
        <f t="shared" si="77"/>
        <v>31.7254</v>
      </c>
      <c r="H958" s="11">
        <f t="shared" si="79"/>
        <v>275.17464525900004</v>
      </c>
      <c r="J958" s="26"/>
    </row>
    <row r="959" spans="1:10" outlineLevel="1">
      <c r="A959" s="7">
        <f t="shared" si="78"/>
        <v>37</v>
      </c>
      <c r="B959" s="39">
        <v>42622.020833333336</v>
      </c>
      <c r="C959" s="40">
        <f t="shared" si="80"/>
        <v>0.72916666666666685</v>
      </c>
      <c r="D959" s="43">
        <v>5.63</v>
      </c>
      <c r="E959" s="9">
        <f t="shared" si="76"/>
        <v>5.7960850000000006</v>
      </c>
      <c r="F959" s="44">
        <v>32.33</v>
      </c>
      <c r="G959" s="9">
        <f t="shared" si="77"/>
        <v>34.476711999999999</v>
      </c>
      <c r="H959" s="11">
        <f t="shared" si="79"/>
        <v>272.55097422748003</v>
      </c>
      <c r="J959" s="26"/>
    </row>
    <row r="960" spans="1:10" outlineLevel="1">
      <c r="A960" s="7">
        <f t="shared" si="78"/>
        <v>37</v>
      </c>
      <c r="B960" s="39">
        <v>42622.020833333336</v>
      </c>
      <c r="C960" s="40">
        <f t="shared" si="80"/>
        <v>0.75000000000000022</v>
      </c>
      <c r="D960" s="43">
        <v>4.05</v>
      </c>
      <c r="E960" s="9">
        <f t="shared" si="76"/>
        <v>4.1694750000000003</v>
      </c>
      <c r="F960" s="44">
        <v>36.880000000000003</v>
      </c>
      <c r="G960" s="9">
        <f t="shared" si="77"/>
        <v>39.328832000000006</v>
      </c>
      <c r="H960" s="11">
        <f t="shared" si="79"/>
        <v>175.83163069679998</v>
      </c>
      <c r="J960" s="26"/>
    </row>
    <row r="961" spans="1:10" outlineLevel="1">
      <c r="A961" s="7">
        <f t="shared" si="78"/>
        <v>37</v>
      </c>
      <c r="B961" s="39">
        <v>42622.020833333336</v>
      </c>
      <c r="C961" s="40">
        <f t="shared" si="80"/>
        <v>0.77083333333333359</v>
      </c>
      <c r="D961" s="43">
        <v>2.44</v>
      </c>
      <c r="E961" s="9">
        <f t="shared" si="76"/>
        <v>2.5119800000000003</v>
      </c>
      <c r="F961" s="44">
        <v>34.28</v>
      </c>
      <c r="G961" s="9">
        <f t="shared" si="77"/>
        <v>36.556192000000003</v>
      </c>
      <c r="H961" s="11">
        <f t="shared" si="79"/>
        <v>112.89794681984</v>
      </c>
      <c r="J961" s="26"/>
    </row>
    <row r="962" spans="1:10" outlineLevel="1">
      <c r="A962" s="7">
        <f t="shared" si="78"/>
        <v>37</v>
      </c>
      <c r="B962" s="39">
        <v>42622.020833333336</v>
      </c>
      <c r="C962" s="40">
        <f t="shared" si="80"/>
        <v>0.79166666666666696</v>
      </c>
      <c r="D962" s="43">
        <v>2.2599999999999998</v>
      </c>
      <c r="E962" s="9">
        <f t="shared" si="76"/>
        <v>2.32667</v>
      </c>
      <c r="F962" s="44">
        <v>30.02</v>
      </c>
      <c r="G962" s="9">
        <f t="shared" si="77"/>
        <v>32.013328000000001</v>
      </c>
      <c r="H962" s="11">
        <f t="shared" si="79"/>
        <v>115.13915514224</v>
      </c>
      <c r="J962" s="26"/>
    </row>
    <row r="963" spans="1:10" outlineLevel="1">
      <c r="A963" s="7">
        <f t="shared" si="78"/>
        <v>37</v>
      </c>
      <c r="B963" s="39">
        <v>42622.020833333336</v>
      </c>
      <c r="C963" s="40">
        <f t="shared" si="80"/>
        <v>0.81250000000000033</v>
      </c>
      <c r="D963" s="43">
        <v>4.75</v>
      </c>
      <c r="E963" s="9">
        <f t="shared" si="76"/>
        <v>4.8901250000000003</v>
      </c>
      <c r="F963" s="44">
        <v>26.34</v>
      </c>
      <c r="G963" s="9">
        <f t="shared" si="77"/>
        <v>28.088975999999999</v>
      </c>
      <c r="H963" s="11">
        <f t="shared" si="79"/>
        <v>261.18658373800002</v>
      </c>
      <c r="J963" s="26"/>
    </row>
    <row r="964" spans="1:10" outlineLevel="1">
      <c r="A964" s="7">
        <f t="shared" si="78"/>
        <v>37</v>
      </c>
      <c r="B964" s="39">
        <v>42622.020833333336</v>
      </c>
      <c r="C964" s="40">
        <f t="shared" si="80"/>
        <v>0.8333333333333337</v>
      </c>
      <c r="D964" s="43">
        <v>6.48</v>
      </c>
      <c r="E964" s="9">
        <f t="shared" si="76"/>
        <v>6.6711600000000013</v>
      </c>
      <c r="F964" s="44">
        <v>25.52</v>
      </c>
      <c r="G964" s="9">
        <f t="shared" si="77"/>
        <v>27.214528000000001</v>
      </c>
      <c r="H964" s="11">
        <f t="shared" si="79"/>
        <v>362.14706938752005</v>
      </c>
      <c r="J964" s="26"/>
    </row>
    <row r="965" spans="1:10" outlineLevel="1">
      <c r="A965" s="7">
        <f t="shared" si="78"/>
        <v>37</v>
      </c>
      <c r="B965" s="39">
        <v>42622.020833333336</v>
      </c>
      <c r="C965" s="40">
        <f t="shared" si="80"/>
        <v>0.85416666666666707</v>
      </c>
      <c r="D965" s="43">
        <v>8.48</v>
      </c>
      <c r="E965" s="9">
        <f t="shared" si="76"/>
        <v>8.7301600000000015</v>
      </c>
      <c r="F965" s="44">
        <v>27.25</v>
      </c>
      <c r="G965" s="9">
        <f t="shared" si="77"/>
        <v>29.0594</v>
      </c>
      <c r="H965" s="11">
        <f t="shared" si="79"/>
        <v>457.81482849600013</v>
      </c>
      <c r="J965" s="26"/>
    </row>
    <row r="966" spans="1:10" outlineLevel="1">
      <c r="A966" s="7">
        <f t="shared" si="78"/>
        <v>37</v>
      </c>
      <c r="B966" s="39">
        <v>42622.020833333336</v>
      </c>
      <c r="C966" s="40">
        <f t="shared" si="80"/>
        <v>0.87500000000000044</v>
      </c>
      <c r="D966" s="43">
        <v>8.4700000000000006</v>
      </c>
      <c r="E966" s="9">
        <f t="shared" si="76"/>
        <v>8.7198650000000022</v>
      </c>
      <c r="F966" s="44">
        <v>26.42</v>
      </c>
      <c r="G966" s="9">
        <f t="shared" si="77"/>
        <v>28.174288000000001</v>
      </c>
      <c r="H966" s="11">
        <f t="shared" si="79"/>
        <v>464.99300966888006</v>
      </c>
      <c r="J966" s="26"/>
    </row>
    <row r="967" spans="1:10" outlineLevel="1">
      <c r="A967" s="7">
        <f t="shared" si="78"/>
        <v>37</v>
      </c>
      <c r="B967" s="39">
        <v>42622.020833333336</v>
      </c>
      <c r="C967" s="40">
        <f t="shared" si="80"/>
        <v>0.89583333333333381</v>
      </c>
      <c r="D967" s="43">
        <v>9.07</v>
      </c>
      <c r="E967" s="9">
        <f t="shared" si="76"/>
        <v>9.3375650000000014</v>
      </c>
      <c r="F967" s="44">
        <v>25.66</v>
      </c>
      <c r="G967" s="9">
        <f t="shared" si="77"/>
        <v>27.363824000000001</v>
      </c>
      <c r="H967" s="11">
        <f t="shared" si="79"/>
        <v>505.50006225144006</v>
      </c>
      <c r="J967" s="26"/>
    </row>
    <row r="968" spans="1:10" outlineLevel="1">
      <c r="A968" s="7">
        <f t="shared" si="78"/>
        <v>37</v>
      </c>
      <c r="B968" s="39">
        <v>42622.020833333336</v>
      </c>
      <c r="C968" s="40">
        <f t="shared" si="80"/>
        <v>0.91666666666666718</v>
      </c>
      <c r="D968" s="43">
        <v>9.2200000000000006</v>
      </c>
      <c r="E968" s="9">
        <f t="shared" si="76"/>
        <v>9.4919900000000013</v>
      </c>
      <c r="F968" s="44">
        <v>25.67</v>
      </c>
      <c r="G968" s="9">
        <f t="shared" si="77"/>
        <v>27.374488000000003</v>
      </c>
      <c r="H968" s="11">
        <f t="shared" si="79"/>
        <v>513.75881864888004</v>
      </c>
      <c r="J968" s="26"/>
    </row>
    <row r="969" spans="1:10" outlineLevel="1">
      <c r="A969" s="7">
        <f t="shared" si="78"/>
        <v>37</v>
      </c>
      <c r="B969" s="39">
        <v>42622.020833333336</v>
      </c>
      <c r="C969" s="40">
        <f t="shared" si="80"/>
        <v>0.93750000000000056</v>
      </c>
      <c r="D969" s="43">
        <v>9.2100000000000009</v>
      </c>
      <c r="E969" s="9">
        <f t="shared" si="76"/>
        <v>9.481695000000002</v>
      </c>
      <c r="F969" s="44">
        <v>40.5</v>
      </c>
      <c r="G969" s="9">
        <f t="shared" si="77"/>
        <v>43.1892</v>
      </c>
      <c r="H969" s="11">
        <f t="shared" si="79"/>
        <v>363.25132080600008</v>
      </c>
      <c r="J969" s="26"/>
    </row>
    <row r="970" spans="1:10" outlineLevel="1">
      <c r="A970" s="7">
        <f t="shared" si="78"/>
        <v>37</v>
      </c>
      <c r="B970" s="39">
        <v>42622.020833333336</v>
      </c>
      <c r="C970" s="40">
        <f t="shared" si="80"/>
        <v>0.95833333333333393</v>
      </c>
      <c r="D970" s="43">
        <v>8.57</v>
      </c>
      <c r="E970" s="9">
        <f t="shared" si="76"/>
        <v>8.8228150000000003</v>
      </c>
      <c r="F970" s="44">
        <v>28.63</v>
      </c>
      <c r="G970" s="9">
        <f t="shared" si="77"/>
        <v>30.531032</v>
      </c>
      <c r="H970" s="11">
        <f t="shared" si="79"/>
        <v>449.68977540492006</v>
      </c>
      <c r="J970" s="26"/>
    </row>
    <row r="971" spans="1:10" outlineLevel="1">
      <c r="A971" s="7">
        <f t="shared" si="78"/>
        <v>37</v>
      </c>
      <c r="B971" s="39">
        <v>42622.020833333336</v>
      </c>
      <c r="C971" s="40">
        <f t="shared" si="80"/>
        <v>0.9791666666666673</v>
      </c>
      <c r="D971" s="43">
        <v>7.87</v>
      </c>
      <c r="E971" s="9">
        <f t="shared" si="76"/>
        <v>8.1021650000000012</v>
      </c>
      <c r="F971" s="44">
        <v>27.86</v>
      </c>
      <c r="G971" s="9">
        <f t="shared" si="77"/>
        <v>29.709903999999998</v>
      </c>
      <c r="H971" s="11">
        <f t="shared" si="79"/>
        <v>419.61190315784012</v>
      </c>
      <c r="J971" s="26"/>
    </row>
    <row r="972" spans="1:10" outlineLevel="1">
      <c r="A972" s="7">
        <f t="shared" si="78"/>
        <v>37</v>
      </c>
      <c r="B972" s="39">
        <v>42622.020833333336</v>
      </c>
      <c r="C972" s="40">
        <f t="shared" si="80"/>
        <v>1.0000000000000007</v>
      </c>
      <c r="D972" s="43">
        <v>9.2799999999999994</v>
      </c>
      <c r="E972" s="9">
        <f t="shared" si="76"/>
        <v>9.5537600000000005</v>
      </c>
      <c r="F972" s="44">
        <v>31.78</v>
      </c>
      <c r="G972" s="9">
        <f t="shared" si="77"/>
        <v>33.890191999999999</v>
      </c>
      <c r="H972" s="11">
        <f t="shared" si="79"/>
        <v>454.85267927808002</v>
      </c>
      <c r="J972" s="26"/>
    </row>
    <row r="973" spans="1:10" outlineLevel="1">
      <c r="A973" s="7">
        <f t="shared" si="78"/>
        <v>37</v>
      </c>
      <c r="B973" s="39">
        <v>42623.020833333336</v>
      </c>
      <c r="C973" s="40">
        <f t="shared" si="80"/>
        <v>2.0833333333333332E-2</v>
      </c>
      <c r="D973" s="43">
        <v>8.17</v>
      </c>
      <c r="E973" s="9">
        <f t="shared" si="76"/>
        <v>8.4110150000000008</v>
      </c>
      <c r="F973" s="44">
        <v>25.56</v>
      </c>
      <c r="G973" s="9">
        <f t="shared" si="77"/>
        <v>27.257183999999999</v>
      </c>
      <c r="H973" s="11">
        <f t="shared" si="79"/>
        <v>456.2371390182401</v>
      </c>
      <c r="J973" s="26"/>
    </row>
    <row r="974" spans="1:10" outlineLevel="1">
      <c r="A974" s="7">
        <f t="shared" si="78"/>
        <v>37</v>
      </c>
      <c r="B974" s="39">
        <v>42623.020833333336</v>
      </c>
      <c r="C974" s="40">
        <f t="shared" si="80"/>
        <v>4.1666666666666664E-2</v>
      </c>
      <c r="D974" s="43">
        <v>8.8000000000000007</v>
      </c>
      <c r="E974" s="9">
        <f t="shared" ref="E974:E1037" si="81">IF($B$10="Electricity",$D974*$B$7,$D974*$B$8)</f>
        <v>9.0596000000000014</v>
      </c>
      <c r="F974" s="44">
        <v>23.28</v>
      </c>
      <c r="G974" s="9">
        <f t="shared" ref="G974:G1037" si="82">$F974*$B$8</f>
        <v>24.825792</v>
      </c>
      <c r="H974" s="11">
        <f t="shared" si="79"/>
        <v>513.44565479680011</v>
      </c>
      <c r="J974" s="26"/>
    </row>
    <row r="975" spans="1:10" outlineLevel="1">
      <c r="A975" s="7">
        <f t="shared" si="78"/>
        <v>37</v>
      </c>
      <c r="B975" s="39">
        <v>42623.020833333336</v>
      </c>
      <c r="C975" s="40">
        <f t="shared" si="80"/>
        <v>6.25E-2</v>
      </c>
      <c r="D975" s="43">
        <v>8.48</v>
      </c>
      <c r="E975" s="9">
        <f t="shared" si="81"/>
        <v>8.7301600000000015</v>
      </c>
      <c r="F975" s="44">
        <v>25.2</v>
      </c>
      <c r="G975" s="9">
        <f t="shared" si="82"/>
        <v>26.873280000000001</v>
      </c>
      <c r="H975" s="11">
        <f t="shared" si="79"/>
        <v>476.90000587520007</v>
      </c>
      <c r="J975" s="26"/>
    </row>
    <row r="976" spans="1:10" outlineLevel="1">
      <c r="A976" s="7">
        <f t="shared" si="78"/>
        <v>37</v>
      </c>
      <c r="B976" s="39">
        <v>42623.020833333336</v>
      </c>
      <c r="C976" s="40">
        <f t="shared" si="80"/>
        <v>8.3333333333333329E-2</v>
      </c>
      <c r="D976" s="43">
        <v>7.18</v>
      </c>
      <c r="E976" s="9">
        <f t="shared" si="81"/>
        <v>7.3918100000000004</v>
      </c>
      <c r="F976" s="44">
        <v>23.16</v>
      </c>
      <c r="G976" s="9">
        <f t="shared" si="82"/>
        <v>24.697824000000001</v>
      </c>
      <c r="H976" s="11">
        <f t="shared" si="79"/>
        <v>419.87089257856007</v>
      </c>
      <c r="J976" s="26"/>
    </row>
    <row r="977" spans="1:10" outlineLevel="1">
      <c r="A977" s="7">
        <f t="shared" si="78"/>
        <v>37</v>
      </c>
      <c r="B977" s="39">
        <v>42623.020833333336</v>
      </c>
      <c r="C977" s="40">
        <f t="shared" si="80"/>
        <v>0.10416666666666666</v>
      </c>
      <c r="D977" s="43">
        <v>8.2799999999999994</v>
      </c>
      <c r="E977" s="9">
        <f t="shared" si="81"/>
        <v>8.5242599999999999</v>
      </c>
      <c r="F977" s="44">
        <v>25.09</v>
      </c>
      <c r="G977" s="9">
        <f t="shared" si="82"/>
        <v>26.755976</v>
      </c>
      <c r="H977" s="11">
        <f t="shared" si="79"/>
        <v>466.65229402223997</v>
      </c>
      <c r="J977" s="26"/>
    </row>
    <row r="978" spans="1:10" outlineLevel="1">
      <c r="A978" s="7">
        <f t="shared" si="78"/>
        <v>37</v>
      </c>
      <c r="B978" s="39">
        <v>42623.020833333336</v>
      </c>
      <c r="C978" s="40">
        <f t="shared" si="80"/>
        <v>0.12499999999999999</v>
      </c>
      <c r="D978" s="43">
        <v>7.65</v>
      </c>
      <c r="E978" s="9">
        <f t="shared" si="81"/>
        <v>7.8756750000000011</v>
      </c>
      <c r="F978" s="44">
        <v>25.01</v>
      </c>
      <c r="G978" s="9">
        <f t="shared" si="82"/>
        <v>26.670664000000002</v>
      </c>
      <c r="H978" s="11">
        <f t="shared" si="79"/>
        <v>431.81803080180003</v>
      </c>
      <c r="J978" s="26"/>
    </row>
    <row r="979" spans="1:10" outlineLevel="1">
      <c r="A979" s="7">
        <f t="shared" si="78"/>
        <v>37</v>
      </c>
      <c r="B979" s="39">
        <v>42623.020833333336</v>
      </c>
      <c r="C979" s="40">
        <f t="shared" si="80"/>
        <v>0.14583333333333331</v>
      </c>
      <c r="D979" s="43">
        <v>8.7100000000000009</v>
      </c>
      <c r="E979" s="9">
        <f t="shared" si="81"/>
        <v>8.9669450000000008</v>
      </c>
      <c r="F979" s="44">
        <v>24.39</v>
      </c>
      <c r="G979" s="9">
        <f t="shared" si="82"/>
        <v>26.009496000000002</v>
      </c>
      <c r="H979" s="11">
        <f t="shared" si="79"/>
        <v>497.58029739028007</v>
      </c>
      <c r="J979" s="26"/>
    </row>
    <row r="980" spans="1:10" outlineLevel="1">
      <c r="A980" s="7">
        <f t="shared" si="78"/>
        <v>37</v>
      </c>
      <c r="B980" s="39">
        <v>42623.020833333336</v>
      </c>
      <c r="C980" s="40">
        <f t="shared" si="80"/>
        <v>0.16666666666666666</v>
      </c>
      <c r="D980" s="43">
        <v>8.51</v>
      </c>
      <c r="E980" s="9">
        <f t="shared" si="81"/>
        <v>8.7610450000000011</v>
      </c>
      <c r="F980" s="44">
        <v>24.22</v>
      </c>
      <c r="G980" s="9">
        <f t="shared" si="82"/>
        <v>25.828208</v>
      </c>
      <c r="H980" s="11">
        <f t="shared" si="79"/>
        <v>487.74307494264002</v>
      </c>
      <c r="J980" s="26"/>
    </row>
    <row r="981" spans="1:10" outlineLevel="1">
      <c r="A981" s="7">
        <f t="shared" si="78"/>
        <v>37</v>
      </c>
      <c r="B981" s="39">
        <v>42623.020833333336</v>
      </c>
      <c r="C981" s="40">
        <f t="shared" si="80"/>
        <v>0.1875</v>
      </c>
      <c r="D981" s="43">
        <v>9.24</v>
      </c>
      <c r="E981" s="9">
        <f t="shared" si="81"/>
        <v>9.5125800000000016</v>
      </c>
      <c r="F981" s="44">
        <v>22.31</v>
      </c>
      <c r="G981" s="9">
        <f t="shared" si="82"/>
        <v>23.791383999999997</v>
      </c>
      <c r="H981" s="11">
        <f t="shared" si="79"/>
        <v>548.95782638928017</v>
      </c>
      <c r="J981" s="26"/>
    </row>
    <row r="982" spans="1:10" outlineLevel="1">
      <c r="A982" s="7">
        <f t="shared" si="78"/>
        <v>37</v>
      </c>
      <c r="B982" s="39">
        <v>42623.020833333336</v>
      </c>
      <c r="C982" s="40">
        <f t="shared" si="80"/>
        <v>0.20833333333333334</v>
      </c>
      <c r="D982" s="43">
        <v>8.17</v>
      </c>
      <c r="E982" s="9">
        <f t="shared" si="81"/>
        <v>8.4110150000000008</v>
      </c>
      <c r="F982" s="44">
        <v>21.91</v>
      </c>
      <c r="G982" s="9">
        <f t="shared" si="82"/>
        <v>23.364823999999999</v>
      </c>
      <c r="H982" s="11">
        <f t="shared" si="79"/>
        <v>488.97583736364004</v>
      </c>
      <c r="J982" s="26"/>
    </row>
    <row r="983" spans="1:10" outlineLevel="1">
      <c r="A983" s="7">
        <f t="shared" si="78"/>
        <v>37</v>
      </c>
      <c r="B983" s="39">
        <v>42623.020833333336</v>
      </c>
      <c r="C983" s="40">
        <f t="shared" si="80"/>
        <v>0.22916666666666669</v>
      </c>
      <c r="D983" s="43">
        <v>8.15</v>
      </c>
      <c r="E983" s="9">
        <f t="shared" si="81"/>
        <v>8.3904250000000005</v>
      </c>
      <c r="F983" s="44">
        <v>23.87</v>
      </c>
      <c r="G983" s="9">
        <f t="shared" si="82"/>
        <v>25.454968000000001</v>
      </c>
      <c r="H983" s="11">
        <f t="shared" si="79"/>
        <v>470.24163761860001</v>
      </c>
      <c r="J983" s="26"/>
    </row>
    <row r="984" spans="1:10" outlineLevel="1">
      <c r="A984" s="7">
        <f t="shared" si="78"/>
        <v>37</v>
      </c>
      <c r="B984" s="39">
        <v>42623.020833333336</v>
      </c>
      <c r="C984" s="40">
        <f t="shared" si="80"/>
        <v>0.25</v>
      </c>
      <c r="D984" s="43">
        <v>8.15</v>
      </c>
      <c r="E984" s="9">
        <f t="shared" si="81"/>
        <v>8.3904250000000005</v>
      </c>
      <c r="F984" s="44">
        <v>24.42</v>
      </c>
      <c r="G984" s="9">
        <f t="shared" si="82"/>
        <v>26.041488000000001</v>
      </c>
      <c r="H984" s="11">
        <f t="shared" si="79"/>
        <v>465.32048554760001</v>
      </c>
      <c r="J984" s="26"/>
    </row>
    <row r="985" spans="1:10" outlineLevel="1">
      <c r="A985" s="7">
        <f t="shared" si="78"/>
        <v>37</v>
      </c>
      <c r="B985" s="39">
        <v>42623.020833333336</v>
      </c>
      <c r="C985" s="40">
        <f t="shared" si="80"/>
        <v>0.27083333333333331</v>
      </c>
      <c r="D985" s="43">
        <v>8.15</v>
      </c>
      <c r="E985" s="9">
        <f t="shared" si="81"/>
        <v>8.3904250000000005</v>
      </c>
      <c r="F985" s="44">
        <v>25.04</v>
      </c>
      <c r="G985" s="9">
        <f t="shared" si="82"/>
        <v>26.702656000000001</v>
      </c>
      <c r="H985" s="11">
        <f t="shared" si="79"/>
        <v>459.7730050312</v>
      </c>
      <c r="J985" s="26"/>
    </row>
    <row r="986" spans="1:10" outlineLevel="1">
      <c r="A986" s="7">
        <f t="shared" si="78"/>
        <v>37</v>
      </c>
      <c r="B986" s="39">
        <v>42623.020833333336</v>
      </c>
      <c r="C986" s="40">
        <f t="shared" si="80"/>
        <v>0.29166666666666663</v>
      </c>
      <c r="D986" s="43">
        <v>8.15</v>
      </c>
      <c r="E986" s="9">
        <f t="shared" si="81"/>
        <v>8.3904250000000005</v>
      </c>
      <c r="F986" s="44">
        <v>26.27</v>
      </c>
      <c r="G986" s="9">
        <f t="shared" si="82"/>
        <v>28.014327999999999</v>
      </c>
      <c r="H986" s="11">
        <f t="shared" si="79"/>
        <v>448.76751949060002</v>
      </c>
      <c r="J986" s="26"/>
    </row>
    <row r="987" spans="1:10" outlineLevel="1">
      <c r="A987" s="7">
        <f t="shared" si="78"/>
        <v>37</v>
      </c>
      <c r="B987" s="39">
        <v>42623.020833333336</v>
      </c>
      <c r="C987" s="40">
        <f t="shared" si="80"/>
        <v>0.31249999999999994</v>
      </c>
      <c r="D987" s="43">
        <v>7.74</v>
      </c>
      <c r="E987" s="9">
        <f t="shared" si="81"/>
        <v>7.9683300000000008</v>
      </c>
      <c r="F987" s="44">
        <v>26.92</v>
      </c>
      <c r="G987" s="9">
        <f t="shared" si="82"/>
        <v>28.707488000000001</v>
      </c>
      <c r="H987" s="11">
        <f t="shared" si="79"/>
        <v>420.66815714496005</v>
      </c>
      <c r="J987" s="26"/>
    </row>
    <row r="988" spans="1:10" outlineLevel="1">
      <c r="A988" s="7">
        <f t="shared" si="78"/>
        <v>37</v>
      </c>
      <c r="B988" s="39">
        <v>42623.020833333336</v>
      </c>
      <c r="C988" s="40">
        <f t="shared" si="80"/>
        <v>0.33333333333333326</v>
      </c>
      <c r="D988" s="43">
        <v>8.27</v>
      </c>
      <c r="E988" s="9">
        <f t="shared" si="81"/>
        <v>8.5139650000000007</v>
      </c>
      <c r="F988" s="44">
        <v>32.71</v>
      </c>
      <c r="G988" s="9">
        <f t="shared" si="82"/>
        <v>34.881944000000004</v>
      </c>
      <c r="H988" s="11">
        <f t="shared" si="79"/>
        <v>396.90449715203999</v>
      </c>
      <c r="J988" s="26"/>
    </row>
    <row r="989" spans="1:10" outlineLevel="1">
      <c r="A989" s="7">
        <f t="shared" si="78"/>
        <v>37</v>
      </c>
      <c r="B989" s="39">
        <v>42623.020833333336</v>
      </c>
      <c r="C989" s="40">
        <f t="shared" si="80"/>
        <v>0.35416666666666657</v>
      </c>
      <c r="D989" s="43">
        <v>8.16</v>
      </c>
      <c r="E989" s="9">
        <f t="shared" si="81"/>
        <v>8.4007200000000015</v>
      </c>
      <c r="F989" s="44">
        <v>40.56</v>
      </c>
      <c r="G989" s="9">
        <f t="shared" si="82"/>
        <v>43.253184000000005</v>
      </c>
      <c r="H989" s="11">
        <f t="shared" si="79"/>
        <v>321.30079210752001</v>
      </c>
      <c r="J989" s="26"/>
    </row>
    <row r="990" spans="1:10" outlineLevel="1">
      <c r="A990" s="7">
        <f t="shared" si="78"/>
        <v>37</v>
      </c>
      <c r="B990" s="39">
        <v>42623.020833333336</v>
      </c>
      <c r="C990" s="40">
        <f t="shared" si="80"/>
        <v>0.37499999999999989</v>
      </c>
      <c r="D990" s="43">
        <v>7.52</v>
      </c>
      <c r="E990" s="9">
        <f t="shared" si="81"/>
        <v>7.7418399999999998</v>
      </c>
      <c r="F990" s="44">
        <v>54.28</v>
      </c>
      <c r="G990" s="9">
        <f t="shared" si="82"/>
        <v>57.884191999999999</v>
      </c>
      <c r="H990" s="11">
        <f t="shared" si="79"/>
        <v>182.82980700672002</v>
      </c>
      <c r="J990" s="26"/>
    </row>
    <row r="991" spans="1:10" outlineLevel="1">
      <c r="A991" s="7">
        <f t="shared" si="78"/>
        <v>37</v>
      </c>
      <c r="B991" s="39">
        <v>42623.020833333336</v>
      </c>
      <c r="C991" s="40">
        <f t="shared" si="80"/>
        <v>0.3958333333333332</v>
      </c>
      <c r="D991" s="43">
        <v>7.14</v>
      </c>
      <c r="E991" s="9">
        <f t="shared" si="81"/>
        <v>7.3506300000000007</v>
      </c>
      <c r="F991" s="44">
        <v>61.3</v>
      </c>
      <c r="G991" s="9">
        <f t="shared" si="82"/>
        <v>65.370319999999992</v>
      </c>
      <c r="H991" s="11">
        <f t="shared" si="79"/>
        <v>118.56330969840006</v>
      </c>
      <c r="J991" s="26"/>
    </row>
    <row r="992" spans="1:10" outlineLevel="1">
      <c r="A992" s="7">
        <f t="shared" si="78"/>
        <v>37</v>
      </c>
      <c r="B992" s="39">
        <v>42623.020833333336</v>
      </c>
      <c r="C992" s="40">
        <f t="shared" si="80"/>
        <v>0.41666666666666652</v>
      </c>
      <c r="D992" s="43">
        <v>5.31</v>
      </c>
      <c r="E992" s="9">
        <f t="shared" si="81"/>
        <v>5.4666449999999998</v>
      </c>
      <c r="F992" s="44">
        <v>45.46</v>
      </c>
      <c r="G992" s="9">
        <f t="shared" si="82"/>
        <v>48.478543999999999</v>
      </c>
      <c r="H992" s="11">
        <f t="shared" si="79"/>
        <v>180.51657733511999</v>
      </c>
      <c r="J992" s="26"/>
    </row>
    <row r="993" spans="1:10" outlineLevel="1">
      <c r="A993" s="7">
        <f t="shared" si="78"/>
        <v>37</v>
      </c>
      <c r="B993" s="39">
        <v>42623.020833333336</v>
      </c>
      <c r="C993" s="40">
        <f t="shared" si="80"/>
        <v>0.43749999999999983</v>
      </c>
      <c r="D993" s="43">
        <v>6.25</v>
      </c>
      <c r="E993" s="9">
        <f t="shared" si="81"/>
        <v>6.4343750000000002</v>
      </c>
      <c r="F993" s="44">
        <v>47.14</v>
      </c>
      <c r="G993" s="9">
        <f t="shared" si="82"/>
        <v>50.270096000000002</v>
      </c>
      <c r="H993" s="11">
        <f t="shared" si="79"/>
        <v>200.94491355</v>
      </c>
      <c r="J993" s="26"/>
    </row>
    <row r="994" spans="1:10" outlineLevel="1">
      <c r="A994" s="7">
        <f t="shared" si="78"/>
        <v>37</v>
      </c>
      <c r="B994" s="39">
        <v>42623.020833333336</v>
      </c>
      <c r="C994" s="40">
        <f t="shared" si="80"/>
        <v>0.45833333333333315</v>
      </c>
      <c r="D994" s="43">
        <v>7.9</v>
      </c>
      <c r="E994" s="9">
        <f t="shared" si="81"/>
        <v>8.1330500000000008</v>
      </c>
      <c r="F994" s="44">
        <v>40.9</v>
      </c>
      <c r="G994" s="9">
        <f t="shared" si="82"/>
        <v>43.615760000000002</v>
      </c>
      <c r="H994" s="11">
        <f t="shared" si="79"/>
        <v>308.11441813200003</v>
      </c>
      <c r="J994" s="26"/>
    </row>
    <row r="995" spans="1:10" outlineLevel="1">
      <c r="A995" s="7">
        <f t="shared" si="78"/>
        <v>37</v>
      </c>
      <c r="B995" s="39">
        <v>42623.020833333336</v>
      </c>
      <c r="C995" s="40">
        <f t="shared" si="80"/>
        <v>0.47916666666666646</v>
      </c>
      <c r="D995" s="43">
        <v>7.82</v>
      </c>
      <c r="E995" s="9">
        <f t="shared" si="81"/>
        <v>8.0506900000000012</v>
      </c>
      <c r="F995" s="44">
        <v>35.22</v>
      </c>
      <c r="G995" s="9">
        <f t="shared" si="82"/>
        <v>37.558608</v>
      </c>
      <c r="H995" s="11">
        <f t="shared" si="79"/>
        <v>353.75852516048008</v>
      </c>
      <c r="J995" s="26"/>
    </row>
    <row r="996" spans="1:10" outlineLevel="1">
      <c r="A996" s="7">
        <f t="shared" si="78"/>
        <v>37</v>
      </c>
      <c r="B996" s="39">
        <v>42623.020833333336</v>
      </c>
      <c r="C996" s="40">
        <f t="shared" si="80"/>
        <v>0.49999999999999978</v>
      </c>
      <c r="D996" s="43">
        <v>7.05</v>
      </c>
      <c r="E996" s="9">
        <f t="shared" si="81"/>
        <v>7.2579750000000001</v>
      </c>
      <c r="F996" s="44">
        <v>33.049999999999997</v>
      </c>
      <c r="G996" s="9">
        <f t="shared" si="82"/>
        <v>35.244519999999994</v>
      </c>
      <c r="H996" s="11">
        <f t="shared" si="79"/>
        <v>335.72111745300003</v>
      </c>
      <c r="J996" s="26"/>
    </row>
    <row r="997" spans="1:10" outlineLevel="1">
      <c r="A997" s="7">
        <f t="shared" si="78"/>
        <v>37</v>
      </c>
      <c r="B997" s="39">
        <v>42623.020833333336</v>
      </c>
      <c r="C997" s="40">
        <f t="shared" si="80"/>
        <v>0.52083333333333315</v>
      </c>
      <c r="D997" s="43">
        <v>5.86</v>
      </c>
      <c r="E997" s="9">
        <f t="shared" si="81"/>
        <v>6.0328700000000008</v>
      </c>
      <c r="F997" s="44">
        <v>33.56</v>
      </c>
      <c r="G997" s="9">
        <f t="shared" si="82"/>
        <v>35.788384000000001</v>
      </c>
      <c r="H997" s="11">
        <f t="shared" si="79"/>
        <v>275.77223681792003</v>
      </c>
      <c r="J997" s="26"/>
    </row>
    <row r="998" spans="1:10" outlineLevel="1">
      <c r="A998" s="7">
        <f t="shared" si="78"/>
        <v>37</v>
      </c>
      <c r="B998" s="39">
        <v>42623.020833333336</v>
      </c>
      <c r="C998" s="40">
        <f t="shared" si="80"/>
        <v>0.54166666666666652</v>
      </c>
      <c r="D998" s="43">
        <v>4.66</v>
      </c>
      <c r="E998" s="9">
        <f t="shared" si="81"/>
        <v>4.7974700000000006</v>
      </c>
      <c r="F998" s="44">
        <v>32.15</v>
      </c>
      <c r="G998" s="9">
        <f t="shared" si="82"/>
        <v>34.284759999999999</v>
      </c>
      <c r="H998" s="11">
        <f t="shared" si="79"/>
        <v>226.51369744280004</v>
      </c>
      <c r="J998" s="26"/>
    </row>
    <row r="999" spans="1:10" outlineLevel="1">
      <c r="A999" s="7">
        <f t="shared" si="78"/>
        <v>37</v>
      </c>
      <c r="B999" s="39">
        <v>42623.020833333336</v>
      </c>
      <c r="C999" s="40">
        <f t="shared" si="80"/>
        <v>0.56249999999999989</v>
      </c>
      <c r="D999" s="43">
        <v>4.55</v>
      </c>
      <c r="E999" s="9">
        <f t="shared" si="81"/>
        <v>4.6842250000000005</v>
      </c>
      <c r="F999" s="44">
        <v>34.57</v>
      </c>
      <c r="G999" s="9">
        <f t="shared" si="82"/>
        <v>36.865448000000001</v>
      </c>
      <c r="H999" s="11">
        <f t="shared" si="79"/>
        <v>209.07828434220002</v>
      </c>
      <c r="J999" s="26"/>
    </row>
    <row r="1000" spans="1:10" outlineLevel="1">
      <c r="A1000" s="7">
        <f t="shared" si="78"/>
        <v>37</v>
      </c>
      <c r="B1000" s="39">
        <v>42623.020833333336</v>
      </c>
      <c r="C1000" s="40">
        <f t="shared" si="80"/>
        <v>0.58333333333333326</v>
      </c>
      <c r="D1000" s="43">
        <v>3.4</v>
      </c>
      <c r="E1000" s="9">
        <f t="shared" si="81"/>
        <v>3.5003000000000002</v>
      </c>
      <c r="F1000" s="44">
        <v>30.45</v>
      </c>
      <c r="G1000" s="9">
        <f t="shared" si="82"/>
        <v>32.471879999999999</v>
      </c>
      <c r="H1000" s="11">
        <f t="shared" si="79"/>
        <v>171.61312843600001</v>
      </c>
      <c r="J1000" s="26"/>
    </row>
    <row r="1001" spans="1:10" outlineLevel="1">
      <c r="A1001" s="7">
        <f t="shared" si="78"/>
        <v>37</v>
      </c>
      <c r="B1001" s="39">
        <v>42623.020833333336</v>
      </c>
      <c r="C1001" s="40">
        <f t="shared" si="80"/>
        <v>0.60416666666666663</v>
      </c>
      <c r="D1001" s="43">
        <v>3.5</v>
      </c>
      <c r="E1001" s="9">
        <f t="shared" si="81"/>
        <v>3.6032500000000001</v>
      </c>
      <c r="F1001" s="44">
        <v>33.47</v>
      </c>
      <c r="G1001" s="9">
        <f t="shared" si="82"/>
        <v>35.692408</v>
      </c>
      <c r="H1001" s="11">
        <f t="shared" si="79"/>
        <v>165.056205874</v>
      </c>
      <c r="J1001" s="26"/>
    </row>
    <row r="1002" spans="1:10" outlineLevel="1">
      <c r="A1002" s="7">
        <f t="shared" si="78"/>
        <v>37</v>
      </c>
      <c r="B1002" s="39">
        <v>42623.020833333336</v>
      </c>
      <c r="C1002" s="40">
        <f t="shared" si="80"/>
        <v>0.625</v>
      </c>
      <c r="D1002" s="43">
        <v>3.05</v>
      </c>
      <c r="E1002" s="9">
        <f t="shared" si="81"/>
        <v>3.1399750000000002</v>
      </c>
      <c r="F1002" s="44">
        <v>32.229999999999997</v>
      </c>
      <c r="G1002" s="9">
        <f t="shared" si="82"/>
        <v>34.370072</v>
      </c>
      <c r="H1002" s="11">
        <f t="shared" si="79"/>
        <v>147.9867956718</v>
      </c>
      <c r="J1002" s="26"/>
    </row>
    <row r="1003" spans="1:10" outlineLevel="1">
      <c r="A1003" s="7">
        <f t="shared" si="78"/>
        <v>37</v>
      </c>
      <c r="B1003" s="39">
        <v>42623.020833333336</v>
      </c>
      <c r="C1003" s="40">
        <f t="shared" si="80"/>
        <v>0.64583333333333337</v>
      </c>
      <c r="D1003" s="43">
        <v>3.8</v>
      </c>
      <c r="E1003" s="9">
        <f t="shared" si="81"/>
        <v>3.9121000000000001</v>
      </c>
      <c r="F1003" s="44">
        <v>34.090000000000003</v>
      </c>
      <c r="G1003" s="9">
        <f t="shared" si="82"/>
        <v>36.353576000000004</v>
      </c>
      <c r="H1003" s="11">
        <f t="shared" si="79"/>
        <v>176.61732533039998</v>
      </c>
      <c r="J1003" s="26"/>
    </row>
    <row r="1004" spans="1:10" outlineLevel="1">
      <c r="A1004" s="7">
        <f t="shared" si="78"/>
        <v>37</v>
      </c>
      <c r="B1004" s="39">
        <v>42623.020833333336</v>
      </c>
      <c r="C1004" s="40">
        <f t="shared" si="80"/>
        <v>0.66666666666666674</v>
      </c>
      <c r="D1004" s="43">
        <v>2.98</v>
      </c>
      <c r="E1004" s="9">
        <f t="shared" si="81"/>
        <v>3.0679100000000004</v>
      </c>
      <c r="F1004" s="44">
        <v>31.01</v>
      </c>
      <c r="G1004" s="9">
        <f t="shared" si="82"/>
        <v>33.069064000000004</v>
      </c>
      <c r="H1004" s="11">
        <f t="shared" si="79"/>
        <v>148.58175286376002</v>
      </c>
      <c r="J1004" s="26"/>
    </row>
    <row r="1005" spans="1:10" outlineLevel="1">
      <c r="A1005" s="7">
        <f t="shared" si="78"/>
        <v>37</v>
      </c>
      <c r="B1005" s="39">
        <v>42623.020833333336</v>
      </c>
      <c r="C1005" s="40">
        <f t="shared" si="80"/>
        <v>0.68750000000000011</v>
      </c>
      <c r="D1005" s="43">
        <v>2.46</v>
      </c>
      <c r="E1005" s="9">
        <f t="shared" si="81"/>
        <v>2.5325700000000002</v>
      </c>
      <c r="F1005" s="44">
        <v>34.78</v>
      </c>
      <c r="G1005" s="9">
        <f t="shared" si="82"/>
        <v>37.089392000000004</v>
      </c>
      <c r="H1005" s="11">
        <f t="shared" si="79"/>
        <v>112.47297350256</v>
      </c>
      <c r="J1005" s="26"/>
    </row>
    <row r="1006" spans="1:10" outlineLevel="1">
      <c r="A1006" s="7">
        <f t="shared" si="78"/>
        <v>37</v>
      </c>
      <c r="B1006" s="39">
        <v>42623.020833333336</v>
      </c>
      <c r="C1006" s="40">
        <f t="shared" si="80"/>
        <v>0.70833333333333348</v>
      </c>
      <c r="D1006" s="43">
        <v>2.33</v>
      </c>
      <c r="E1006" s="9">
        <f t="shared" si="81"/>
        <v>2.3987350000000003</v>
      </c>
      <c r="F1006" s="44">
        <v>35.549999999999997</v>
      </c>
      <c r="G1006" s="9">
        <f t="shared" si="82"/>
        <v>37.910519999999998</v>
      </c>
      <c r="H1006" s="11">
        <f t="shared" si="79"/>
        <v>104.55961130780001</v>
      </c>
      <c r="J1006" s="26"/>
    </row>
    <row r="1007" spans="1:10" outlineLevel="1">
      <c r="A1007" s="7">
        <f t="shared" ref="A1007:A1020" si="83">A1006</f>
        <v>37</v>
      </c>
      <c r="B1007" s="39">
        <v>42623.020833333336</v>
      </c>
      <c r="C1007" s="40">
        <f t="shared" si="80"/>
        <v>0.72916666666666685</v>
      </c>
      <c r="D1007" s="43">
        <v>1.39</v>
      </c>
      <c r="E1007" s="9">
        <f t="shared" si="81"/>
        <v>1.4310050000000001</v>
      </c>
      <c r="F1007" s="44">
        <v>48.8</v>
      </c>
      <c r="G1007" s="9">
        <f t="shared" si="82"/>
        <v>52.040319999999994</v>
      </c>
      <c r="H1007" s="11">
        <f t="shared" si="79"/>
        <v>42.156949378400007</v>
      </c>
      <c r="J1007" s="26"/>
    </row>
    <row r="1008" spans="1:10" outlineLevel="1">
      <c r="A1008" s="7">
        <f t="shared" si="83"/>
        <v>37</v>
      </c>
      <c r="B1008" s="39">
        <v>42623.020833333336</v>
      </c>
      <c r="C1008" s="40">
        <f t="shared" si="80"/>
        <v>0.75000000000000022</v>
      </c>
      <c r="D1008" s="43">
        <v>1.92</v>
      </c>
      <c r="E1008" s="9">
        <f t="shared" si="81"/>
        <v>1.9766400000000002</v>
      </c>
      <c r="F1008" s="44">
        <v>62.25</v>
      </c>
      <c r="G1008" s="9">
        <f t="shared" si="82"/>
        <v>66.383399999999995</v>
      </c>
      <c r="H1008" s="11">
        <f t="shared" si="79"/>
        <v>29.880076224000014</v>
      </c>
      <c r="J1008" s="26"/>
    </row>
    <row r="1009" spans="1:10" outlineLevel="1">
      <c r="A1009" s="7">
        <f t="shared" si="83"/>
        <v>37</v>
      </c>
      <c r="B1009" s="39">
        <v>42623.020833333336</v>
      </c>
      <c r="C1009" s="40">
        <f t="shared" si="80"/>
        <v>0.77083333333333359</v>
      </c>
      <c r="D1009" s="43">
        <v>1.8</v>
      </c>
      <c r="E1009" s="9">
        <f t="shared" si="81"/>
        <v>1.8531000000000002</v>
      </c>
      <c r="F1009" s="44">
        <v>77.34</v>
      </c>
      <c r="G1009" s="9">
        <f t="shared" si="82"/>
        <v>82.475376000000011</v>
      </c>
      <c r="H1009" s="11">
        <f t="shared" si="79"/>
        <v>-1.8074692656000213</v>
      </c>
      <c r="J1009" s="26"/>
    </row>
    <row r="1010" spans="1:10" outlineLevel="1">
      <c r="A1010" s="7">
        <f t="shared" si="83"/>
        <v>37</v>
      </c>
      <c r="B1010" s="39">
        <v>42623.020833333336</v>
      </c>
      <c r="C1010" s="40">
        <f t="shared" si="80"/>
        <v>0.79166666666666696</v>
      </c>
      <c r="D1010" s="43">
        <v>1.7</v>
      </c>
      <c r="E1010" s="9">
        <f t="shared" si="81"/>
        <v>1.7501500000000001</v>
      </c>
      <c r="F1010" s="44">
        <v>78.180000000000007</v>
      </c>
      <c r="G1010" s="9">
        <f t="shared" si="82"/>
        <v>83.371152000000009</v>
      </c>
      <c r="H1010" s="11">
        <f t="shared" si="79"/>
        <v>-3.2747966728000164</v>
      </c>
      <c r="J1010" s="26"/>
    </row>
    <row r="1011" spans="1:10" outlineLevel="1">
      <c r="A1011" s="7">
        <f t="shared" si="83"/>
        <v>37</v>
      </c>
      <c r="B1011" s="39">
        <v>42623.020833333336</v>
      </c>
      <c r="C1011" s="40">
        <f t="shared" si="80"/>
        <v>0.81250000000000033</v>
      </c>
      <c r="D1011" s="43">
        <v>2.71</v>
      </c>
      <c r="E1011" s="9">
        <f t="shared" si="81"/>
        <v>2.7899450000000003</v>
      </c>
      <c r="F1011" s="44">
        <v>58.72</v>
      </c>
      <c r="G1011" s="9">
        <f t="shared" si="82"/>
        <v>62.619008000000001</v>
      </c>
      <c r="H1011" s="11">
        <f t="shared" si="79"/>
        <v>52.676929225440006</v>
      </c>
      <c r="J1011" s="26"/>
    </row>
    <row r="1012" spans="1:10" outlineLevel="1">
      <c r="A1012" s="7">
        <f t="shared" si="83"/>
        <v>37</v>
      </c>
      <c r="B1012" s="39">
        <v>42623.020833333336</v>
      </c>
      <c r="C1012" s="40">
        <f t="shared" si="80"/>
        <v>0.8333333333333337</v>
      </c>
      <c r="D1012" s="43">
        <v>4.5</v>
      </c>
      <c r="E1012" s="9">
        <f t="shared" si="81"/>
        <v>4.6327500000000006</v>
      </c>
      <c r="F1012" s="44">
        <v>56.04</v>
      </c>
      <c r="G1012" s="9">
        <f t="shared" si="82"/>
        <v>59.761055999999996</v>
      </c>
      <c r="H1012" s="11">
        <f t="shared" si="79"/>
        <v>100.71109281600003</v>
      </c>
      <c r="J1012" s="26"/>
    </row>
    <row r="1013" spans="1:10" outlineLevel="1">
      <c r="A1013" s="7">
        <f t="shared" si="83"/>
        <v>37</v>
      </c>
      <c r="B1013" s="39">
        <v>42623.020833333336</v>
      </c>
      <c r="C1013" s="40">
        <f t="shared" si="80"/>
        <v>0.85416666666666707</v>
      </c>
      <c r="D1013" s="43">
        <v>4.47</v>
      </c>
      <c r="E1013" s="9">
        <f t="shared" si="81"/>
        <v>4.6018650000000001</v>
      </c>
      <c r="F1013" s="44">
        <v>46.33</v>
      </c>
      <c r="G1013" s="9">
        <f t="shared" si="82"/>
        <v>49.406312</v>
      </c>
      <c r="H1013" s="11">
        <f t="shared" si="79"/>
        <v>147.69081952812002</v>
      </c>
      <c r="J1013" s="26"/>
    </row>
    <row r="1014" spans="1:10" outlineLevel="1">
      <c r="A1014" s="7">
        <f t="shared" si="83"/>
        <v>37</v>
      </c>
      <c r="B1014" s="39">
        <v>42623.020833333336</v>
      </c>
      <c r="C1014" s="40">
        <f t="shared" si="80"/>
        <v>0.87500000000000044</v>
      </c>
      <c r="D1014" s="43">
        <v>6.17</v>
      </c>
      <c r="E1014" s="9">
        <f t="shared" si="81"/>
        <v>6.3520150000000006</v>
      </c>
      <c r="F1014" s="44">
        <v>40.35</v>
      </c>
      <c r="G1014" s="9">
        <f t="shared" si="82"/>
        <v>43.029240000000001</v>
      </c>
      <c r="H1014" s="11">
        <f t="shared" si="79"/>
        <v>244.36684458140002</v>
      </c>
      <c r="J1014" s="26"/>
    </row>
    <row r="1015" spans="1:10" outlineLevel="1">
      <c r="A1015" s="7">
        <f t="shared" si="83"/>
        <v>37</v>
      </c>
      <c r="B1015" s="39">
        <v>42623.020833333336</v>
      </c>
      <c r="C1015" s="40">
        <f t="shared" si="80"/>
        <v>0.89583333333333381</v>
      </c>
      <c r="D1015" s="43">
        <v>7.14</v>
      </c>
      <c r="E1015" s="9">
        <f t="shared" si="81"/>
        <v>7.3506300000000007</v>
      </c>
      <c r="F1015" s="44">
        <v>44.51</v>
      </c>
      <c r="G1015" s="9">
        <f t="shared" si="82"/>
        <v>47.465463999999997</v>
      </c>
      <c r="H1015" s="11">
        <f t="shared" si="79"/>
        <v>250.17528135768003</v>
      </c>
      <c r="J1015" s="26"/>
    </row>
    <row r="1016" spans="1:10" outlineLevel="1">
      <c r="A1016" s="7">
        <f t="shared" si="83"/>
        <v>37</v>
      </c>
      <c r="B1016" s="39">
        <v>42623.020833333336</v>
      </c>
      <c r="C1016" s="40">
        <f t="shared" si="80"/>
        <v>0.91666666666666718</v>
      </c>
      <c r="D1016" s="43">
        <v>7.11</v>
      </c>
      <c r="E1016" s="9">
        <f t="shared" si="81"/>
        <v>7.3197450000000011</v>
      </c>
      <c r="F1016" s="44">
        <v>39.56</v>
      </c>
      <c r="G1016" s="9">
        <f t="shared" si="82"/>
        <v>42.186784000000003</v>
      </c>
      <c r="H1016" s="11">
        <f t="shared" si="79"/>
        <v>287.76271624992</v>
      </c>
      <c r="J1016" s="26"/>
    </row>
    <row r="1017" spans="1:10" outlineLevel="1">
      <c r="A1017" s="7">
        <f t="shared" si="83"/>
        <v>37</v>
      </c>
      <c r="B1017" s="39">
        <v>42623.020833333336</v>
      </c>
      <c r="C1017" s="40">
        <f t="shared" si="80"/>
        <v>0.93750000000000056</v>
      </c>
      <c r="D1017" s="43">
        <v>7.5</v>
      </c>
      <c r="E1017" s="9">
        <f t="shared" si="81"/>
        <v>7.7212500000000004</v>
      </c>
      <c r="F1017" s="44">
        <v>37.409999999999997</v>
      </c>
      <c r="G1017" s="9">
        <f t="shared" si="82"/>
        <v>39.894023999999995</v>
      </c>
      <c r="H1017" s="11">
        <f t="shared" si="79"/>
        <v>321.25014219000008</v>
      </c>
      <c r="J1017" s="26"/>
    </row>
    <row r="1018" spans="1:10" outlineLevel="1">
      <c r="A1018" s="7">
        <f t="shared" si="83"/>
        <v>37</v>
      </c>
      <c r="B1018" s="39">
        <v>42623.020833333336</v>
      </c>
      <c r="C1018" s="40">
        <f t="shared" si="80"/>
        <v>0.95833333333333393</v>
      </c>
      <c r="D1018" s="43">
        <v>6.57</v>
      </c>
      <c r="E1018" s="9">
        <f t="shared" si="81"/>
        <v>6.763815000000001</v>
      </c>
      <c r="F1018" s="44">
        <v>42.45</v>
      </c>
      <c r="G1018" s="9">
        <f t="shared" si="82"/>
        <v>45.268680000000003</v>
      </c>
      <c r="H1018" s="11">
        <f t="shared" si="79"/>
        <v>245.06194568580003</v>
      </c>
      <c r="J1018" s="26"/>
    </row>
    <row r="1019" spans="1:10" outlineLevel="1">
      <c r="A1019" s="7">
        <f t="shared" si="83"/>
        <v>37</v>
      </c>
      <c r="B1019" s="39">
        <v>42623.020833333336</v>
      </c>
      <c r="C1019" s="40">
        <f t="shared" si="80"/>
        <v>0.9791666666666673</v>
      </c>
      <c r="D1019" s="43">
        <v>4.92</v>
      </c>
      <c r="E1019" s="9">
        <f t="shared" si="81"/>
        <v>5.0651400000000004</v>
      </c>
      <c r="F1019" s="44">
        <v>43.72</v>
      </c>
      <c r="G1019" s="9">
        <f t="shared" si="82"/>
        <v>46.623007999999999</v>
      </c>
      <c r="H1019" s="11">
        <f t="shared" si="79"/>
        <v>176.65684725888002</v>
      </c>
      <c r="J1019" s="26"/>
    </row>
    <row r="1020" spans="1:10" outlineLevel="1">
      <c r="A1020" s="7">
        <f t="shared" si="83"/>
        <v>37</v>
      </c>
      <c r="B1020" s="39">
        <v>42623.020833333336</v>
      </c>
      <c r="C1020" s="40">
        <f t="shared" si="80"/>
        <v>1.0000000000000007</v>
      </c>
      <c r="D1020" s="43">
        <v>4.82</v>
      </c>
      <c r="E1020" s="9">
        <f t="shared" si="81"/>
        <v>4.9621900000000005</v>
      </c>
      <c r="F1020" s="44">
        <v>47.42</v>
      </c>
      <c r="G1020" s="9">
        <f t="shared" si="82"/>
        <v>50.568688000000002</v>
      </c>
      <c r="H1020" s="11">
        <f t="shared" si="79"/>
        <v>153.48704709328001</v>
      </c>
      <c r="J1020" s="26"/>
    </row>
    <row r="1021" spans="1:10" outlineLevel="1">
      <c r="A1021" s="7">
        <f>A1020+1</f>
        <v>38</v>
      </c>
      <c r="B1021" s="39">
        <v>42624.020833333336</v>
      </c>
      <c r="C1021" s="40">
        <f t="shared" si="80"/>
        <v>2.0833333333333332E-2</v>
      </c>
      <c r="D1021" s="43">
        <v>4.33</v>
      </c>
      <c r="E1021" s="9">
        <f t="shared" si="81"/>
        <v>4.4577350000000004</v>
      </c>
      <c r="F1021" s="44">
        <v>44.57</v>
      </c>
      <c r="G1021" s="9">
        <f t="shared" si="82"/>
        <v>47.529448000000002</v>
      </c>
      <c r="H1021" s="11">
        <f t="shared" ref="H1021:H1084" si="84">E1021*($B$6-G1021)</f>
        <v>151.43171861972002</v>
      </c>
      <c r="J1021" s="26"/>
    </row>
    <row r="1022" spans="1:10" outlineLevel="1">
      <c r="A1022" s="7">
        <f>A1021</f>
        <v>38</v>
      </c>
      <c r="B1022" s="39">
        <v>42624.020833333336</v>
      </c>
      <c r="C1022" s="40">
        <f t="shared" ref="C1022:C1085" si="85">IF(C1021=$C$60,$C$13,C1021+1/48)</f>
        <v>4.1666666666666664E-2</v>
      </c>
      <c r="D1022" s="43">
        <v>4.47</v>
      </c>
      <c r="E1022" s="9">
        <f t="shared" si="81"/>
        <v>4.6018650000000001</v>
      </c>
      <c r="F1022" s="44">
        <v>48.37</v>
      </c>
      <c r="G1022" s="9">
        <f t="shared" si="82"/>
        <v>51.581767999999997</v>
      </c>
      <c r="H1022" s="11">
        <f t="shared" si="84"/>
        <v>137.67966470268001</v>
      </c>
      <c r="J1022" s="26"/>
    </row>
    <row r="1023" spans="1:10" outlineLevel="1">
      <c r="A1023" s="7">
        <f t="shared" ref="A1023:A1086" si="86">A1022</f>
        <v>38</v>
      </c>
      <c r="B1023" s="39">
        <v>42624.020833333336</v>
      </c>
      <c r="C1023" s="40">
        <f t="shared" si="85"/>
        <v>6.25E-2</v>
      </c>
      <c r="D1023" s="43">
        <v>3.62</v>
      </c>
      <c r="E1023" s="9">
        <f t="shared" si="81"/>
        <v>3.7267900000000003</v>
      </c>
      <c r="F1023" s="44">
        <v>40.840000000000003</v>
      </c>
      <c r="G1023" s="9">
        <f t="shared" si="82"/>
        <v>43.551776000000004</v>
      </c>
      <c r="H1023" s="11">
        <f t="shared" si="84"/>
        <v>141.42506172096</v>
      </c>
      <c r="J1023" s="26"/>
    </row>
    <row r="1024" spans="1:10" outlineLevel="1">
      <c r="A1024" s="7">
        <f t="shared" si="86"/>
        <v>38</v>
      </c>
      <c r="B1024" s="39">
        <v>42624.020833333336</v>
      </c>
      <c r="C1024" s="40">
        <f t="shared" si="85"/>
        <v>8.3333333333333329E-2</v>
      </c>
      <c r="D1024" s="43">
        <v>3.53</v>
      </c>
      <c r="E1024" s="9">
        <f t="shared" si="81"/>
        <v>3.6341350000000001</v>
      </c>
      <c r="F1024" s="44">
        <v>51.92</v>
      </c>
      <c r="G1024" s="9">
        <f t="shared" si="82"/>
        <v>55.367488000000002</v>
      </c>
      <c r="H1024" s="11">
        <f t="shared" si="84"/>
        <v>94.96907649712</v>
      </c>
      <c r="J1024" s="26"/>
    </row>
    <row r="1025" spans="1:10" outlineLevel="1">
      <c r="A1025" s="7">
        <f t="shared" si="86"/>
        <v>38</v>
      </c>
      <c r="B1025" s="39">
        <v>42624.020833333336</v>
      </c>
      <c r="C1025" s="40">
        <f t="shared" si="85"/>
        <v>0.10416666666666666</v>
      </c>
      <c r="D1025" s="43">
        <v>3.95</v>
      </c>
      <c r="E1025" s="9">
        <f t="shared" si="81"/>
        <v>4.0665250000000004</v>
      </c>
      <c r="F1025" s="44">
        <v>53.79</v>
      </c>
      <c r="G1025" s="9">
        <f t="shared" si="82"/>
        <v>57.361655999999996</v>
      </c>
      <c r="H1025" s="11">
        <f t="shared" si="84"/>
        <v>98.159179334600026</v>
      </c>
      <c r="J1025" s="26"/>
    </row>
    <row r="1026" spans="1:10" outlineLevel="1">
      <c r="A1026" s="7">
        <f t="shared" si="86"/>
        <v>38</v>
      </c>
      <c r="B1026" s="39">
        <v>42624.020833333336</v>
      </c>
      <c r="C1026" s="40">
        <f t="shared" si="85"/>
        <v>0.12499999999999999</v>
      </c>
      <c r="D1026" s="43">
        <v>4.8</v>
      </c>
      <c r="E1026" s="9">
        <f t="shared" si="81"/>
        <v>4.9416000000000002</v>
      </c>
      <c r="F1026" s="44">
        <v>52.68</v>
      </c>
      <c r="G1026" s="9">
        <f t="shared" si="82"/>
        <v>56.177951999999998</v>
      </c>
      <c r="H1026" s="11">
        <f t="shared" si="84"/>
        <v>125.13143239680002</v>
      </c>
      <c r="J1026" s="26"/>
    </row>
    <row r="1027" spans="1:10" outlineLevel="1">
      <c r="A1027" s="7">
        <f t="shared" si="86"/>
        <v>38</v>
      </c>
      <c r="B1027" s="39">
        <v>42624.020833333336</v>
      </c>
      <c r="C1027" s="40">
        <f t="shared" si="85"/>
        <v>0.14583333333333331</v>
      </c>
      <c r="D1027" s="43">
        <v>4.88</v>
      </c>
      <c r="E1027" s="9">
        <f t="shared" si="81"/>
        <v>5.0239600000000006</v>
      </c>
      <c r="F1027" s="44">
        <v>47.81</v>
      </c>
      <c r="G1027" s="9">
        <f t="shared" si="82"/>
        <v>50.984584000000005</v>
      </c>
      <c r="H1027" s="11">
        <f t="shared" si="84"/>
        <v>153.30822936735998</v>
      </c>
      <c r="J1027" s="26"/>
    </row>
    <row r="1028" spans="1:10" outlineLevel="1">
      <c r="A1028" s="7">
        <f t="shared" si="86"/>
        <v>38</v>
      </c>
      <c r="B1028" s="39">
        <v>42624.020833333336</v>
      </c>
      <c r="C1028" s="40">
        <f t="shared" si="85"/>
        <v>0.16666666666666666</v>
      </c>
      <c r="D1028" s="43">
        <v>3.96</v>
      </c>
      <c r="E1028" s="9">
        <f t="shared" si="81"/>
        <v>4.0768200000000006</v>
      </c>
      <c r="F1028" s="44">
        <v>40.22</v>
      </c>
      <c r="G1028" s="9">
        <f t="shared" si="82"/>
        <v>42.890608</v>
      </c>
      <c r="H1028" s="11">
        <f t="shared" si="84"/>
        <v>157.40354149344003</v>
      </c>
      <c r="J1028" s="26"/>
    </row>
    <row r="1029" spans="1:10" outlineLevel="1">
      <c r="A1029" s="7">
        <f t="shared" si="86"/>
        <v>38</v>
      </c>
      <c r="B1029" s="39">
        <v>42624.020833333336</v>
      </c>
      <c r="C1029" s="40">
        <f t="shared" si="85"/>
        <v>0.1875</v>
      </c>
      <c r="D1029" s="43">
        <v>3.36</v>
      </c>
      <c r="E1029" s="9">
        <f t="shared" si="81"/>
        <v>3.45912</v>
      </c>
      <c r="F1029" s="44">
        <v>55.8</v>
      </c>
      <c r="G1029" s="9">
        <f t="shared" si="82"/>
        <v>59.505119999999998</v>
      </c>
      <c r="H1029" s="11">
        <f t="shared" si="84"/>
        <v>76.082929305600004</v>
      </c>
      <c r="J1029" s="26"/>
    </row>
    <row r="1030" spans="1:10" outlineLevel="1">
      <c r="A1030" s="7">
        <f t="shared" si="86"/>
        <v>38</v>
      </c>
      <c r="B1030" s="39">
        <v>42624.020833333336</v>
      </c>
      <c r="C1030" s="40">
        <f t="shared" si="85"/>
        <v>0.20833333333333334</v>
      </c>
      <c r="D1030" s="43">
        <v>3.07</v>
      </c>
      <c r="E1030" s="9">
        <f t="shared" si="81"/>
        <v>3.1605650000000001</v>
      </c>
      <c r="F1030" s="44">
        <v>60.61</v>
      </c>
      <c r="G1030" s="9">
        <f t="shared" si="82"/>
        <v>64.634504000000007</v>
      </c>
      <c r="H1030" s="11">
        <f t="shared" si="84"/>
        <v>53.304496365239977</v>
      </c>
      <c r="J1030" s="26"/>
    </row>
    <row r="1031" spans="1:10" outlineLevel="1">
      <c r="A1031" s="7">
        <f t="shared" si="86"/>
        <v>38</v>
      </c>
      <c r="B1031" s="39">
        <v>42624.020833333336</v>
      </c>
      <c r="C1031" s="40">
        <f t="shared" si="85"/>
        <v>0.22916666666666669</v>
      </c>
      <c r="D1031" s="43">
        <v>2.36</v>
      </c>
      <c r="E1031" s="9">
        <f t="shared" si="81"/>
        <v>2.4296199999999999</v>
      </c>
      <c r="F1031" s="44">
        <v>61.01</v>
      </c>
      <c r="G1031" s="9">
        <f t="shared" si="82"/>
        <v>65.061064000000002</v>
      </c>
      <c r="H1031" s="11">
        <f t="shared" si="84"/>
        <v>39.940367684319995</v>
      </c>
      <c r="J1031" s="26"/>
    </row>
    <row r="1032" spans="1:10" outlineLevel="1">
      <c r="A1032" s="7">
        <f t="shared" si="86"/>
        <v>38</v>
      </c>
      <c r="B1032" s="39">
        <v>42624.020833333336</v>
      </c>
      <c r="C1032" s="40">
        <f t="shared" si="85"/>
        <v>0.25</v>
      </c>
      <c r="D1032" s="43">
        <v>1.89</v>
      </c>
      <c r="E1032" s="9">
        <f t="shared" si="81"/>
        <v>1.9457550000000001</v>
      </c>
      <c r="F1032" s="44">
        <v>55.72</v>
      </c>
      <c r="G1032" s="9">
        <f t="shared" si="82"/>
        <v>59.419807999999996</v>
      </c>
      <c r="H1032" s="11">
        <f t="shared" si="84"/>
        <v>42.96264398496001</v>
      </c>
      <c r="J1032" s="26"/>
    </row>
    <row r="1033" spans="1:10" outlineLevel="1">
      <c r="A1033" s="7">
        <f t="shared" si="86"/>
        <v>38</v>
      </c>
      <c r="B1033" s="39">
        <v>42624.020833333336</v>
      </c>
      <c r="C1033" s="40">
        <f t="shared" si="85"/>
        <v>0.27083333333333331</v>
      </c>
      <c r="D1033" s="43">
        <v>1.51</v>
      </c>
      <c r="E1033" s="9">
        <f t="shared" si="81"/>
        <v>1.5545450000000001</v>
      </c>
      <c r="F1033" s="44">
        <v>38.659999999999997</v>
      </c>
      <c r="G1033" s="9">
        <f t="shared" si="82"/>
        <v>41.227024</v>
      </c>
      <c r="H1033" s="11">
        <f t="shared" si="84"/>
        <v>62.606153475920003</v>
      </c>
      <c r="J1033" s="26"/>
    </row>
    <row r="1034" spans="1:10" outlineLevel="1">
      <c r="A1034" s="7">
        <f t="shared" si="86"/>
        <v>38</v>
      </c>
      <c r="B1034" s="39">
        <v>42624.020833333336</v>
      </c>
      <c r="C1034" s="40">
        <f t="shared" si="85"/>
        <v>0.29166666666666663</v>
      </c>
      <c r="D1034" s="43">
        <v>1.1499999999999999</v>
      </c>
      <c r="E1034" s="9">
        <f t="shared" si="81"/>
        <v>1.1839249999999999</v>
      </c>
      <c r="F1034" s="44">
        <v>33.64</v>
      </c>
      <c r="G1034" s="9">
        <f t="shared" si="82"/>
        <v>35.873696000000002</v>
      </c>
      <c r="H1034" s="11">
        <f t="shared" si="84"/>
        <v>54.018121963199995</v>
      </c>
      <c r="J1034" s="26"/>
    </row>
    <row r="1035" spans="1:10" outlineLevel="1">
      <c r="A1035" s="7">
        <f t="shared" si="86"/>
        <v>38</v>
      </c>
      <c r="B1035" s="39">
        <v>42624.020833333336</v>
      </c>
      <c r="C1035" s="40">
        <f t="shared" si="85"/>
        <v>0.31249999999999994</v>
      </c>
      <c r="D1035" s="43">
        <v>1.55</v>
      </c>
      <c r="E1035" s="9">
        <f t="shared" si="81"/>
        <v>1.5957250000000003</v>
      </c>
      <c r="F1035" s="44">
        <v>38.24</v>
      </c>
      <c r="G1035" s="9">
        <f t="shared" si="82"/>
        <v>40.779136000000001</v>
      </c>
      <c r="H1035" s="11">
        <f t="shared" si="84"/>
        <v>64.979300706400011</v>
      </c>
      <c r="J1035" s="26"/>
    </row>
    <row r="1036" spans="1:10" outlineLevel="1">
      <c r="A1036" s="7">
        <f t="shared" si="86"/>
        <v>38</v>
      </c>
      <c r="B1036" s="39">
        <v>42624.020833333336</v>
      </c>
      <c r="C1036" s="40">
        <f t="shared" si="85"/>
        <v>0.33333333333333326</v>
      </c>
      <c r="D1036" s="43">
        <v>1.38</v>
      </c>
      <c r="E1036" s="9">
        <f t="shared" si="81"/>
        <v>1.4207099999999999</v>
      </c>
      <c r="F1036" s="44">
        <v>39.630000000000003</v>
      </c>
      <c r="G1036" s="9">
        <f t="shared" si="82"/>
        <v>42.261432000000006</v>
      </c>
      <c r="H1036" s="11">
        <f t="shared" si="84"/>
        <v>55.746625943279987</v>
      </c>
      <c r="J1036" s="26"/>
    </row>
    <row r="1037" spans="1:10" outlineLevel="1">
      <c r="A1037" s="7">
        <f t="shared" si="86"/>
        <v>38</v>
      </c>
      <c r="B1037" s="39">
        <v>42624.020833333336</v>
      </c>
      <c r="C1037" s="40">
        <f t="shared" si="85"/>
        <v>0.35416666666666657</v>
      </c>
      <c r="D1037" s="43">
        <v>1.25</v>
      </c>
      <c r="E1037" s="9">
        <f t="shared" si="81"/>
        <v>1.2868750000000002</v>
      </c>
      <c r="F1037" s="44">
        <v>40.46</v>
      </c>
      <c r="G1037" s="9">
        <f t="shared" si="82"/>
        <v>43.146543999999999</v>
      </c>
      <c r="H1037" s="11">
        <f t="shared" si="84"/>
        <v>49.356103690000012</v>
      </c>
      <c r="J1037" s="26"/>
    </row>
    <row r="1038" spans="1:10" outlineLevel="1">
      <c r="A1038" s="7">
        <f t="shared" si="86"/>
        <v>38</v>
      </c>
      <c r="B1038" s="39">
        <v>42624.020833333336</v>
      </c>
      <c r="C1038" s="40">
        <f t="shared" si="85"/>
        <v>0.37499999999999989</v>
      </c>
      <c r="D1038" s="43">
        <v>0.97</v>
      </c>
      <c r="E1038" s="9">
        <f t="shared" ref="E1038:E1101" si="87">IF($B$10="Electricity",$D1038*$B$7,$D1038*$B$8)</f>
        <v>0.99861500000000003</v>
      </c>
      <c r="F1038" s="44">
        <v>44.15</v>
      </c>
      <c r="G1038" s="9">
        <f t="shared" ref="G1038:G1101" si="88">$F1038*$B$8</f>
        <v>47.081559999999996</v>
      </c>
      <c r="H1038" s="11">
        <f t="shared" si="84"/>
        <v>34.370770460600006</v>
      </c>
      <c r="J1038" s="26"/>
    </row>
    <row r="1039" spans="1:10" outlineLevel="1">
      <c r="A1039" s="7">
        <f t="shared" si="86"/>
        <v>38</v>
      </c>
      <c r="B1039" s="39">
        <v>42624.020833333336</v>
      </c>
      <c r="C1039" s="40">
        <f t="shared" si="85"/>
        <v>0.3958333333333332</v>
      </c>
      <c r="D1039" s="43">
        <v>0.8</v>
      </c>
      <c r="E1039" s="9">
        <f t="shared" si="87"/>
        <v>0.82360000000000011</v>
      </c>
      <c r="F1039" s="44">
        <v>38.76</v>
      </c>
      <c r="G1039" s="9">
        <f t="shared" si="88"/>
        <v>41.333663999999999</v>
      </c>
      <c r="H1039" s="11">
        <f t="shared" si="84"/>
        <v>33.080994329600003</v>
      </c>
      <c r="J1039" s="26"/>
    </row>
    <row r="1040" spans="1:10" outlineLevel="1">
      <c r="A1040" s="7">
        <f t="shared" si="86"/>
        <v>38</v>
      </c>
      <c r="B1040" s="39">
        <v>42624.020833333336</v>
      </c>
      <c r="C1040" s="40">
        <f t="shared" si="85"/>
        <v>0.41666666666666652</v>
      </c>
      <c r="D1040" s="43">
        <v>0.51</v>
      </c>
      <c r="E1040" s="9">
        <f t="shared" si="87"/>
        <v>0.52504500000000009</v>
      </c>
      <c r="F1040" s="44">
        <v>33.57</v>
      </c>
      <c r="G1040" s="9">
        <f t="shared" si="88"/>
        <v>35.799047999999999</v>
      </c>
      <c r="H1040" s="11">
        <f t="shared" si="84"/>
        <v>23.995056342840005</v>
      </c>
      <c r="J1040" s="26"/>
    </row>
    <row r="1041" spans="1:10" outlineLevel="1">
      <c r="A1041" s="7">
        <f t="shared" si="86"/>
        <v>38</v>
      </c>
      <c r="B1041" s="39">
        <v>42624.020833333336</v>
      </c>
      <c r="C1041" s="40">
        <f t="shared" si="85"/>
        <v>0.43749999999999983</v>
      </c>
      <c r="D1041" s="43">
        <v>1.33</v>
      </c>
      <c r="E1041" s="9">
        <f t="shared" si="87"/>
        <v>1.3692350000000002</v>
      </c>
      <c r="F1041" s="44">
        <v>31.28</v>
      </c>
      <c r="G1041" s="9">
        <f t="shared" si="88"/>
        <v>33.356991999999998</v>
      </c>
      <c r="H1041" s="11">
        <f t="shared" si="84"/>
        <v>65.919091558880012</v>
      </c>
      <c r="J1041" s="26"/>
    </row>
    <row r="1042" spans="1:10" outlineLevel="1">
      <c r="A1042" s="7">
        <f t="shared" si="86"/>
        <v>38</v>
      </c>
      <c r="B1042" s="39">
        <v>42624.020833333336</v>
      </c>
      <c r="C1042" s="40">
        <f t="shared" si="85"/>
        <v>0.45833333333333315</v>
      </c>
      <c r="D1042" s="43">
        <v>1.49</v>
      </c>
      <c r="E1042" s="9">
        <f t="shared" si="87"/>
        <v>1.5339550000000002</v>
      </c>
      <c r="F1042" s="44">
        <v>28.61</v>
      </c>
      <c r="G1042" s="9">
        <f t="shared" si="88"/>
        <v>30.509703999999999</v>
      </c>
      <c r="H1042" s="11">
        <f t="shared" si="84"/>
        <v>78.216819500680003</v>
      </c>
      <c r="J1042" s="26"/>
    </row>
    <row r="1043" spans="1:10" outlineLevel="1">
      <c r="A1043" s="7">
        <f t="shared" si="86"/>
        <v>38</v>
      </c>
      <c r="B1043" s="39">
        <v>42624.020833333336</v>
      </c>
      <c r="C1043" s="40">
        <f t="shared" si="85"/>
        <v>0.47916666666666646</v>
      </c>
      <c r="D1043" s="43">
        <v>1.34</v>
      </c>
      <c r="E1043" s="9">
        <f t="shared" si="87"/>
        <v>1.3795300000000001</v>
      </c>
      <c r="F1043" s="44">
        <v>30.08</v>
      </c>
      <c r="G1043" s="9">
        <f t="shared" si="88"/>
        <v>32.077311999999999</v>
      </c>
      <c r="H1043" s="11">
        <f t="shared" si="84"/>
        <v>68.180080776640011</v>
      </c>
      <c r="J1043" s="26"/>
    </row>
    <row r="1044" spans="1:10" outlineLevel="1">
      <c r="A1044" s="7">
        <f t="shared" si="86"/>
        <v>38</v>
      </c>
      <c r="B1044" s="39">
        <v>42624.020833333336</v>
      </c>
      <c r="C1044" s="40">
        <f t="shared" si="85"/>
        <v>0.49999999999999978</v>
      </c>
      <c r="D1044" s="43">
        <v>1.18</v>
      </c>
      <c r="E1044" s="9">
        <f t="shared" si="87"/>
        <v>1.2148099999999999</v>
      </c>
      <c r="F1044" s="44">
        <v>32.340000000000003</v>
      </c>
      <c r="G1044" s="9">
        <f t="shared" si="88"/>
        <v>34.487376000000005</v>
      </c>
      <c r="H1044" s="11">
        <f t="shared" si="84"/>
        <v>57.11140576143999</v>
      </c>
      <c r="J1044" s="26"/>
    </row>
    <row r="1045" spans="1:10" outlineLevel="1">
      <c r="A1045" s="7">
        <f t="shared" si="86"/>
        <v>38</v>
      </c>
      <c r="B1045" s="39">
        <v>42624.020833333336</v>
      </c>
      <c r="C1045" s="40">
        <f t="shared" si="85"/>
        <v>0.52083333333333315</v>
      </c>
      <c r="D1045" s="43">
        <v>0.96</v>
      </c>
      <c r="E1045" s="9">
        <f t="shared" si="87"/>
        <v>0.98832000000000009</v>
      </c>
      <c r="F1045" s="44">
        <v>31.87</v>
      </c>
      <c r="G1045" s="9">
        <f t="shared" si="88"/>
        <v>33.986167999999999</v>
      </c>
      <c r="H1045" s="11">
        <f t="shared" si="84"/>
        <v>46.958870442240006</v>
      </c>
      <c r="J1045" s="26"/>
    </row>
    <row r="1046" spans="1:10" outlineLevel="1">
      <c r="A1046" s="7">
        <f t="shared" si="86"/>
        <v>38</v>
      </c>
      <c r="B1046" s="39">
        <v>42624.020833333336</v>
      </c>
      <c r="C1046" s="40">
        <f t="shared" si="85"/>
        <v>0.54166666666666652</v>
      </c>
      <c r="D1046" s="43">
        <v>0.44</v>
      </c>
      <c r="E1046" s="9">
        <f t="shared" si="87"/>
        <v>0.45298000000000005</v>
      </c>
      <c r="F1046" s="44">
        <v>30.4</v>
      </c>
      <c r="G1046" s="9">
        <f t="shared" si="88"/>
        <v>32.418559999999999</v>
      </c>
      <c r="H1046" s="11">
        <f t="shared" si="84"/>
        <v>22.232910691200004</v>
      </c>
      <c r="J1046" s="26"/>
    </row>
    <row r="1047" spans="1:10" outlineLevel="1">
      <c r="A1047" s="7">
        <f t="shared" si="86"/>
        <v>38</v>
      </c>
      <c r="B1047" s="39">
        <v>42624.020833333336</v>
      </c>
      <c r="C1047" s="40">
        <f t="shared" si="85"/>
        <v>0.56249999999999989</v>
      </c>
      <c r="D1047" s="43">
        <v>1.1000000000000001</v>
      </c>
      <c r="E1047" s="9">
        <f t="shared" si="87"/>
        <v>1.1324500000000002</v>
      </c>
      <c r="F1047" s="44">
        <v>30.47</v>
      </c>
      <c r="G1047" s="9">
        <f t="shared" si="88"/>
        <v>32.493208000000003</v>
      </c>
      <c r="H1047" s="11">
        <f t="shared" si="84"/>
        <v>55.497741600400005</v>
      </c>
      <c r="J1047" s="26"/>
    </row>
    <row r="1048" spans="1:10" outlineLevel="1">
      <c r="A1048" s="7">
        <f t="shared" si="86"/>
        <v>38</v>
      </c>
      <c r="B1048" s="39">
        <v>42624.020833333336</v>
      </c>
      <c r="C1048" s="40">
        <f t="shared" si="85"/>
        <v>0.58333333333333326</v>
      </c>
      <c r="D1048" s="43">
        <v>0.69</v>
      </c>
      <c r="E1048" s="9">
        <f t="shared" si="87"/>
        <v>0.71035499999999996</v>
      </c>
      <c r="F1048" s="44">
        <v>32.78</v>
      </c>
      <c r="G1048" s="9">
        <f t="shared" si="88"/>
        <v>34.956592000000001</v>
      </c>
      <c r="H1048" s="11">
        <f t="shared" si="84"/>
        <v>33.06234258984</v>
      </c>
      <c r="J1048" s="26"/>
    </row>
    <row r="1049" spans="1:10" outlineLevel="1">
      <c r="A1049" s="7">
        <f t="shared" si="86"/>
        <v>38</v>
      </c>
      <c r="B1049" s="39">
        <v>42624.020833333336</v>
      </c>
      <c r="C1049" s="40">
        <f t="shared" si="85"/>
        <v>0.60416666666666663</v>
      </c>
      <c r="D1049" s="43">
        <v>0.22</v>
      </c>
      <c r="E1049" s="9">
        <f t="shared" si="87"/>
        <v>0.22649000000000002</v>
      </c>
      <c r="F1049" s="44">
        <v>33.4</v>
      </c>
      <c r="G1049" s="9">
        <f t="shared" si="88"/>
        <v>35.617759999999997</v>
      </c>
      <c r="H1049" s="11">
        <f t="shared" si="84"/>
        <v>10.391868537600002</v>
      </c>
      <c r="J1049" s="26"/>
    </row>
    <row r="1050" spans="1:10" outlineLevel="1">
      <c r="A1050" s="7">
        <f t="shared" si="86"/>
        <v>38</v>
      </c>
      <c r="B1050" s="39">
        <v>42624.020833333336</v>
      </c>
      <c r="C1050" s="40">
        <f t="shared" si="85"/>
        <v>0.625</v>
      </c>
      <c r="D1050" s="43">
        <v>0.65</v>
      </c>
      <c r="E1050" s="9">
        <f t="shared" si="87"/>
        <v>0.66917500000000008</v>
      </c>
      <c r="F1050" s="44">
        <v>35.04</v>
      </c>
      <c r="G1050" s="9">
        <f t="shared" si="88"/>
        <v>37.366655999999999</v>
      </c>
      <c r="H1050" s="11">
        <f t="shared" si="84"/>
        <v>29.532930471200004</v>
      </c>
      <c r="J1050" s="26"/>
    </row>
    <row r="1051" spans="1:10" outlineLevel="1">
      <c r="A1051" s="7">
        <f t="shared" si="86"/>
        <v>38</v>
      </c>
      <c r="B1051" s="39">
        <v>42624.020833333336</v>
      </c>
      <c r="C1051" s="40">
        <f t="shared" si="85"/>
        <v>0.64583333333333337</v>
      </c>
      <c r="D1051" s="43">
        <v>0.28999999999999998</v>
      </c>
      <c r="E1051" s="9">
        <f t="shared" si="87"/>
        <v>0.29855500000000001</v>
      </c>
      <c r="F1051" s="44">
        <v>45.32</v>
      </c>
      <c r="G1051" s="9">
        <f t="shared" si="88"/>
        <v>48.329248</v>
      </c>
      <c r="H1051" s="11">
        <f t="shared" si="84"/>
        <v>9.9032938633600001</v>
      </c>
      <c r="J1051" s="26"/>
    </row>
    <row r="1052" spans="1:10" outlineLevel="1">
      <c r="A1052" s="7">
        <f t="shared" si="86"/>
        <v>38</v>
      </c>
      <c r="B1052" s="39">
        <v>42624.020833333336</v>
      </c>
      <c r="C1052" s="40">
        <f t="shared" si="85"/>
        <v>0.66666666666666674</v>
      </c>
      <c r="D1052" s="43">
        <v>0.17</v>
      </c>
      <c r="E1052" s="9">
        <f t="shared" si="87"/>
        <v>0.17501500000000003</v>
      </c>
      <c r="F1052" s="44">
        <v>61.24</v>
      </c>
      <c r="G1052" s="9">
        <f t="shared" si="88"/>
        <v>65.306336000000002</v>
      </c>
      <c r="H1052" s="11">
        <f t="shared" si="84"/>
        <v>2.8341341049600004</v>
      </c>
      <c r="J1052" s="26"/>
    </row>
    <row r="1053" spans="1:10" outlineLevel="1">
      <c r="A1053" s="7">
        <f t="shared" si="86"/>
        <v>38</v>
      </c>
      <c r="B1053" s="39">
        <v>42624.020833333336</v>
      </c>
      <c r="C1053" s="40">
        <f t="shared" si="85"/>
        <v>0.68750000000000011</v>
      </c>
      <c r="D1053" s="43">
        <v>0.05</v>
      </c>
      <c r="E1053" s="9">
        <f t="shared" si="87"/>
        <v>5.1475000000000007E-2</v>
      </c>
      <c r="F1053" s="44">
        <v>54.23</v>
      </c>
      <c r="G1053" s="9">
        <f t="shared" si="88"/>
        <v>57.830871999999999</v>
      </c>
      <c r="H1053" s="11">
        <f t="shared" si="84"/>
        <v>1.2183683638000002</v>
      </c>
      <c r="J1053" s="26"/>
    </row>
    <row r="1054" spans="1:10" outlineLevel="1">
      <c r="A1054" s="7">
        <f t="shared" si="86"/>
        <v>38</v>
      </c>
      <c r="B1054" s="39">
        <v>42624.020833333336</v>
      </c>
      <c r="C1054" s="40">
        <f t="shared" si="85"/>
        <v>0.70833333333333348</v>
      </c>
      <c r="D1054" s="43">
        <v>0.06</v>
      </c>
      <c r="E1054" s="9">
        <f t="shared" si="87"/>
        <v>6.1770000000000005E-2</v>
      </c>
      <c r="F1054" s="44">
        <v>51.28</v>
      </c>
      <c r="G1054" s="9">
        <f t="shared" si="88"/>
        <v>54.684992000000001</v>
      </c>
      <c r="H1054" s="11">
        <f t="shared" si="84"/>
        <v>1.6563630441600001</v>
      </c>
      <c r="J1054" s="26"/>
    </row>
    <row r="1055" spans="1:10" outlineLevel="1">
      <c r="A1055" s="7">
        <f t="shared" si="86"/>
        <v>38</v>
      </c>
      <c r="B1055" s="39">
        <v>42624.020833333336</v>
      </c>
      <c r="C1055" s="40">
        <f t="shared" si="85"/>
        <v>0.72916666666666685</v>
      </c>
      <c r="D1055" s="43">
        <v>0.24</v>
      </c>
      <c r="E1055" s="9">
        <f t="shared" si="87"/>
        <v>0.24708000000000002</v>
      </c>
      <c r="F1055" s="44">
        <v>54.53</v>
      </c>
      <c r="G1055" s="9">
        <f t="shared" si="88"/>
        <v>58.150792000000003</v>
      </c>
      <c r="H1055" s="11">
        <f t="shared" si="84"/>
        <v>5.7691223126399995</v>
      </c>
      <c r="J1055" s="26"/>
    </row>
    <row r="1056" spans="1:10" outlineLevel="1">
      <c r="A1056" s="7">
        <f t="shared" si="86"/>
        <v>38</v>
      </c>
      <c r="B1056" s="39">
        <v>42624.020833333336</v>
      </c>
      <c r="C1056" s="40">
        <f t="shared" si="85"/>
        <v>0.75000000000000022</v>
      </c>
      <c r="D1056" s="43">
        <v>0.26</v>
      </c>
      <c r="E1056" s="9">
        <f t="shared" si="87"/>
        <v>0.26767000000000002</v>
      </c>
      <c r="F1056" s="44">
        <v>60.45</v>
      </c>
      <c r="G1056" s="9">
        <f t="shared" si="88"/>
        <v>64.463880000000003</v>
      </c>
      <c r="H1056" s="11">
        <f t="shared" si="84"/>
        <v>4.5600582403999992</v>
      </c>
      <c r="J1056" s="26"/>
    </row>
    <row r="1057" spans="1:10" outlineLevel="1">
      <c r="A1057" s="7">
        <f t="shared" si="86"/>
        <v>38</v>
      </c>
      <c r="B1057" s="39">
        <v>42624.020833333336</v>
      </c>
      <c r="C1057" s="40">
        <f t="shared" si="85"/>
        <v>0.77083333333333359</v>
      </c>
      <c r="D1057" s="43">
        <v>0.06</v>
      </c>
      <c r="E1057" s="9">
        <f t="shared" si="87"/>
        <v>6.1770000000000005E-2</v>
      </c>
      <c r="F1057" s="44">
        <v>177.7</v>
      </c>
      <c r="G1057" s="9">
        <f t="shared" si="88"/>
        <v>189.49928</v>
      </c>
      <c r="H1057" s="11">
        <f t="shared" si="84"/>
        <v>-6.6711155256000003</v>
      </c>
      <c r="J1057" s="26"/>
    </row>
    <row r="1058" spans="1:10" outlineLevel="1">
      <c r="A1058" s="7">
        <f t="shared" si="86"/>
        <v>38</v>
      </c>
      <c r="B1058" s="39">
        <v>42624.020833333336</v>
      </c>
      <c r="C1058" s="40">
        <f t="shared" si="85"/>
        <v>0.79166666666666696</v>
      </c>
      <c r="D1058" s="43">
        <v>0.2</v>
      </c>
      <c r="E1058" s="9">
        <f t="shared" si="87"/>
        <v>0.20590000000000003</v>
      </c>
      <c r="F1058" s="44">
        <v>112.1</v>
      </c>
      <c r="G1058" s="9">
        <f t="shared" si="88"/>
        <v>119.54343999999999</v>
      </c>
      <c r="H1058" s="11">
        <f t="shared" si="84"/>
        <v>-7.8331442959999986</v>
      </c>
      <c r="J1058" s="26"/>
    </row>
    <row r="1059" spans="1:10" outlineLevel="1">
      <c r="A1059" s="7">
        <f t="shared" si="86"/>
        <v>38</v>
      </c>
      <c r="B1059" s="39">
        <v>42624.020833333336</v>
      </c>
      <c r="C1059" s="40">
        <f t="shared" si="85"/>
        <v>0.81250000000000033</v>
      </c>
      <c r="D1059" s="43">
        <v>0.24</v>
      </c>
      <c r="E1059" s="9">
        <f t="shared" si="87"/>
        <v>0.24708000000000002</v>
      </c>
      <c r="F1059" s="44">
        <v>71.739999999999995</v>
      </c>
      <c r="G1059" s="9">
        <f t="shared" si="88"/>
        <v>76.503535999999997</v>
      </c>
      <c r="H1059" s="11">
        <f t="shared" si="84"/>
        <v>1.2345263251200009</v>
      </c>
      <c r="J1059" s="26"/>
    </row>
    <row r="1060" spans="1:10" outlineLevel="1">
      <c r="A1060" s="7">
        <f t="shared" si="86"/>
        <v>38</v>
      </c>
      <c r="B1060" s="39">
        <v>42624.020833333336</v>
      </c>
      <c r="C1060" s="40">
        <f t="shared" si="85"/>
        <v>0.8333333333333337</v>
      </c>
      <c r="D1060" s="43">
        <v>0.56000000000000005</v>
      </c>
      <c r="E1060" s="9">
        <f t="shared" si="87"/>
        <v>0.57652000000000014</v>
      </c>
      <c r="F1060" s="44">
        <v>59.21</v>
      </c>
      <c r="G1060" s="9">
        <f t="shared" si="88"/>
        <v>63.141544000000003</v>
      </c>
      <c r="H1060" s="11">
        <f t="shared" si="84"/>
        <v>10.58401705312</v>
      </c>
      <c r="J1060" s="26"/>
    </row>
    <row r="1061" spans="1:10" outlineLevel="1">
      <c r="A1061" s="7">
        <f t="shared" si="86"/>
        <v>38</v>
      </c>
      <c r="B1061" s="39">
        <v>42624.020833333336</v>
      </c>
      <c r="C1061" s="40">
        <f t="shared" si="85"/>
        <v>0.85416666666666707</v>
      </c>
      <c r="D1061" s="43">
        <v>1.05</v>
      </c>
      <c r="E1061" s="9">
        <f t="shared" si="87"/>
        <v>1.0809750000000002</v>
      </c>
      <c r="F1061" s="44">
        <v>57.34</v>
      </c>
      <c r="G1061" s="9">
        <f t="shared" si="88"/>
        <v>61.147376000000001</v>
      </c>
      <c r="H1061" s="11">
        <f t="shared" si="84"/>
        <v>22.000677728400003</v>
      </c>
      <c r="J1061" s="26"/>
    </row>
    <row r="1062" spans="1:10" outlineLevel="1">
      <c r="A1062" s="7">
        <f t="shared" si="86"/>
        <v>38</v>
      </c>
      <c r="B1062" s="39">
        <v>42624.020833333336</v>
      </c>
      <c r="C1062" s="40">
        <f t="shared" si="85"/>
        <v>0.87500000000000044</v>
      </c>
      <c r="D1062" s="43">
        <v>1.55</v>
      </c>
      <c r="E1062" s="9">
        <f t="shared" si="87"/>
        <v>1.5957250000000003</v>
      </c>
      <c r="F1062" s="44">
        <v>51.29</v>
      </c>
      <c r="G1062" s="9">
        <f t="shared" si="88"/>
        <v>54.695656</v>
      </c>
      <c r="H1062" s="11">
        <f t="shared" si="84"/>
        <v>42.772361829400005</v>
      </c>
      <c r="J1062" s="26"/>
    </row>
    <row r="1063" spans="1:10" outlineLevel="1">
      <c r="A1063" s="7">
        <f t="shared" si="86"/>
        <v>38</v>
      </c>
      <c r="B1063" s="39">
        <v>42624.020833333336</v>
      </c>
      <c r="C1063" s="40">
        <f t="shared" si="85"/>
        <v>0.89583333333333381</v>
      </c>
      <c r="D1063" s="43">
        <v>1.56</v>
      </c>
      <c r="E1063" s="9">
        <f t="shared" si="87"/>
        <v>1.6060200000000002</v>
      </c>
      <c r="F1063" s="44">
        <v>44.01</v>
      </c>
      <c r="G1063" s="9">
        <f t="shared" si="88"/>
        <v>46.932263999999996</v>
      </c>
      <c r="H1063" s="11">
        <f t="shared" si="84"/>
        <v>55.516475370720016</v>
      </c>
      <c r="J1063" s="26"/>
    </row>
    <row r="1064" spans="1:10" outlineLevel="1">
      <c r="A1064" s="7">
        <f t="shared" si="86"/>
        <v>38</v>
      </c>
      <c r="B1064" s="39">
        <v>42624.020833333336</v>
      </c>
      <c r="C1064" s="40">
        <f t="shared" si="85"/>
        <v>0.91666666666666718</v>
      </c>
      <c r="D1064" s="43">
        <v>2.12</v>
      </c>
      <c r="E1064" s="9">
        <f t="shared" si="87"/>
        <v>2.1825400000000004</v>
      </c>
      <c r="F1064" s="44">
        <v>40.76</v>
      </c>
      <c r="G1064" s="9">
        <f t="shared" si="88"/>
        <v>43.466464000000002</v>
      </c>
      <c r="H1064" s="11">
        <f t="shared" si="84"/>
        <v>83.009713661440003</v>
      </c>
      <c r="J1064" s="26"/>
    </row>
    <row r="1065" spans="1:10" outlineLevel="1">
      <c r="A1065" s="7">
        <f t="shared" si="86"/>
        <v>38</v>
      </c>
      <c r="B1065" s="39">
        <v>42624.020833333336</v>
      </c>
      <c r="C1065" s="40">
        <f t="shared" si="85"/>
        <v>0.93750000000000056</v>
      </c>
      <c r="D1065" s="43">
        <v>1.95</v>
      </c>
      <c r="E1065" s="9">
        <f t="shared" si="87"/>
        <v>2.0075250000000002</v>
      </c>
      <c r="F1065" s="44">
        <v>46.83</v>
      </c>
      <c r="G1065" s="9">
        <f t="shared" si="88"/>
        <v>49.939512000000001</v>
      </c>
      <c r="H1065" s="11">
        <f t="shared" si="84"/>
        <v>63.358468672200004</v>
      </c>
      <c r="J1065" s="26"/>
    </row>
    <row r="1066" spans="1:10" outlineLevel="1">
      <c r="A1066" s="7">
        <f t="shared" si="86"/>
        <v>38</v>
      </c>
      <c r="B1066" s="39">
        <v>42624.020833333336</v>
      </c>
      <c r="C1066" s="40">
        <f t="shared" si="85"/>
        <v>0.95833333333333393</v>
      </c>
      <c r="D1066" s="43">
        <v>1.63</v>
      </c>
      <c r="E1066" s="9">
        <f t="shared" si="87"/>
        <v>1.678085</v>
      </c>
      <c r="F1066" s="44">
        <v>39.42</v>
      </c>
      <c r="G1066" s="9">
        <f t="shared" si="88"/>
        <v>42.037488000000003</v>
      </c>
      <c r="H1066" s="11">
        <f t="shared" si="84"/>
        <v>66.221449449519994</v>
      </c>
      <c r="J1066" s="26"/>
    </row>
    <row r="1067" spans="1:10" outlineLevel="1">
      <c r="A1067" s="7">
        <f t="shared" si="86"/>
        <v>38</v>
      </c>
      <c r="B1067" s="39">
        <v>42624.020833333336</v>
      </c>
      <c r="C1067" s="40">
        <f t="shared" si="85"/>
        <v>0.9791666666666673</v>
      </c>
      <c r="D1067" s="43">
        <v>2.04</v>
      </c>
      <c r="E1067" s="9">
        <f t="shared" si="87"/>
        <v>2.1001800000000004</v>
      </c>
      <c r="F1067" s="44">
        <v>39.92</v>
      </c>
      <c r="G1067" s="9">
        <f t="shared" si="88"/>
        <v>42.570688000000004</v>
      </c>
      <c r="H1067" s="11">
        <f t="shared" si="84"/>
        <v>81.758562476160009</v>
      </c>
      <c r="J1067" s="26"/>
    </row>
    <row r="1068" spans="1:10" outlineLevel="1">
      <c r="A1068" s="7">
        <f t="shared" si="86"/>
        <v>38</v>
      </c>
      <c r="B1068" s="39">
        <v>42624.020833333336</v>
      </c>
      <c r="C1068" s="40">
        <f t="shared" si="85"/>
        <v>1.0000000000000007</v>
      </c>
      <c r="D1068" s="43">
        <v>2.6</v>
      </c>
      <c r="E1068" s="9">
        <f t="shared" si="87"/>
        <v>2.6767000000000003</v>
      </c>
      <c r="F1068" s="44">
        <v>44.01</v>
      </c>
      <c r="G1068" s="9">
        <f t="shared" si="88"/>
        <v>46.932263999999996</v>
      </c>
      <c r="H1068" s="11">
        <f t="shared" si="84"/>
        <v>92.527458951200018</v>
      </c>
      <c r="J1068" s="26"/>
    </row>
    <row r="1069" spans="1:10" outlineLevel="1">
      <c r="A1069" s="7">
        <f t="shared" si="86"/>
        <v>38</v>
      </c>
      <c r="B1069" s="39">
        <v>42625.020833333336</v>
      </c>
      <c r="C1069" s="40">
        <f t="shared" si="85"/>
        <v>2.0833333333333332E-2</v>
      </c>
      <c r="D1069" s="43">
        <v>2.58</v>
      </c>
      <c r="E1069" s="9">
        <f t="shared" si="87"/>
        <v>2.6561100000000004</v>
      </c>
      <c r="F1069" s="44">
        <v>35.68</v>
      </c>
      <c r="G1069" s="9">
        <f t="shared" si="88"/>
        <v>38.049151999999999</v>
      </c>
      <c r="H1069" s="11">
        <f t="shared" si="84"/>
        <v>115.41023188128003</v>
      </c>
      <c r="J1069" s="26"/>
    </row>
    <row r="1070" spans="1:10" outlineLevel="1">
      <c r="A1070" s="7">
        <f t="shared" si="86"/>
        <v>38</v>
      </c>
      <c r="B1070" s="39">
        <v>42625.020833333336</v>
      </c>
      <c r="C1070" s="40">
        <f t="shared" si="85"/>
        <v>4.1666666666666664E-2</v>
      </c>
      <c r="D1070" s="43">
        <v>1.64</v>
      </c>
      <c r="E1070" s="9">
        <f t="shared" si="87"/>
        <v>1.68838</v>
      </c>
      <c r="F1070" s="44">
        <v>34.61</v>
      </c>
      <c r="G1070" s="9">
        <f t="shared" si="88"/>
        <v>36.908104000000002</v>
      </c>
      <c r="H1070" s="11">
        <f t="shared" si="84"/>
        <v>75.288065368479991</v>
      </c>
      <c r="J1070" s="26"/>
    </row>
    <row r="1071" spans="1:10" outlineLevel="1">
      <c r="A1071" s="7">
        <f t="shared" si="86"/>
        <v>38</v>
      </c>
      <c r="B1071" s="39">
        <v>42625.020833333336</v>
      </c>
      <c r="C1071" s="40">
        <f t="shared" si="85"/>
        <v>6.25E-2</v>
      </c>
      <c r="D1071" s="43">
        <v>0.73</v>
      </c>
      <c r="E1071" s="9">
        <f t="shared" si="87"/>
        <v>0.75153500000000006</v>
      </c>
      <c r="F1071" s="44">
        <v>32.65</v>
      </c>
      <c r="G1071" s="9">
        <f t="shared" si="88"/>
        <v>34.817959999999999</v>
      </c>
      <c r="H1071" s="11">
        <f t="shared" si="84"/>
        <v>35.0831869314</v>
      </c>
      <c r="J1071" s="26"/>
    </row>
    <row r="1072" spans="1:10" outlineLevel="1">
      <c r="A1072" s="7">
        <f t="shared" si="86"/>
        <v>38</v>
      </c>
      <c r="B1072" s="39">
        <v>42625.020833333336</v>
      </c>
      <c r="C1072" s="40">
        <f t="shared" si="85"/>
        <v>8.3333333333333329E-2</v>
      </c>
      <c r="D1072" s="43">
        <v>0.37</v>
      </c>
      <c r="E1072" s="9">
        <f t="shared" si="87"/>
        <v>0.380915</v>
      </c>
      <c r="F1072" s="44">
        <v>32.47</v>
      </c>
      <c r="G1072" s="9">
        <f t="shared" si="88"/>
        <v>34.626007999999999</v>
      </c>
      <c r="H1072" s="11">
        <f t="shared" si="84"/>
        <v>17.855006662680001</v>
      </c>
      <c r="J1072" s="26"/>
    </row>
    <row r="1073" spans="1:10" outlineLevel="1">
      <c r="A1073" s="7">
        <f t="shared" si="86"/>
        <v>38</v>
      </c>
      <c r="B1073" s="39">
        <v>42625.020833333336</v>
      </c>
      <c r="C1073" s="40">
        <f t="shared" si="85"/>
        <v>0.10416666666666666</v>
      </c>
      <c r="D1073" s="43">
        <v>0.69</v>
      </c>
      <c r="E1073" s="9">
        <f t="shared" si="87"/>
        <v>0.71035499999999996</v>
      </c>
      <c r="F1073" s="44">
        <v>33.700000000000003</v>
      </c>
      <c r="G1073" s="9">
        <f t="shared" si="88"/>
        <v>35.93768</v>
      </c>
      <c r="H1073" s="11">
        <f t="shared" si="84"/>
        <v>32.365421823599995</v>
      </c>
      <c r="J1073" s="26"/>
    </row>
    <row r="1074" spans="1:10" outlineLevel="1">
      <c r="A1074" s="7">
        <f t="shared" si="86"/>
        <v>38</v>
      </c>
      <c r="B1074" s="39">
        <v>42625.020833333336</v>
      </c>
      <c r="C1074" s="40">
        <f t="shared" si="85"/>
        <v>0.12499999999999999</v>
      </c>
      <c r="D1074" s="43">
        <v>0.61</v>
      </c>
      <c r="E1074" s="9">
        <f t="shared" si="87"/>
        <v>0.62799500000000008</v>
      </c>
      <c r="F1074" s="44">
        <v>31.66</v>
      </c>
      <c r="G1074" s="9">
        <f t="shared" si="88"/>
        <v>33.762224000000003</v>
      </c>
      <c r="H1074" s="11">
        <f t="shared" si="84"/>
        <v>29.979084639120003</v>
      </c>
      <c r="J1074" s="26"/>
    </row>
    <row r="1075" spans="1:10" outlineLevel="1">
      <c r="A1075" s="7">
        <f t="shared" si="86"/>
        <v>38</v>
      </c>
      <c r="B1075" s="39">
        <v>42625.020833333336</v>
      </c>
      <c r="C1075" s="40">
        <f t="shared" si="85"/>
        <v>0.14583333333333331</v>
      </c>
      <c r="D1075" s="43">
        <v>0.57999999999999996</v>
      </c>
      <c r="E1075" s="9">
        <f t="shared" si="87"/>
        <v>0.59711000000000003</v>
      </c>
      <c r="F1075" s="44">
        <v>31.53</v>
      </c>
      <c r="G1075" s="9">
        <f t="shared" si="88"/>
        <v>33.623592000000002</v>
      </c>
      <c r="H1075" s="11">
        <f t="shared" si="84"/>
        <v>28.58748198088</v>
      </c>
      <c r="J1075" s="26"/>
    </row>
    <row r="1076" spans="1:10" outlineLevel="1">
      <c r="A1076" s="7">
        <f t="shared" si="86"/>
        <v>38</v>
      </c>
      <c r="B1076" s="39">
        <v>42625.020833333336</v>
      </c>
      <c r="C1076" s="40">
        <f t="shared" si="85"/>
        <v>0.16666666666666666</v>
      </c>
      <c r="D1076" s="43">
        <v>0.23</v>
      </c>
      <c r="E1076" s="9">
        <f t="shared" si="87"/>
        <v>0.23678500000000002</v>
      </c>
      <c r="F1076" s="44">
        <v>31.63</v>
      </c>
      <c r="G1076" s="9">
        <f t="shared" si="88"/>
        <v>33.730232000000001</v>
      </c>
      <c r="H1076" s="11">
        <f t="shared" si="84"/>
        <v>11.311164515880002</v>
      </c>
      <c r="J1076" s="26"/>
    </row>
    <row r="1077" spans="1:10" outlineLevel="1">
      <c r="A1077" s="7">
        <f t="shared" si="86"/>
        <v>38</v>
      </c>
      <c r="B1077" s="39">
        <v>42625.020833333336</v>
      </c>
      <c r="C1077" s="40">
        <f t="shared" si="85"/>
        <v>0.1875</v>
      </c>
      <c r="D1077" s="43">
        <v>-0.08</v>
      </c>
      <c r="E1077" s="9">
        <f t="shared" si="87"/>
        <v>-8.2360000000000003E-2</v>
      </c>
      <c r="F1077" s="44">
        <v>28.16</v>
      </c>
      <c r="G1077" s="9">
        <f t="shared" si="88"/>
        <v>30.029824000000001</v>
      </c>
      <c r="H1077" s="11">
        <f t="shared" si="84"/>
        <v>-4.2390836953599997</v>
      </c>
      <c r="J1077" s="26"/>
    </row>
    <row r="1078" spans="1:10" outlineLevel="1">
      <c r="A1078" s="7">
        <f t="shared" si="86"/>
        <v>38</v>
      </c>
      <c r="B1078" s="39">
        <v>42625.020833333336</v>
      </c>
      <c r="C1078" s="40">
        <f t="shared" si="85"/>
        <v>0.20833333333333334</v>
      </c>
      <c r="D1078" s="43">
        <v>-0.09</v>
      </c>
      <c r="E1078" s="9">
        <f t="shared" si="87"/>
        <v>-9.2655000000000001E-2</v>
      </c>
      <c r="F1078" s="44">
        <v>31.83</v>
      </c>
      <c r="G1078" s="9">
        <f t="shared" si="88"/>
        <v>33.943511999999998</v>
      </c>
      <c r="H1078" s="11">
        <f t="shared" si="84"/>
        <v>-4.40634639564</v>
      </c>
      <c r="J1078" s="26"/>
    </row>
    <row r="1079" spans="1:10" outlineLevel="1">
      <c r="A1079" s="7">
        <f t="shared" si="86"/>
        <v>38</v>
      </c>
      <c r="B1079" s="39">
        <v>42625.020833333336</v>
      </c>
      <c r="C1079" s="40">
        <f t="shared" si="85"/>
        <v>0.22916666666666669</v>
      </c>
      <c r="D1079" s="43">
        <v>-0.09</v>
      </c>
      <c r="E1079" s="9">
        <f t="shared" si="87"/>
        <v>-9.2655000000000001E-2</v>
      </c>
      <c r="F1079" s="44">
        <v>36.18</v>
      </c>
      <c r="G1079" s="9">
        <f t="shared" si="88"/>
        <v>38.582352</v>
      </c>
      <c r="H1079" s="11">
        <f t="shared" si="84"/>
        <v>-3.9765346754399999</v>
      </c>
      <c r="J1079" s="26"/>
    </row>
    <row r="1080" spans="1:10" outlineLevel="1">
      <c r="A1080" s="7">
        <f t="shared" si="86"/>
        <v>38</v>
      </c>
      <c r="B1080" s="39">
        <v>42625.020833333336</v>
      </c>
      <c r="C1080" s="40">
        <f t="shared" si="85"/>
        <v>0.25</v>
      </c>
      <c r="D1080" s="43">
        <v>-0.09</v>
      </c>
      <c r="E1080" s="9">
        <f t="shared" si="87"/>
        <v>-9.2655000000000001E-2</v>
      </c>
      <c r="F1080" s="44">
        <v>49.43</v>
      </c>
      <c r="G1080" s="9">
        <f t="shared" si="88"/>
        <v>52.712152000000003</v>
      </c>
      <c r="H1080" s="11">
        <f t="shared" si="84"/>
        <v>-2.6673380564399998</v>
      </c>
      <c r="J1080" s="26"/>
    </row>
    <row r="1081" spans="1:10" outlineLevel="1">
      <c r="A1081" s="7">
        <f t="shared" si="86"/>
        <v>38</v>
      </c>
      <c r="B1081" s="39">
        <v>42625.020833333336</v>
      </c>
      <c r="C1081" s="40">
        <f t="shared" si="85"/>
        <v>0.27083333333333331</v>
      </c>
      <c r="D1081" s="43">
        <v>-0.02</v>
      </c>
      <c r="E1081" s="9">
        <f t="shared" si="87"/>
        <v>-2.0590000000000001E-2</v>
      </c>
      <c r="F1081" s="44">
        <v>64.930000000000007</v>
      </c>
      <c r="G1081" s="9">
        <f t="shared" si="88"/>
        <v>69.241352000000006</v>
      </c>
      <c r="H1081" s="11">
        <f t="shared" si="84"/>
        <v>-0.25240556231999989</v>
      </c>
      <c r="J1081" s="26"/>
    </row>
    <row r="1082" spans="1:10" outlineLevel="1">
      <c r="A1082" s="7">
        <f t="shared" si="86"/>
        <v>38</v>
      </c>
      <c r="B1082" s="39">
        <v>42625.020833333336</v>
      </c>
      <c r="C1082" s="40">
        <f t="shared" si="85"/>
        <v>0.29166666666666663</v>
      </c>
      <c r="D1082" s="43">
        <v>-0.1</v>
      </c>
      <c r="E1082" s="9">
        <f t="shared" si="87"/>
        <v>-0.10295000000000001</v>
      </c>
      <c r="F1082" s="44">
        <v>65.709999999999994</v>
      </c>
      <c r="G1082" s="9">
        <f t="shared" si="88"/>
        <v>70.073143999999999</v>
      </c>
      <c r="H1082" s="11">
        <f t="shared" si="84"/>
        <v>-1.1763948252000003</v>
      </c>
      <c r="J1082" s="26"/>
    </row>
    <row r="1083" spans="1:10" outlineLevel="1">
      <c r="A1083" s="7">
        <f t="shared" si="86"/>
        <v>38</v>
      </c>
      <c r="B1083" s="39">
        <v>42625.020833333336</v>
      </c>
      <c r="C1083" s="40">
        <f t="shared" si="85"/>
        <v>0.31249999999999994</v>
      </c>
      <c r="D1083" s="43">
        <v>0.05</v>
      </c>
      <c r="E1083" s="9">
        <f t="shared" si="87"/>
        <v>5.1475000000000007E-2</v>
      </c>
      <c r="F1083" s="44">
        <v>46.05</v>
      </c>
      <c r="G1083" s="9">
        <f t="shared" si="88"/>
        <v>49.10772</v>
      </c>
      <c r="H1083" s="11">
        <f t="shared" si="84"/>
        <v>1.6673926130000003</v>
      </c>
      <c r="J1083" s="26"/>
    </row>
    <row r="1084" spans="1:10" outlineLevel="1">
      <c r="A1084" s="7">
        <f t="shared" si="86"/>
        <v>38</v>
      </c>
      <c r="B1084" s="39">
        <v>42625.020833333336</v>
      </c>
      <c r="C1084" s="40">
        <f t="shared" si="85"/>
        <v>0.33333333333333326</v>
      </c>
      <c r="D1084" s="43">
        <v>0.01</v>
      </c>
      <c r="E1084" s="9">
        <f t="shared" si="87"/>
        <v>1.0295E-2</v>
      </c>
      <c r="F1084" s="44">
        <v>66.040000000000006</v>
      </c>
      <c r="G1084" s="9">
        <f t="shared" si="88"/>
        <v>70.425056000000012</v>
      </c>
      <c r="H1084" s="11">
        <f t="shared" si="84"/>
        <v>0.11401654847999988</v>
      </c>
      <c r="J1084" s="26"/>
    </row>
    <row r="1085" spans="1:10" outlineLevel="1">
      <c r="A1085" s="7">
        <f t="shared" si="86"/>
        <v>38</v>
      </c>
      <c r="B1085" s="39">
        <v>42625.020833333336</v>
      </c>
      <c r="C1085" s="40">
        <f t="shared" si="85"/>
        <v>0.35416666666666657</v>
      </c>
      <c r="D1085" s="43">
        <v>0.11</v>
      </c>
      <c r="E1085" s="9">
        <f t="shared" si="87"/>
        <v>0.11324500000000001</v>
      </c>
      <c r="F1085" s="44">
        <v>83.31</v>
      </c>
      <c r="G1085" s="9">
        <f t="shared" si="88"/>
        <v>88.841784000000004</v>
      </c>
      <c r="H1085" s="11">
        <f t="shared" ref="H1085:H1148" si="89">E1085*($B$6-G1085)</f>
        <v>-0.83142032908000052</v>
      </c>
      <c r="J1085" s="26"/>
    </row>
    <row r="1086" spans="1:10" outlineLevel="1">
      <c r="A1086" s="7">
        <f t="shared" si="86"/>
        <v>38</v>
      </c>
      <c r="B1086" s="39">
        <v>42625.020833333336</v>
      </c>
      <c r="C1086" s="40">
        <f t="shared" ref="C1086:C1149" si="90">IF(C1085=$C$60,$C$13,C1085+1/48)</f>
        <v>0.37499999999999989</v>
      </c>
      <c r="D1086" s="43">
        <v>0.11</v>
      </c>
      <c r="E1086" s="9">
        <f t="shared" si="87"/>
        <v>0.11324500000000001</v>
      </c>
      <c r="F1086" s="44">
        <v>141.47</v>
      </c>
      <c r="G1086" s="9">
        <f t="shared" si="88"/>
        <v>150.863608</v>
      </c>
      <c r="H1086" s="11">
        <f t="shared" si="89"/>
        <v>-7.8550817879600006</v>
      </c>
      <c r="J1086" s="26"/>
    </row>
    <row r="1087" spans="1:10" outlineLevel="1">
      <c r="A1087" s="7">
        <f t="shared" ref="A1087:A1150" si="91">A1086</f>
        <v>38</v>
      </c>
      <c r="B1087" s="39">
        <v>42625.020833333336</v>
      </c>
      <c r="C1087" s="40">
        <f t="shared" si="90"/>
        <v>0.3958333333333332</v>
      </c>
      <c r="D1087" s="43">
        <v>0.2</v>
      </c>
      <c r="E1087" s="9">
        <f t="shared" si="87"/>
        <v>0.20590000000000003</v>
      </c>
      <c r="F1087" s="44">
        <v>128.11000000000001</v>
      </c>
      <c r="G1087" s="9">
        <f t="shared" si="88"/>
        <v>136.61650400000002</v>
      </c>
      <c r="H1087" s="11">
        <f t="shared" si="89"/>
        <v>-11.348488173600005</v>
      </c>
      <c r="J1087" s="26"/>
    </row>
    <row r="1088" spans="1:10" outlineLevel="1">
      <c r="A1088" s="7">
        <f t="shared" si="91"/>
        <v>38</v>
      </c>
      <c r="B1088" s="39">
        <v>42625.020833333336</v>
      </c>
      <c r="C1088" s="40">
        <f t="shared" si="90"/>
        <v>0.41666666666666652</v>
      </c>
      <c r="D1088" s="43">
        <v>0.18</v>
      </c>
      <c r="E1088" s="9">
        <f t="shared" si="87"/>
        <v>0.18531</v>
      </c>
      <c r="F1088" s="44">
        <v>80.97</v>
      </c>
      <c r="G1088" s="9">
        <f t="shared" si="88"/>
        <v>86.346407999999997</v>
      </c>
      <c r="H1088" s="11">
        <f t="shared" si="89"/>
        <v>-0.89808786647999939</v>
      </c>
      <c r="J1088" s="26"/>
    </row>
    <row r="1089" spans="1:10" outlineLevel="1">
      <c r="A1089" s="7">
        <f t="shared" si="91"/>
        <v>38</v>
      </c>
      <c r="B1089" s="39">
        <v>42625.020833333336</v>
      </c>
      <c r="C1089" s="40">
        <f t="shared" si="90"/>
        <v>0.43749999999999983</v>
      </c>
      <c r="D1089" s="43">
        <v>0.21</v>
      </c>
      <c r="E1089" s="9">
        <f t="shared" si="87"/>
        <v>0.216195</v>
      </c>
      <c r="F1089" s="44">
        <v>168.41</v>
      </c>
      <c r="G1089" s="9">
        <f t="shared" si="88"/>
        <v>179.59242399999999</v>
      </c>
      <c r="H1089" s="11">
        <f t="shared" si="89"/>
        <v>-21.207091606679999</v>
      </c>
      <c r="J1089" s="26"/>
    </row>
    <row r="1090" spans="1:10" outlineLevel="1">
      <c r="A1090" s="7">
        <f t="shared" si="91"/>
        <v>38</v>
      </c>
      <c r="B1090" s="39">
        <v>42625.020833333336</v>
      </c>
      <c r="C1090" s="40">
        <f t="shared" si="90"/>
        <v>0.45833333333333315</v>
      </c>
      <c r="D1090" s="43">
        <v>0.26</v>
      </c>
      <c r="E1090" s="9">
        <f t="shared" si="87"/>
        <v>0.26767000000000002</v>
      </c>
      <c r="F1090" s="44">
        <v>137.62</v>
      </c>
      <c r="G1090" s="9">
        <f t="shared" si="88"/>
        <v>146.75796800000001</v>
      </c>
      <c r="H1090" s="11">
        <f t="shared" si="89"/>
        <v>-17.467600294560004</v>
      </c>
      <c r="J1090" s="26"/>
    </row>
    <row r="1091" spans="1:10" outlineLevel="1">
      <c r="A1091" s="7">
        <f t="shared" si="91"/>
        <v>38</v>
      </c>
      <c r="B1091" s="39">
        <v>42625.020833333336</v>
      </c>
      <c r="C1091" s="40">
        <f t="shared" si="90"/>
        <v>0.47916666666666646</v>
      </c>
      <c r="D1091" s="43">
        <v>0.04</v>
      </c>
      <c r="E1091" s="9">
        <f t="shared" si="87"/>
        <v>4.1180000000000001E-2</v>
      </c>
      <c r="F1091" s="44">
        <v>69.39</v>
      </c>
      <c r="G1091" s="9">
        <f t="shared" si="88"/>
        <v>73.997495999999998</v>
      </c>
      <c r="H1091" s="11">
        <f t="shared" si="89"/>
        <v>0.30895311472000009</v>
      </c>
      <c r="J1091" s="26"/>
    </row>
    <row r="1092" spans="1:10" outlineLevel="1">
      <c r="A1092" s="7">
        <f t="shared" si="91"/>
        <v>38</v>
      </c>
      <c r="B1092" s="39">
        <v>42625.020833333336</v>
      </c>
      <c r="C1092" s="40">
        <f t="shared" si="90"/>
        <v>0.49999999999999978</v>
      </c>
      <c r="D1092" s="43">
        <v>-0.05</v>
      </c>
      <c r="E1092" s="9">
        <f t="shared" si="87"/>
        <v>-5.1475000000000007E-2</v>
      </c>
      <c r="F1092" s="44">
        <v>67.31</v>
      </c>
      <c r="G1092" s="9">
        <f t="shared" si="88"/>
        <v>71.779384000000007</v>
      </c>
      <c r="H1092" s="11">
        <f t="shared" si="89"/>
        <v>-0.50036870859999971</v>
      </c>
      <c r="J1092" s="26"/>
    </row>
    <row r="1093" spans="1:10" outlineLevel="1">
      <c r="A1093" s="7">
        <f t="shared" si="91"/>
        <v>38</v>
      </c>
      <c r="B1093" s="39">
        <v>42625.020833333336</v>
      </c>
      <c r="C1093" s="40">
        <f t="shared" si="90"/>
        <v>0.52083333333333315</v>
      </c>
      <c r="D1093" s="43">
        <v>0.1</v>
      </c>
      <c r="E1093" s="9">
        <f t="shared" si="87"/>
        <v>0.10295000000000001</v>
      </c>
      <c r="F1093" s="44">
        <v>62.68</v>
      </c>
      <c r="G1093" s="9">
        <f t="shared" si="88"/>
        <v>66.841952000000006</v>
      </c>
      <c r="H1093" s="11">
        <f t="shared" si="89"/>
        <v>1.5090460415999996</v>
      </c>
      <c r="J1093" s="26"/>
    </row>
    <row r="1094" spans="1:10" outlineLevel="1">
      <c r="A1094" s="7">
        <f t="shared" si="91"/>
        <v>38</v>
      </c>
      <c r="B1094" s="39">
        <v>42625.020833333336</v>
      </c>
      <c r="C1094" s="40">
        <f t="shared" si="90"/>
        <v>0.54166666666666652</v>
      </c>
      <c r="D1094" s="43">
        <v>0.11</v>
      </c>
      <c r="E1094" s="9">
        <f t="shared" si="87"/>
        <v>0.11324500000000001</v>
      </c>
      <c r="F1094" s="44">
        <v>65.040000000000006</v>
      </c>
      <c r="G1094" s="9">
        <f t="shared" si="88"/>
        <v>69.358656000000011</v>
      </c>
      <c r="H1094" s="11">
        <f t="shared" si="89"/>
        <v>1.3749465012799991</v>
      </c>
      <c r="J1094" s="26"/>
    </row>
    <row r="1095" spans="1:10" outlineLevel="1">
      <c r="A1095" s="7">
        <f t="shared" si="91"/>
        <v>38</v>
      </c>
      <c r="B1095" s="39">
        <v>42625.020833333336</v>
      </c>
      <c r="C1095" s="40">
        <f t="shared" si="90"/>
        <v>0.56249999999999989</v>
      </c>
      <c r="D1095" s="43">
        <v>0</v>
      </c>
      <c r="E1095" s="9">
        <f t="shared" si="87"/>
        <v>0</v>
      </c>
      <c r="F1095" s="44">
        <v>65.81</v>
      </c>
      <c r="G1095" s="9">
        <f t="shared" si="88"/>
        <v>70.179783999999998</v>
      </c>
      <c r="H1095" s="11">
        <f t="shared" si="89"/>
        <v>0</v>
      </c>
      <c r="J1095" s="26"/>
    </row>
    <row r="1096" spans="1:10" outlineLevel="1">
      <c r="A1096" s="7">
        <f t="shared" si="91"/>
        <v>38</v>
      </c>
      <c r="B1096" s="39">
        <v>42625.020833333336</v>
      </c>
      <c r="C1096" s="40">
        <f t="shared" si="90"/>
        <v>0.58333333333333326</v>
      </c>
      <c r="D1096" s="43">
        <v>-0.1</v>
      </c>
      <c r="E1096" s="9">
        <f t="shared" si="87"/>
        <v>-0.10295000000000001</v>
      </c>
      <c r="F1096" s="44">
        <v>65.66</v>
      </c>
      <c r="G1096" s="9">
        <f t="shared" si="88"/>
        <v>70.019824</v>
      </c>
      <c r="H1096" s="11">
        <f t="shared" si="89"/>
        <v>-1.1818841192000002</v>
      </c>
      <c r="J1096" s="26"/>
    </row>
    <row r="1097" spans="1:10" outlineLevel="1">
      <c r="A1097" s="7">
        <f t="shared" si="91"/>
        <v>38</v>
      </c>
      <c r="B1097" s="39">
        <v>42625.020833333336</v>
      </c>
      <c r="C1097" s="40">
        <f t="shared" si="90"/>
        <v>0.60416666666666663</v>
      </c>
      <c r="D1097" s="43">
        <v>-0.1</v>
      </c>
      <c r="E1097" s="9">
        <f t="shared" si="87"/>
        <v>-0.10295000000000001</v>
      </c>
      <c r="F1097" s="44">
        <v>63.34</v>
      </c>
      <c r="G1097" s="9">
        <f t="shared" si="88"/>
        <v>67.545776000000004</v>
      </c>
      <c r="H1097" s="11">
        <f t="shared" si="89"/>
        <v>-1.4365873607999997</v>
      </c>
      <c r="J1097" s="26"/>
    </row>
    <row r="1098" spans="1:10" outlineLevel="1">
      <c r="A1098" s="7">
        <f t="shared" si="91"/>
        <v>38</v>
      </c>
      <c r="B1098" s="39">
        <v>42625.020833333336</v>
      </c>
      <c r="C1098" s="40">
        <f t="shared" si="90"/>
        <v>0.625</v>
      </c>
      <c r="D1098" s="43">
        <v>-0.1</v>
      </c>
      <c r="E1098" s="9">
        <f t="shared" si="87"/>
        <v>-0.10295000000000001</v>
      </c>
      <c r="F1098" s="44">
        <v>59.23</v>
      </c>
      <c r="G1098" s="9">
        <f t="shared" si="88"/>
        <v>63.162872</v>
      </c>
      <c r="H1098" s="11">
        <f t="shared" si="89"/>
        <v>-1.8878073276000003</v>
      </c>
      <c r="J1098" s="26"/>
    </row>
    <row r="1099" spans="1:10" outlineLevel="1">
      <c r="A1099" s="7">
        <f t="shared" si="91"/>
        <v>38</v>
      </c>
      <c r="B1099" s="39">
        <v>42625.020833333336</v>
      </c>
      <c r="C1099" s="40">
        <f t="shared" si="90"/>
        <v>0.64583333333333337</v>
      </c>
      <c r="D1099" s="43">
        <v>0.13</v>
      </c>
      <c r="E1099" s="9">
        <f t="shared" si="87"/>
        <v>0.13383500000000001</v>
      </c>
      <c r="F1099" s="44">
        <v>58.8</v>
      </c>
      <c r="G1099" s="9">
        <f t="shared" si="88"/>
        <v>62.704319999999996</v>
      </c>
      <c r="H1099" s="11">
        <f t="shared" si="89"/>
        <v>2.5155198328000008</v>
      </c>
      <c r="J1099" s="26"/>
    </row>
    <row r="1100" spans="1:10" outlineLevel="1">
      <c r="A1100" s="7">
        <f t="shared" si="91"/>
        <v>38</v>
      </c>
      <c r="B1100" s="39">
        <v>42625.020833333336</v>
      </c>
      <c r="C1100" s="40">
        <f t="shared" si="90"/>
        <v>0.66666666666666674</v>
      </c>
      <c r="D1100" s="43">
        <v>0.09</v>
      </c>
      <c r="E1100" s="9">
        <f t="shared" si="87"/>
        <v>9.2655000000000001E-2</v>
      </c>
      <c r="F1100" s="44">
        <v>59.49</v>
      </c>
      <c r="G1100" s="9">
        <f t="shared" si="88"/>
        <v>63.440136000000003</v>
      </c>
      <c r="H1100" s="11">
        <f t="shared" si="89"/>
        <v>1.6733366989199998</v>
      </c>
      <c r="J1100" s="26"/>
    </row>
    <row r="1101" spans="1:10" outlineLevel="1">
      <c r="A1101" s="7">
        <f t="shared" si="91"/>
        <v>38</v>
      </c>
      <c r="B1101" s="39">
        <v>42625.020833333336</v>
      </c>
      <c r="C1101" s="40">
        <f t="shared" si="90"/>
        <v>0.68750000000000011</v>
      </c>
      <c r="D1101" s="43">
        <v>0.27</v>
      </c>
      <c r="E1101" s="9">
        <f t="shared" si="87"/>
        <v>0.27796500000000002</v>
      </c>
      <c r="F1101" s="44">
        <v>57.23</v>
      </c>
      <c r="G1101" s="9">
        <f t="shared" si="88"/>
        <v>61.030071999999997</v>
      </c>
      <c r="H1101" s="11">
        <f t="shared" si="89"/>
        <v>5.6899235365200012</v>
      </c>
      <c r="J1101" s="26"/>
    </row>
    <row r="1102" spans="1:10" outlineLevel="1">
      <c r="A1102" s="7">
        <f t="shared" si="91"/>
        <v>38</v>
      </c>
      <c r="B1102" s="39">
        <v>42625.020833333336</v>
      </c>
      <c r="C1102" s="40">
        <f t="shared" si="90"/>
        <v>0.70833333333333348</v>
      </c>
      <c r="D1102" s="43">
        <v>0.53</v>
      </c>
      <c r="E1102" s="9">
        <f t="shared" ref="E1102:E1165" si="92">IF($B$10="Electricity",$D1102*$B$7,$D1102*$B$8)</f>
        <v>0.54563500000000009</v>
      </c>
      <c r="F1102" s="44">
        <v>66.819999999999993</v>
      </c>
      <c r="G1102" s="9">
        <f t="shared" ref="G1102:G1165" si="93">$F1102*$B$8</f>
        <v>71.256847999999991</v>
      </c>
      <c r="H1102" s="11">
        <f t="shared" si="89"/>
        <v>5.5890222415200057</v>
      </c>
      <c r="J1102" s="26"/>
    </row>
    <row r="1103" spans="1:10" outlineLevel="1">
      <c r="A1103" s="7">
        <f t="shared" si="91"/>
        <v>38</v>
      </c>
      <c r="B1103" s="39">
        <v>42625.020833333336</v>
      </c>
      <c r="C1103" s="40">
        <f t="shared" si="90"/>
        <v>0.72916666666666685</v>
      </c>
      <c r="D1103" s="43">
        <v>0.52</v>
      </c>
      <c r="E1103" s="9">
        <f t="shared" si="92"/>
        <v>0.53534000000000004</v>
      </c>
      <c r="F1103" s="44">
        <v>69.930000000000007</v>
      </c>
      <c r="G1103" s="9">
        <f t="shared" si="93"/>
        <v>74.573352000000014</v>
      </c>
      <c r="H1103" s="11">
        <f t="shared" si="89"/>
        <v>3.7081117403199926</v>
      </c>
      <c r="J1103" s="26"/>
    </row>
    <row r="1104" spans="1:10" outlineLevel="1">
      <c r="A1104" s="7">
        <f t="shared" si="91"/>
        <v>38</v>
      </c>
      <c r="B1104" s="39">
        <v>42625.020833333336</v>
      </c>
      <c r="C1104" s="40">
        <f t="shared" si="90"/>
        <v>0.75000000000000022</v>
      </c>
      <c r="D1104" s="43">
        <v>0.6</v>
      </c>
      <c r="E1104" s="9">
        <f t="shared" si="92"/>
        <v>0.61770000000000003</v>
      </c>
      <c r="F1104" s="44">
        <v>80.55</v>
      </c>
      <c r="G1104" s="9">
        <f t="shared" si="93"/>
        <v>85.898520000000005</v>
      </c>
      <c r="H1104" s="11">
        <f t="shared" si="89"/>
        <v>-2.7169658040000031</v>
      </c>
      <c r="J1104" s="26"/>
    </row>
    <row r="1105" spans="1:10" outlineLevel="1">
      <c r="A1105" s="7">
        <f t="shared" si="91"/>
        <v>38</v>
      </c>
      <c r="B1105" s="39">
        <v>42625.020833333336</v>
      </c>
      <c r="C1105" s="40">
        <f t="shared" si="90"/>
        <v>0.77083333333333359</v>
      </c>
      <c r="D1105" s="43">
        <v>0.85</v>
      </c>
      <c r="E1105" s="9">
        <f t="shared" si="92"/>
        <v>0.87507500000000005</v>
      </c>
      <c r="F1105" s="44">
        <v>104.28</v>
      </c>
      <c r="G1105" s="9">
        <f t="shared" si="93"/>
        <v>111.20419200000001</v>
      </c>
      <c r="H1105" s="11">
        <f t="shared" si="89"/>
        <v>-25.993395814400007</v>
      </c>
      <c r="J1105" s="26"/>
    </row>
    <row r="1106" spans="1:10" outlineLevel="1">
      <c r="A1106" s="7">
        <f t="shared" si="91"/>
        <v>38</v>
      </c>
      <c r="B1106" s="39">
        <v>42625.020833333336</v>
      </c>
      <c r="C1106" s="40">
        <f t="shared" si="90"/>
        <v>0.79166666666666696</v>
      </c>
      <c r="D1106" s="43">
        <v>1.25</v>
      </c>
      <c r="E1106" s="9">
        <f t="shared" si="92"/>
        <v>1.2868750000000002</v>
      </c>
      <c r="F1106" s="44">
        <v>118.73</v>
      </c>
      <c r="G1106" s="9">
        <f t="shared" si="93"/>
        <v>126.61367200000001</v>
      </c>
      <c r="H1106" s="11">
        <f t="shared" si="89"/>
        <v>-58.055656655000021</v>
      </c>
      <c r="J1106" s="26"/>
    </row>
    <row r="1107" spans="1:10" outlineLevel="1">
      <c r="A1107" s="7">
        <f t="shared" si="91"/>
        <v>38</v>
      </c>
      <c r="B1107" s="39">
        <v>42625.020833333336</v>
      </c>
      <c r="C1107" s="40">
        <f t="shared" si="90"/>
        <v>0.81250000000000033</v>
      </c>
      <c r="D1107" s="43">
        <v>2.13</v>
      </c>
      <c r="E1107" s="9">
        <f t="shared" si="92"/>
        <v>2.1928350000000001</v>
      </c>
      <c r="F1107" s="44">
        <v>64.84</v>
      </c>
      <c r="G1107" s="9">
        <f t="shared" si="93"/>
        <v>69.145375999999999</v>
      </c>
      <c r="H1107" s="11">
        <f t="shared" si="89"/>
        <v>27.091651919040004</v>
      </c>
      <c r="J1107" s="26"/>
    </row>
    <row r="1108" spans="1:10" outlineLevel="1">
      <c r="A1108" s="7">
        <f t="shared" si="91"/>
        <v>38</v>
      </c>
      <c r="B1108" s="39">
        <v>42625.020833333336</v>
      </c>
      <c r="C1108" s="40">
        <f t="shared" si="90"/>
        <v>0.8333333333333337</v>
      </c>
      <c r="D1108" s="43">
        <v>1.73</v>
      </c>
      <c r="E1108" s="9">
        <f t="shared" si="92"/>
        <v>1.7810350000000001</v>
      </c>
      <c r="F1108" s="44">
        <v>76.78</v>
      </c>
      <c r="G1108" s="9">
        <f t="shared" si="93"/>
        <v>81.878191999999999</v>
      </c>
      <c r="H1108" s="11">
        <f t="shared" si="89"/>
        <v>-0.67357318871999738</v>
      </c>
      <c r="J1108" s="26"/>
    </row>
    <row r="1109" spans="1:10" outlineLevel="1">
      <c r="A1109" s="7">
        <f t="shared" si="91"/>
        <v>38</v>
      </c>
      <c r="B1109" s="39">
        <v>42625.020833333336</v>
      </c>
      <c r="C1109" s="40">
        <f t="shared" si="90"/>
        <v>0.85416666666666707</v>
      </c>
      <c r="D1109" s="43">
        <v>2.95</v>
      </c>
      <c r="E1109" s="9">
        <f t="shared" si="92"/>
        <v>3.0370250000000003</v>
      </c>
      <c r="F1109" s="44">
        <v>67.650000000000006</v>
      </c>
      <c r="G1109" s="9">
        <f t="shared" si="93"/>
        <v>72.141960000000012</v>
      </c>
      <c r="H1109" s="11">
        <f t="shared" si="89"/>
        <v>28.420601430999966</v>
      </c>
      <c r="J1109" s="26"/>
    </row>
    <row r="1110" spans="1:10" outlineLevel="1">
      <c r="A1110" s="7">
        <f t="shared" si="91"/>
        <v>38</v>
      </c>
      <c r="B1110" s="39">
        <v>42625.020833333336</v>
      </c>
      <c r="C1110" s="40">
        <f t="shared" si="90"/>
        <v>0.87500000000000044</v>
      </c>
      <c r="D1110" s="43">
        <v>3.28</v>
      </c>
      <c r="E1110" s="9">
        <f t="shared" si="92"/>
        <v>3.37676</v>
      </c>
      <c r="F1110" s="44">
        <v>62.62</v>
      </c>
      <c r="G1110" s="9">
        <f t="shared" si="93"/>
        <v>66.777968000000001</v>
      </c>
      <c r="H1110" s="11">
        <f t="shared" si="89"/>
        <v>49.712768776319997</v>
      </c>
      <c r="J1110" s="26"/>
    </row>
    <row r="1111" spans="1:10" outlineLevel="1">
      <c r="A1111" s="7">
        <f t="shared" si="91"/>
        <v>38</v>
      </c>
      <c r="B1111" s="39">
        <v>42625.020833333336</v>
      </c>
      <c r="C1111" s="40">
        <f t="shared" si="90"/>
        <v>0.89583333333333381</v>
      </c>
      <c r="D1111" s="43">
        <v>2.09</v>
      </c>
      <c r="E1111" s="9">
        <f t="shared" si="92"/>
        <v>2.1516549999999999</v>
      </c>
      <c r="F1111" s="44">
        <v>61.28</v>
      </c>
      <c r="G1111" s="9">
        <f t="shared" si="93"/>
        <v>65.348991999999996</v>
      </c>
      <c r="H1111" s="11">
        <f t="shared" si="89"/>
        <v>34.751397118240007</v>
      </c>
      <c r="J1111" s="26"/>
    </row>
    <row r="1112" spans="1:10" outlineLevel="1">
      <c r="A1112" s="7">
        <f t="shared" si="91"/>
        <v>38</v>
      </c>
      <c r="B1112" s="39">
        <v>42625.020833333336</v>
      </c>
      <c r="C1112" s="40">
        <f t="shared" si="90"/>
        <v>0.91666666666666718</v>
      </c>
      <c r="D1112" s="43">
        <v>5.0199999999999996</v>
      </c>
      <c r="E1112" s="9">
        <f t="shared" si="92"/>
        <v>5.1680900000000003</v>
      </c>
      <c r="F1112" s="44">
        <v>46.53</v>
      </c>
      <c r="G1112" s="9">
        <f t="shared" si="93"/>
        <v>49.619592000000004</v>
      </c>
      <c r="H1112" s="11">
        <f t="shared" si="89"/>
        <v>164.76081778071998</v>
      </c>
      <c r="J1112" s="26"/>
    </row>
    <row r="1113" spans="1:10" outlineLevel="1">
      <c r="A1113" s="7">
        <f t="shared" si="91"/>
        <v>38</v>
      </c>
      <c r="B1113" s="39">
        <v>42625.020833333336</v>
      </c>
      <c r="C1113" s="40">
        <f t="shared" si="90"/>
        <v>0.93750000000000056</v>
      </c>
      <c r="D1113" s="43">
        <v>7.21</v>
      </c>
      <c r="E1113" s="9">
        <f t="shared" si="92"/>
        <v>7.4226950000000009</v>
      </c>
      <c r="F1113" s="44">
        <v>57.14</v>
      </c>
      <c r="G1113" s="9">
        <f t="shared" si="93"/>
        <v>60.934096000000004</v>
      </c>
      <c r="H1113" s="11">
        <f t="shared" si="89"/>
        <v>152.65443279127999</v>
      </c>
      <c r="J1113" s="26"/>
    </row>
    <row r="1114" spans="1:10" outlineLevel="1">
      <c r="A1114" s="7">
        <f t="shared" si="91"/>
        <v>38</v>
      </c>
      <c r="B1114" s="39">
        <v>42625.020833333336</v>
      </c>
      <c r="C1114" s="40">
        <f t="shared" si="90"/>
        <v>0.95833333333333393</v>
      </c>
      <c r="D1114" s="43">
        <v>4.8</v>
      </c>
      <c r="E1114" s="9">
        <f t="shared" si="92"/>
        <v>4.9416000000000002</v>
      </c>
      <c r="F1114" s="44">
        <v>46.79</v>
      </c>
      <c r="G1114" s="9">
        <f t="shared" si="93"/>
        <v>49.896856</v>
      </c>
      <c r="H1114" s="11">
        <f t="shared" si="89"/>
        <v>156.1700963904</v>
      </c>
      <c r="J1114" s="26"/>
    </row>
    <row r="1115" spans="1:10" outlineLevel="1">
      <c r="A1115" s="7">
        <f t="shared" si="91"/>
        <v>38</v>
      </c>
      <c r="B1115" s="39">
        <v>42625.020833333336</v>
      </c>
      <c r="C1115" s="40">
        <f t="shared" si="90"/>
        <v>0.9791666666666673</v>
      </c>
      <c r="D1115" s="43">
        <v>3.48</v>
      </c>
      <c r="E1115" s="9">
        <f t="shared" si="92"/>
        <v>3.5826600000000002</v>
      </c>
      <c r="F1115" s="44">
        <v>65.45</v>
      </c>
      <c r="G1115" s="9">
        <f t="shared" si="93"/>
        <v>69.795880000000011</v>
      </c>
      <c r="H1115" s="11">
        <f t="shared" si="89"/>
        <v>41.931882559199963</v>
      </c>
      <c r="J1115" s="26"/>
    </row>
    <row r="1116" spans="1:10" outlineLevel="1">
      <c r="A1116" s="7">
        <f t="shared" si="91"/>
        <v>38</v>
      </c>
      <c r="B1116" s="39">
        <v>42625.020833333336</v>
      </c>
      <c r="C1116" s="40">
        <f t="shared" si="90"/>
        <v>1.0000000000000007</v>
      </c>
      <c r="D1116" s="43">
        <v>2.5299999999999998</v>
      </c>
      <c r="E1116" s="9">
        <f t="shared" si="92"/>
        <v>2.604635</v>
      </c>
      <c r="F1116" s="44">
        <v>54.37</v>
      </c>
      <c r="G1116" s="9">
        <f t="shared" si="93"/>
        <v>57.980167999999999</v>
      </c>
      <c r="H1116" s="11">
        <f t="shared" si="89"/>
        <v>61.260577621320003</v>
      </c>
      <c r="J1116" s="26"/>
    </row>
    <row r="1117" spans="1:10" outlineLevel="1">
      <c r="A1117" s="7">
        <f t="shared" si="91"/>
        <v>38</v>
      </c>
      <c r="B1117" s="39">
        <v>42626.020833333336</v>
      </c>
      <c r="C1117" s="40">
        <f t="shared" si="90"/>
        <v>2.0833333333333332E-2</v>
      </c>
      <c r="D1117" s="43">
        <v>2.0099999999999998</v>
      </c>
      <c r="E1117" s="9">
        <f t="shared" si="92"/>
        <v>2.0692949999999999</v>
      </c>
      <c r="F1117" s="44">
        <v>65.099999999999994</v>
      </c>
      <c r="G1117" s="9">
        <f t="shared" si="93"/>
        <v>69.422640000000001</v>
      </c>
      <c r="H1117" s="11">
        <f t="shared" si="89"/>
        <v>24.991620661199995</v>
      </c>
      <c r="J1117" s="26"/>
    </row>
    <row r="1118" spans="1:10" outlineLevel="1">
      <c r="A1118" s="7">
        <f t="shared" si="91"/>
        <v>38</v>
      </c>
      <c r="B1118" s="39">
        <v>42626.020833333336</v>
      </c>
      <c r="C1118" s="40">
        <f t="shared" si="90"/>
        <v>4.1666666666666664E-2</v>
      </c>
      <c r="D1118" s="43">
        <v>1.35</v>
      </c>
      <c r="E1118" s="9">
        <f t="shared" si="92"/>
        <v>1.3898250000000003</v>
      </c>
      <c r="F1118" s="44">
        <v>60.26</v>
      </c>
      <c r="G1118" s="9">
        <f t="shared" si="93"/>
        <v>64.261263999999997</v>
      </c>
      <c r="H1118" s="11">
        <f t="shared" si="89"/>
        <v>23.958826261200009</v>
      </c>
      <c r="J1118" s="26"/>
    </row>
    <row r="1119" spans="1:10" outlineLevel="1">
      <c r="A1119" s="7">
        <f t="shared" si="91"/>
        <v>38</v>
      </c>
      <c r="B1119" s="39">
        <v>42626.020833333336</v>
      </c>
      <c r="C1119" s="40">
        <f t="shared" si="90"/>
        <v>6.25E-2</v>
      </c>
      <c r="D1119" s="43">
        <v>1.58</v>
      </c>
      <c r="E1119" s="9">
        <f t="shared" si="92"/>
        <v>1.6266100000000001</v>
      </c>
      <c r="F1119" s="44">
        <v>47.14</v>
      </c>
      <c r="G1119" s="9">
        <f t="shared" si="93"/>
        <v>50.270096000000002</v>
      </c>
      <c r="H1119" s="11">
        <f t="shared" si="89"/>
        <v>50.798874145440003</v>
      </c>
      <c r="J1119" s="26"/>
    </row>
    <row r="1120" spans="1:10" outlineLevel="1">
      <c r="A1120" s="7">
        <f t="shared" si="91"/>
        <v>38</v>
      </c>
      <c r="B1120" s="39">
        <v>42626.020833333336</v>
      </c>
      <c r="C1120" s="40">
        <f t="shared" si="90"/>
        <v>8.3333333333333329E-2</v>
      </c>
      <c r="D1120" s="43">
        <v>2.21</v>
      </c>
      <c r="E1120" s="9">
        <f t="shared" si="92"/>
        <v>2.2751950000000001</v>
      </c>
      <c r="F1120" s="44">
        <v>47.3</v>
      </c>
      <c r="G1120" s="9">
        <f t="shared" si="93"/>
        <v>50.440719999999999</v>
      </c>
      <c r="H1120" s="11">
        <f t="shared" si="89"/>
        <v>70.665918559600001</v>
      </c>
      <c r="J1120" s="26"/>
    </row>
    <row r="1121" spans="1:10" outlineLevel="1">
      <c r="A1121" s="7">
        <f t="shared" si="91"/>
        <v>38</v>
      </c>
      <c r="B1121" s="39">
        <v>42626.020833333336</v>
      </c>
      <c r="C1121" s="40">
        <f t="shared" si="90"/>
        <v>0.10416666666666666</v>
      </c>
      <c r="D1121" s="43">
        <v>2.21</v>
      </c>
      <c r="E1121" s="9">
        <f t="shared" si="92"/>
        <v>2.2751950000000001</v>
      </c>
      <c r="F1121" s="44">
        <v>42.52</v>
      </c>
      <c r="G1121" s="9">
        <f t="shared" si="93"/>
        <v>45.343328000000007</v>
      </c>
      <c r="H1121" s="11">
        <f t="shared" si="89"/>
        <v>82.26347935103999</v>
      </c>
      <c r="J1121" s="26"/>
    </row>
    <row r="1122" spans="1:10" outlineLevel="1">
      <c r="A1122" s="7">
        <f t="shared" si="91"/>
        <v>38</v>
      </c>
      <c r="B1122" s="39">
        <v>42626.020833333336</v>
      </c>
      <c r="C1122" s="40">
        <f t="shared" si="90"/>
        <v>0.12499999999999999</v>
      </c>
      <c r="D1122" s="43">
        <v>1.6</v>
      </c>
      <c r="E1122" s="9">
        <f t="shared" si="92"/>
        <v>1.6472000000000002</v>
      </c>
      <c r="F1122" s="44">
        <v>32.119999999999997</v>
      </c>
      <c r="G1122" s="9">
        <f t="shared" si="93"/>
        <v>34.252767999999996</v>
      </c>
      <c r="H1122" s="11">
        <f t="shared" si="89"/>
        <v>77.82564055040001</v>
      </c>
      <c r="J1122" s="26"/>
    </row>
    <row r="1123" spans="1:10" outlineLevel="1">
      <c r="A1123" s="7">
        <f t="shared" si="91"/>
        <v>38</v>
      </c>
      <c r="B1123" s="39">
        <v>42626.020833333336</v>
      </c>
      <c r="C1123" s="40">
        <f t="shared" si="90"/>
        <v>0.14583333333333331</v>
      </c>
      <c r="D1123" s="43">
        <v>1.53</v>
      </c>
      <c r="E1123" s="9">
        <f t="shared" si="92"/>
        <v>1.5751350000000002</v>
      </c>
      <c r="F1123" s="44">
        <v>31.36</v>
      </c>
      <c r="G1123" s="9">
        <f t="shared" si="93"/>
        <v>33.442304</v>
      </c>
      <c r="H1123" s="11">
        <f t="shared" si="89"/>
        <v>75.697358988960005</v>
      </c>
      <c r="J1123" s="26"/>
    </row>
    <row r="1124" spans="1:10" outlineLevel="1">
      <c r="A1124" s="7">
        <f t="shared" si="91"/>
        <v>38</v>
      </c>
      <c r="B1124" s="39">
        <v>42626.020833333336</v>
      </c>
      <c r="C1124" s="40">
        <f t="shared" si="90"/>
        <v>0.16666666666666666</v>
      </c>
      <c r="D1124" s="43">
        <v>1.66</v>
      </c>
      <c r="E1124" s="9">
        <f t="shared" si="92"/>
        <v>1.7089700000000001</v>
      </c>
      <c r="F1124" s="44">
        <v>30.99</v>
      </c>
      <c r="G1124" s="9">
        <f t="shared" si="93"/>
        <v>33.047736</v>
      </c>
      <c r="H1124" s="11">
        <f t="shared" si="89"/>
        <v>82.803465608080003</v>
      </c>
      <c r="J1124" s="26"/>
    </row>
    <row r="1125" spans="1:10" outlineLevel="1">
      <c r="A1125" s="7">
        <f t="shared" si="91"/>
        <v>38</v>
      </c>
      <c r="B1125" s="39">
        <v>42626.020833333336</v>
      </c>
      <c r="C1125" s="40">
        <f t="shared" si="90"/>
        <v>0.1875</v>
      </c>
      <c r="D1125" s="43">
        <v>0.64</v>
      </c>
      <c r="E1125" s="9">
        <f t="shared" si="92"/>
        <v>0.65888000000000002</v>
      </c>
      <c r="F1125" s="44">
        <v>32.729999999999997</v>
      </c>
      <c r="G1125" s="9">
        <f t="shared" si="93"/>
        <v>34.903271999999994</v>
      </c>
      <c r="H1125" s="11">
        <f t="shared" si="89"/>
        <v>30.701652144640004</v>
      </c>
      <c r="J1125" s="26"/>
    </row>
    <row r="1126" spans="1:10" outlineLevel="1">
      <c r="A1126" s="7">
        <f t="shared" si="91"/>
        <v>38</v>
      </c>
      <c r="B1126" s="39">
        <v>42626.020833333336</v>
      </c>
      <c r="C1126" s="40">
        <f t="shared" si="90"/>
        <v>0.20833333333333334</v>
      </c>
      <c r="D1126" s="43">
        <v>0.19</v>
      </c>
      <c r="E1126" s="9">
        <f t="shared" si="92"/>
        <v>0.19560500000000003</v>
      </c>
      <c r="F1126" s="44">
        <v>32.29</v>
      </c>
      <c r="G1126" s="9">
        <f t="shared" si="93"/>
        <v>34.434055999999998</v>
      </c>
      <c r="H1126" s="11">
        <f t="shared" si="89"/>
        <v>9.2063339761200016</v>
      </c>
      <c r="J1126" s="26"/>
    </row>
    <row r="1127" spans="1:10" outlineLevel="1">
      <c r="A1127" s="7">
        <f t="shared" si="91"/>
        <v>38</v>
      </c>
      <c r="B1127" s="39">
        <v>42626.020833333336</v>
      </c>
      <c r="C1127" s="40">
        <f t="shared" si="90"/>
        <v>0.22916666666666669</v>
      </c>
      <c r="D1127" s="43">
        <v>0.68</v>
      </c>
      <c r="E1127" s="9">
        <f t="shared" si="92"/>
        <v>0.70006000000000013</v>
      </c>
      <c r="F1127" s="44">
        <v>32.54</v>
      </c>
      <c r="G1127" s="9">
        <f t="shared" si="93"/>
        <v>34.700656000000002</v>
      </c>
      <c r="H1127" s="11">
        <f t="shared" si="89"/>
        <v>32.762348760640002</v>
      </c>
      <c r="J1127" s="26"/>
    </row>
    <row r="1128" spans="1:10" outlineLevel="1">
      <c r="A1128" s="7">
        <f t="shared" si="91"/>
        <v>38</v>
      </c>
      <c r="B1128" s="39">
        <v>42626.020833333336</v>
      </c>
      <c r="C1128" s="40">
        <f t="shared" si="90"/>
        <v>0.25</v>
      </c>
      <c r="D1128" s="43">
        <v>1.08</v>
      </c>
      <c r="E1128" s="9">
        <f t="shared" si="92"/>
        <v>1.1118600000000001</v>
      </c>
      <c r="F1128" s="44">
        <v>38.67</v>
      </c>
      <c r="G1128" s="9">
        <f t="shared" si="93"/>
        <v>41.237688000000006</v>
      </c>
      <c r="H1128" s="11">
        <f t="shared" si="89"/>
        <v>44.766054220319994</v>
      </c>
      <c r="J1128" s="26"/>
    </row>
    <row r="1129" spans="1:10" outlineLevel="1">
      <c r="A1129" s="7">
        <f t="shared" si="91"/>
        <v>38</v>
      </c>
      <c r="B1129" s="39">
        <v>42626.020833333336</v>
      </c>
      <c r="C1129" s="40">
        <f t="shared" si="90"/>
        <v>0.27083333333333331</v>
      </c>
      <c r="D1129" s="43">
        <v>1.48</v>
      </c>
      <c r="E1129" s="9">
        <f t="shared" si="92"/>
        <v>1.52366</v>
      </c>
      <c r="F1129" s="44">
        <v>62.86</v>
      </c>
      <c r="G1129" s="9">
        <f t="shared" si="93"/>
        <v>67.033904000000007</v>
      </c>
      <c r="H1129" s="11">
        <f t="shared" si="89"/>
        <v>22.041411831359991</v>
      </c>
      <c r="J1129" s="26"/>
    </row>
    <row r="1130" spans="1:10" outlineLevel="1">
      <c r="A1130" s="7">
        <f t="shared" si="91"/>
        <v>38</v>
      </c>
      <c r="B1130" s="39">
        <v>42626.020833333336</v>
      </c>
      <c r="C1130" s="40">
        <f t="shared" si="90"/>
        <v>0.29166666666666663</v>
      </c>
      <c r="D1130" s="43">
        <v>2.08</v>
      </c>
      <c r="E1130" s="9">
        <f t="shared" si="92"/>
        <v>2.1413600000000002</v>
      </c>
      <c r="F1130" s="44">
        <v>73.64</v>
      </c>
      <c r="G1130" s="9">
        <f t="shared" si="93"/>
        <v>78.529696000000001</v>
      </c>
      <c r="H1130" s="11">
        <f t="shared" si="89"/>
        <v>6.3604901734399979</v>
      </c>
      <c r="J1130" s="26"/>
    </row>
    <row r="1131" spans="1:10" outlineLevel="1">
      <c r="A1131" s="7">
        <f t="shared" si="91"/>
        <v>38</v>
      </c>
      <c r="B1131" s="39">
        <v>42626.020833333336</v>
      </c>
      <c r="C1131" s="40">
        <f t="shared" si="90"/>
        <v>0.31249999999999994</v>
      </c>
      <c r="D1131" s="43">
        <v>1.82</v>
      </c>
      <c r="E1131" s="9">
        <f t="shared" si="92"/>
        <v>1.8736900000000003</v>
      </c>
      <c r="F1131" s="44">
        <v>54.85</v>
      </c>
      <c r="G1131" s="9">
        <f t="shared" si="93"/>
        <v>58.492040000000003</v>
      </c>
      <c r="H1131" s="11">
        <f t="shared" si="89"/>
        <v>43.109784572400002</v>
      </c>
      <c r="J1131" s="26"/>
    </row>
    <row r="1132" spans="1:10" outlineLevel="1">
      <c r="A1132" s="7">
        <f t="shared" si="91"/>
        <v>38</v>
      </c>
      <c r="B1132" s="39">
        <v>42626.020833333336</v>
      </c>
      <c r="C1132" s="40">
        <f t="shared" si="90"/>
        <v>0.33333333333333326</v>
      </c>
      <c r="D1132" s="43">
        <v>3.96</v>
      </c>
      <c r="E1132" s="9">
        <f t="shared" si="92"/>
        <v>4.0768200000000006</v>
      </c>
      <c r="F1132" s="44">
        <v>64.3</v>
      </c>
      <c r="G1132" s="9">
        <f t="shared" si="93"/>
        <v>68.569519999999997</v>
      </c>
      <c r="H1132" s="11">
        <f t="shared" si="89"/>
        <v>52.715239473600022</v>
      </c>
      <c r="J1132" s="26"/>
    </row>
    <row r="1133" spans="1:10" outlineLevel="1">
      <c r="A1133" s="7">
        <f t="shared" si="91"/>
        <v>38</v>
      </c>
      <c r="B1133" s="39">
        <v>42626.020833333336</v>
      </c>
      <c r="C1133" s="40">
        <f t="shared" si="90"/>
        <v>0.35416666666666657</v>
      </c>
      <c r="D1133" s="43">
        <v>2.77</v>
      </c>
      <c r="E1133" s="9">
        <f t="shared" si="92"/>
        <v>2.8517150000000004</v>
      </c>
      <c r="F1133" s="44">
        <v>74.83</v>
      </c>
      <c r="G1133" s="9">
        <f t="shared" si="93"/>
        <v>79.798711999999995</v>
      </c>
      <c r="H1133" s="11">
        <f t="shared" si="89"/>
        <v>4.8515885089200159</v>
      </c>
      <c r="J1133" s="26"/>
    </row>
    <row r="1134" spans="1:10" outlineLevel="1">
      <c r="A1134" s="7">
        <f t="shared" si="91"/>
        <v>38</v>
      </c>
      <c r="B1134" s="39">
        <v>42626.020833333336</v>
      </c>
      <c r="C1134" s="40">
        <f t="shared" si="90"/>
        <v>0.37499999999999989</v>
      </c>
      <c r="D1134" s="43">
        <v>1.39</v>
      </c>
      <c r="E1134" s="9">
        <f t="shared" si="92"/>
        <v>1.4310050000000001</v>
      </c>
      <c r="F1134" s="44">
        <v>71.31</v>
      </c>
      <c r="G1134" s="9">
        <f t="shared" si="93"/>
        <v>76.044983999999999</v>
      </c>
      <c r="H1134" s="11">
        <f t="shared" si="89"/>
        <v>7.8061551710800012</v>
      </c>
      <c r="J1134" s="26"/>
    </row>
    <row r="1135" spans="1:10" outlineLevel="1">
      <c r="A1135" s="7">
        <f t="shared" si="91"/>
        <v>38</v>
      </c>
      <c r="B1135" s="39">
        <v>42626.020833333336</v>
      </c>
      <c r="C1135" s="40">
        <f t="shared" si="90"/>
        <v>0.3958333333333332</v>
      </c>
      <c r="D1135" s="43">
        <v>2.1800000000000002</v>
      </c>
      <c r="E1135" s="9">
        <f t="shared" si="92"/>
        <v>2.2443100000000005</v>
      </c>
      <c r="F1135" s="44">
        <v>84.46</v>
      </c>
      <c r="G1135" s="9">
        <f t="shared" si="93"/>
        <v>90.06814399999999</v>
      </c>
      <c r="H1135" s="11">
        <f t="shared" si="89"/>
        <v>-19.229571260639979</v>
      </c>
      <c r="J1135" s="26"/>
    </row>
    <row r="1136" spans="1:10" outlineLevel="1">
      <c r="A1136" s="7">
        <f t="shared" si="91"/>
        <v>38</v>
      </c>
      <c r="B1136" s="39">
        <v>42626.020833333336</v>
      </c>
      <c r="C1136" s="40">
        <f t="shared" si="90"/>
        <v>0.41666666666666652</v>
      </c>
      <c r="D1136" s="43">
        <v>1.69</v>
      </c>
      <c r="E1136" s="9">
        <f t="shared" si="92"/>
        <v>1.7398550000000002</v>
      </c>
      <c r="F1136" s="44">
        <v>83.2</v>
      </c>
      <c r="G1136" s="9">
        <f t="shared" si="93"/>
        <v>88.72448</v>
      </c>
      <c r="H1136" s="11">
        <f t="shared" si="89"/>
        <v>-12.569547650400001</v>
      </c>
      <c r="J1136" s="26"/>
    </row>
    <row r="1137" spans="1:10" outlineLevel="1">
      <c r="A1137" s="7">
        <f t="shared" si="91"/>
        <v>38</v>
      </c>
      <c r="B1137" s="39">
        <v>42626.020833333336</v>
      </c>
      <c r="C1137" s="40">
        <f t="shared" si="90"/>
        <v>0.43749999999999983</v>
      </c>
      <c r="D1137" s="43">
        <v>1.51</v>
      </c>
      <c r="E1137" s="9">
        <f t="shared" si="92"/>
        <v>1.5545450000000001</v>
      </c>
      <c r="F1137" s="44">
        <v>70.16</v>
      </c>
      <c r="G1137" s="9">
        <f t="shared" si="93"/>
        <v>74.818624</v>
      </c>
      <c r="H1137" s="11">
        <f t="shared" si="89"/>
        <v>10.386499653920001</v>
      </c>
      <c r="J1137" s="26"/>
    </row>
    <row r="1138" spans="1:10" outlineLevel="1">
      <c r="A1138" s="7">
        <f t="shared" si="91"/>
        <v>38</v>
      </c>
      <c r="B1138" s="39">
        <v>42626.020833333336</v>
      </c>
      <c r="C1138" s="40">
        <f t="shared" si="90"/>
        <v>0.45833333333333315</v>
      </c>
      <c r="D1138" s="43">
        <v>2.57</v>
      </c>
      <c r="E1138" s="9">
        <f t="shared" si="92"/>
        <v>2.6458150000000002</v>
      </c>
      <c r="F1138" s="44">
        <v>57.4</v>
      </c>
      <c r="G1138" s="9">
        <f t="shared" si="93"/>
        <v>61.211359999999999</v>
      </c>
      <c r="H1138" s="11">
        <f t="shared" si="89"/>
        <v>53.679988041600005</v>
      </c>
      <c r="J1138" s="26"/>
    </row>
    <row r="1139" spans="1:10" outlineLevel="1">
      <c r="A1139" s="7">
        <f t="shared" si="91"/>
        <v>38</v>
      </c>
      <c r="B1139" s="39">
        <v>42626.020833333336</v>
      </c>
      <c r="C1139" s="40">
        <f t="shared" si="90"/>
        <v>0.47916666666666646</v>
      </c>
      <c r="D1139" s="43">
        <v>2.5299999999999998</v>
      </c>
      <c r="E1139" s="9">
        <f t="shared" si="92"/>
        <v>2.604635</v>
      </c>
      <c r="F1139" s="44">
        <v>71.47</v>
      </c>
      <c r="G1139" s="9">
        <f t="shared" si="93"/>
        <v>76.215608000000003</v>
      </c>
      <c r="H1139" s="11">
        <f t="shared" si="89"/>
        <v>13.763912356919992</v>
      </c>
      <c r="J1139" s="26"/>
    </row>
    <row r="1140" spans="1:10" outlineLevel="1">
      <c r="A1140" s="7">
        <f t="shared" si="91"/>
        <v>38</v>
      </c>
      <c r="B1140" s="39">
        <v>42626.020833333336</v>
      </c>
      <c r="C1140" s="40">
        <f t="shared" si="90"/>
        <v>0.49999999999999978</v>
      </c>
      <c r="D1140" s="43">
        <v>2.88</v>
      </c>
      <c r="E1140" s="9">
        <f t="shared" si="92"/>
        <v>2.96496</v>
      </c>
      <c r="F1140" s="44">
        <v>71.08</v>
      </c>
      <c r="G1140" s="9">
        <f t="shared" si="93"/>
        <v>75.799712</v>
      </c>
      <c r="H1140" s="11">
        <f t="shared" si="89"/>
        <v>16.901125908480001</v>
      </c>
      <c r="J1140" s="26"/>
    </row>
    <row r="1141" spans="1:10" outlineLevel="1">
      <c r="A1141" s="7">
        <f t="shared" si="91"/>
        <v>38</v>
      </c>
      <c r="B1141" s="39">
        <v>42626.020833333336</v>
      </c>
      <c r="C1141" s="40">
        <f t="shared" si="90"/>
        <v>0.52083333333333315</v>
      </c>
      <c r="D1141" s="43">
        <v>3.45</v>
      </c>
      <c r="E1141" s="9">
        <f t="shared" si="92"/>
        <v>3.5517750000000006</v>
      </c>
      <c r="F1141" s="44">
        <v>71.91</v>
      </c>
      <c r="G1141" s="9">
        <f t="shared" si="93"/>
        <v>76.684823999999992</v>
      </c>
      <c r="H1141" s="11">
        <f t="shared" si="89"/>
        <v>17.102421737400032</v>
      </c>
      <c r="J1141" s="26"/>
    </row>
    <row r="1142" spans="1:10" outlineLevel="1">
      <c r="A1142" s="7">
        <f t="shared" si="91"/>
        <v>38</v>
      </c>
      <c r="B1142" s="39">
        <v>42626.020833333336</v>
      </c>
      <c r="C1142" s="40">
        <f t="shared" si="90"/>
        <v>0.54166666666666652</v>
      </c>
      <c r="D1142" s="43">
        <v>3.63</v>
      </c>
      <c r="E1142" s="9">
        <f t="shared" si="92"/>
        <v>3.737085</v>
      </c>
      <c r="F1142" s="44">
        <v>61.96</v>
      </c>
      <c r="G1142" s="9">
        <f t="shared" si="93"/>
        <v>66.074144000000004</v>
      </c>
      <c r="H1142" s="11">
        <f t="shared" si="89"/>
        <v>57.647735069759982</v>
      </c>
      <c r="J1142" s="26"/>
    </row>
    <row r="1143" spans="1:10" outlineLevel="1">
      <c r="A1143" s="7">
        <f t="shared" si="91"/>
        <v>38</v>
      </c>
      <c r="B1143" s="39">
        <v>42626.020833333336</v>
      </c>
      <c r="C1143" s="40">
        <f t="shared" si="90"/>
        <v>0.56249999999999989</v>
      </c>
      <c r="D1143" s="43">
        <v>3.96</v>
      </c>
      <c r="E1143" s="9">
        <f t="shared" si="92"/>
        <v>4.0768200000000006</v>
      </c>
      <c r="F1143" s="44">
        <v>62.78</v>
      </c>
      <c r="G1143" s="9">
        <f t="shared" si="93"/>
        <v>66.948592000000005</v>
      </c>
      <c r="H1143" s="11">
        <f t="shared" si="89"/>
        <v>59.32347116255999</v>
      </c>
      <c r="J1143" s="26"/>
    </row>
    <row r="1144" spans="1:10" outlineLevel="1">
      <c r="A1144" s="7">
        <f t="shared" si="91"/>
        <v>38</v>
      </c>
      <c r="B1144" s="39">
        <v>42626.020833333336</v>
      </c>
      <c r="C1144" s="40">
        <f t="shared" si="90"/>
        <v>0.58333333333333326</v>
      </c>
      <c r="D1144" s="43">
        <v>3.71</v>
      </c>
      <c r="E1144" s="9">
        <f t="shared" si="92"/>
        <v>3.8194450000000004</v>
      </c>
      <c r="F1144" s="44">
        <v>74.23</v>
      </c>
      <c r="G1144" s="9">
        <f t="shared" si="93"/>
        <v>79.158872000000002</v>
      </c>
      <c r="H1144" s="11">
        <f t="shared" si="89"/>
        <v>8.9418096339599913</v>
      </c>
      <c r="J1144" s="26"/>
    </row>
    <row r="1145" spans="1:10" outlineLevel="1">
      <c r="A1145" s="7">
        <f t="shared" si="91"/>
        <v>38</v>
      </c>
      <c r="B1145" s="39">
        <v>42626.020833333336</v>
      </c>
      <c r="C1145" s="40">
        <f t="shared" si="90"/>
        <v>0.60416666666666663</v>
      </c>
      <c r="D1145" s="43">
        <v>3.26</v>
      </c>
      <c r="E1145" s="9">
        <f t="shared" si="92"/>
        <v>3.3561700000000001</v>
      </c>
      <c r="F1145" s="44">
        <v>77.78</v>
      </c>
      <c r="G1145" s="9">
        <f t="shared" si="93"/>
        <v>82.944592</v>
      </c>
      <c r="H1145" s="11">
        <f t="shared" si="89"/>
        <v>-4.8482963326400004</v>
      </c>
      <c r="J1145" s="26"/>
    </row>
    <row r="1146" spans="1:10" outlineLevel="1">
      <c r="A1146" s="7">
        <f t="shared" si="91"/>
        <v>38</v>
      </c>
      <c r="B1146" s="39">
        <v>42626.020833333336</v>
      </c>
      <c r="C1146" s="40">
        <f t="shared" si="90"/>
        <v>0.625</v>
      </c>
      <c r="D1146" s="43">
        <v>1.74</v>
      </c>
      <c r="E1146" s="9">
        <f t="shared" si="92"/>
        <v>1.7913300000000001</v>
      </c>
      <c r="F1146" s="44">
        <v>73.930000000000007</v>
      </c>
      <c r="G1146" s="9">
        <f t="shared" si="93"/>
        <v>78.838952000000006</v>
      </c>
      <c r="H1146" s="11">
        <f t="shared" si="89"/>
        <v>4.7668151138399892</v>
      </c>
      <c r="J1146" s="26"/>
    </row>
    <row r="1147" spans="1:10" outlineLevel="1">
      <c r="A1147" s="7">
        <f t="shared" si="91"/>
        <v>38</v>
      </c>
      <c r="B1147" s="39">
        <v>42626.020833333336</v>
      </c>
      <c r="C1147" s="40">
        <f t="shared" si="90"/>
        <v>0.64583333333333337</v>
      </c>
      <c r="D1147" s="43">
        <v>1.05</v>
      </c>
      <c r="E1147" s="9">
        <f t="shared" si="92"/>
        <v>1.0809750000000002</v>
      </c>
      <c r="F1147" s="44">
        <v>77.099999999999994</v>
      </c>
      <c r="G1147" s="9">
        <f t="shared" si="93"/>
        <v>82.219439999999992</v>
      </c>
      <c r="H1147" s="11">
        <f t="shared" si="89"/>
        <v>-0.77769665399999111</v>
      </c>
      <c r="J1147" s="26"/>
    </row>
    <row r="1148" spans="1:10" outlineLevel="1">
      <c r="A1148" s="7">
        <f t="shared" si="91"/>
        <v>38</v>
      </c>
      <c r="B1148" s="39">
        <v>42626.020833333336</v>
      </c>
      <c r="C1148" s="40">
        <f t="shared" si="90"/>
        <v>0.66666666666666674</v>
      </c>
      <c r="D1148" s="43">
        <v>0.83</v>
      </c>
      <c r="E1148" s="9">
        <f t="shared" si="92"/>
        <v>0.85448500000000005</v>
      </c>
      <c r="F1148" s="44">
        <v>79.62</v>
      </c>
      <c r="G1148" s="9">
        <f t="shared" si="93"/>
        <v>84.906768</v>
      </c>
      <c r="H1148" s="11">
        <f t="shared" si="89"/>
        <v>-2.91103215448</v>
      </c>
      <c r="J1148" s="26"/>
    </row>
    <row r="1149" spans="1:10" outlineLevel="1">
      <c r="A1149" s="7">
        <f t="shared" si="91"/>
        <v>38</v>
      </c>
      <c r="B1149" s="39">
        <v>42626.020833333336</v>
      </c>
      <c r="C1149" s="40">
        <f t="shared" si="90"/>
        <v>0.68750000000000011</v>
      </c>
      <c r="D1149" s="43">
        <v>0.05</v>
      </c>
      <c r="E1149" s="9">
        <f t="shared" si="92"/>
        <v>5.1475000000000007E-2</v>
      </c>
      <c r="F1149" s="44">
        <v>74.989999999999995</v>
      </c>
      <c r="G1149" s="9">
        <f t="shared" si="93"/>
        <v>79.969335999999998</v>
      </c>
      <c r="H1149" s="11">
        <f t="shared" ref="H1149:H1212" si="94">E1149*($B$6-G1149)</f>
        <v>7.8790929400000098E-2</v>
      </c>
      <c r="J1149" s="26"/>
    </row>
    <row r="1150" spans="1:10" outlineLevel="1">
      <c r="A1150" s="7">
        <f t="shared" si="91"/>
        <v>38</v>
      </c>
      <c r="B1150" s="39">
        <v>42626.020833333336</v>
      </c>
      <c r="C1150" s="40">
        <f t="shared" ref="C1150:C1213" si="95">IF(C1149=$C$60,$C$13,C1149+1/48)</f>
        <v>0.70833333333333348</v>
      </c>
      <c r="D1150" s="43">
        <v>-0.04</v>
      </c>
      <c r="E1150" s="9">
        <f t="shared" si="92"/>
        <v>-4.1180000000000001E-2</v>
      </c>
      <c r="F1150" s="44">
        <v>67.760000000000005</v>
      </c>
      <c r="G1150" s="9">
        <f t="shared" si="93"/>
        <v>72.259264000000002</v>
      </c>
      <c r="H1150" s="11">
        <f t="shared" si="94"/>
        <v>-0.38053350847999995</v>
      </c>
      <c r="J1150" s="26"/>
    </row>
    <row r="1151" spans="1:10" outlineLevel="1">
      <c r="A1151" s="7">
        <f t="shared" ref="A1151:A1214" si="96">A1150</f>
        <v>38</v>
      </c>
      <c r="B1151" s="39">
        <v>42626.020833333336</v>
      </c>
      <c r="C1151" s="40">
        <f t="shared" si="95"/>
        <v>0.72916666666666685</v>
      </c>
      <c r="D1151" s="43">
        <v>0.49</v>
      </c>
      <c r="E1151" s="9">
        <f t="shared" si="92"/>
        <v>0.50445499999999999</v>
      </c>
      <c r="F1151" s="44">
        <v>62.53</v>
      </c>
      <c r="G1151" s="9">
        <f t="shared" si="93"/>
        <v>66.681992000000008</v>
      </c>
      <c r="H1151" s="11">
        <f t="shared" si="94"/>
        <v>7.475018225639996</v>
      </c>
      <c r="J1151" s="26"/>
    </row>
    <row r="1152" spans="1:10" outlineLevel="1">
      <c r="A1152" s="7">
        <f t="shared" si="96"/>
        <v>38</v>
      </c>
      <c r="B1152" s="39">
        <v>42626.020833333336</v>
      </c>
      <c r="C1152" s="40">
        <f t="shared" si="95"/>
        <v>0.75000000000000022</v>
      </c>
      <c r="D1152" s="43">
        <v>0.96</v>
      </c>
      <c r="E1152" s="9">
        <f t="shared" si="92"/>
        <v>0.98832000000000009</v>
      </c>
      <c r="F1152" s="44">
        <v>77.05</v>
      </c>
      <c r="G1152" s="9">
        <f t="shared" si="93"/>
        <v>82.166119999999992</v>
      </c>
      <c r="H1152" s="11">
        <f t="shared" si="94"/>
        <v>-0.65833971839999239</v>
      </c>
      <c r="J1152" s="26"/>
    </row>
    <row r="1153" spans="1:10" outlineLevel="1">
      <c r="A1153" s="7">
        <f t="shared" si="96"/>
        <v>38</v>
      </c>
      <c r="B1153" s="39">
        <v>42626.020833333336</v>
      </c>
      <c r="C1153" s="40">
        <f t="shared" si="95"/>
        <v>0.77083333333333359</v>
      </c>
      <c r="D1153" s="43">
        <v>0.15</v>
      </c>
      <c r="E1153" s="9">
        <f t="shared" si="92"/>
        <v>0.15442500000000001</v>
      </c>
      <c r="F1153" s="44">
        <v>89.04</v>
      </c>
      <c r="G1153" s="9">
        <f t="shared" si="93"/>
        <v>94.952256000000006</v>
      </c>
      <c r="H1153" s="11">
        <f t="shared" si="94"/>
        <v>-2.0773646328000011</v>
      </c>
      <c r="J1153" s="26"/>
    </row>
    <row r="1154" spans="1:10" outlineLevel="1">
      <c r="A1154" s="7">
        <f t="shared" si="96"/>
        <v>38</v>
      </c>
      <c r="B1154" s="39">
        <v>42626.020833333336</v>
      </c>
      <c r="C1154" s="40">
        <f t="shared" si="95"/>
        <v>0.79166666666666696</v>
      </c>
      <c r="D1154" s="43">
        <v>0.3</v>
      </c>
      <c r="E1154" s="9">
        <f t="shared" si="92"/>
        <v>0.30885000000000001</v>
      </c>
      <c r="F1154" s="44">
        <v>81.069999999999993</v>
      </c>
      <c r="G1154" s="9">
        <f t="shared" si="93"/>
        <v>86.453047999999995</v>
      </c>
      <c r="H1154" s="11">
        <f t="shared" si="94"/>
        <v>-1.5297488747999988</v>
      </c>
      <c r="J1154" s="26"/>
    </row>
    <row r="1155" spans="1:10" outlineLevel="1">
      <c r="A1155" s="7">
        <f t="shared" si="96"/>
        <v>38</v>
      </c>
      <c r="B1155" s="39">
        <v>42626.020833333336</v>
      </c>
      <c r="C1155" s="40">
        <f t="shared" si="95"/>
        <v>0.81250000000000033</v>
      </c>
      <c r="D1155" s="43">
        <v>2.35</v>
      </c>
      <c r="E1155" s="9">
        <f t="shared" si="92"/>
        <v>2.4193250000000002</v>
      </c>
      <c r="F1155" s="44">
        <v>63.6</v>
      </c>
      <c r="G1155" s="9">
        <f t="shared" si="93"/>
        <v>67.823040000000006</v>
      </c>
      <c r="H1155" s="11">
        <f t="shared" si="94"/>
        <v>33.089011251999985</v>
      </c>
      <c r="J1155" s="26"/>
    </row>
    <row r="1156" spans="1:10" outlineLevel="1">
      <c r="A1156" s="7">
        <f t="shared" si="96"/>
        <v>38</v>
      </c>
      <c r="B1156" s="39">
        <v>42626.020833333336</v>
      </c>
      <c r="C1156" s="40">
        <f t="shared" si="95"/>
        <v>0.8333333333333337</v>
      </c>
      <c r="D1156" s="43">
        <v>6.95</v>
      </c>
      <c r="E1156" s="9">
        <f t="shared" si="92"/>
        <v>7.1550250000000011</v>
      </c>
      <c r="F1156" s="44">
        <v>65.63</v>
      </c>
      <c r="G1156" s="9">
        <f t="shared" si="93"/>
        <v>69.987831999999997</v>
      </c>
      <c r="H1156" s="11">
        <f t="shared" si="94"/>
        <v>82.369849844200033</v>
      </c>
      <c r="J1156" s="26"/>
    </row>
    <row r="1157" spans="1:10" outlineLevel="1">
      <c r="A1157" s="7">
        <f t="shared" si="96"/>
        <v>38</v>
      </c>
      <c r="B1157" s="39">
        <v>42626.020833333336</v>
      </c>
      <c r="C1157" s="40">
        <f t="shared" si="95"/>
        <v>0.85416666666666707</v>
      </c>
      <c r="D1157" s="43">
        <v>9.31</v>
      </c>
      <c r="E1157" s="9">
        <f t="shared" si="92"/>
        <v>9.5846450000000019</v>
      </c>
      <c r="F1157" s="44">
        <v>65.22</v>
      </c>
      <c r="G1157" s="9">
        <f t="shared" si="93"/>
        <v>69.550607999999997</v>
      </c>
      <c r="H1157" s="11">
        <f t="shared" si="94"/>
        <v>114.53068028584005</v>
      </c>
      <c r="J1157" s="26"/>
    </row>
    <row r="1158" spans="1:10" outlineLevel="1">
      <c r="A1158" s="7">
        <f t="shared" si="96"/>
        <v>38</v>
      </c>
      <c r="B1158" s="39">
        <v>42626.020833333336</v>
      </c>
      <c r="C1158" s="40">
        <f t="shared" si="95"/>
        <v>0.87500000000000044</v>
      </c>
      <c r="D1158" s="43">
        <v>9.6</v>
      </c>
      <c r="E1158" s="9">
        <f t="shared" si="92"/>
        <v>9.8832000000000004</v>
      </c>
      <c r="F1158" s="44">
        <v>56.44</v>
      </c>
      <c r="G1158" s="9">
        <f t="shared" si="93"/>
        <v>60.187615999999998</v>
      </c>
      <c r="H1158" s="11">
        <f t="shared" si="94"/>
        <v>210.63455354880003</v>
      </c>
      <c r="J1158" s="26"/>
    </row>
    <row r="1159" spans="1:10" outlineLevel="1">
      <c r="A1159" s="7">
        <f t="shared" si="96"/>
        <v>38</v>
      </c>
      <c r="B1159" s="39">
        <v>42626.020833333336</v>
      </c>
      <c r="C1159" s="40">
        <f t="shared" si="95"/>
        <v>0.89583333333333381</v>
      </c>
      <c r="D1159" s="43">
        <v>9.7899999999999991</v>
      </c>
      <c r="E1159" s="9">
        <f t="shared" si="92"/>
        <v>10.078804999999999</v>
      </c>
      <c r="F1159" s="44">
        <v>44.3</v>
      </c>
      <c r="G1159" s="9">
        <f t="shared" si="93"/>
        <v>47.241519999999994</v>
      </c>
      <c r="H1159" s="11">
        <f t="shared" si="94"/>
        <v>345.2845395164</v>
      </c>
      <c r="J1159" s="26"/>
    </row>
    <row r="1160" spans="1:10" outlineLevel="1">
      <c r="A1160" s="7">
        <f t="shared" si="96"/>
        <v>38</v>
      </c>
      <c r="B1160" s="39">
        <v>42626.020833333336</v>
      </c>
      <c r="C1160" s="40">
        <f t="shared" si="95"/>
        <v>0.91666666666666718</v>
      </c>
      <c r="D1160" s="43">
        <v>9.7899999999999991</v>
      </c>
      <c r="E1160" s="9">
        <f t="shared" si="92"/>
        <v>10.078804999999999</v>
      </c>
      <c r="F1160" s="44">
        <v>36.42</v>
      </c>
      <c r="G1160" s="9">
        <f t="shared" si="93"/>
        <v>38.838288000000006</v>
      </c>
      <c r="H1160" s="11">
        <f t="shared" si="94"/>
        <v>429.97907621415993</v>
      </c>
      <c r="J1160" s="26"/>
    </row>
    <row r="1161" spans="1:10" outlineLevel="1">
      <c r="A1161" s="7">
        <f t="shared" si="96"/>
        <v>38</v>
      </c>
      <c r="B1161" s="39">
        <v>42626.020833333336</v>
      </c>
      <c r="C1161" s="40">
        <f t="shared" si="95"/>
        <v>0.93750000000000056</v>
      </c>
      <c r="D1161" s="43">
        <v>9.7799999999999994</v>
      </c>
      <c r="E1161" s="9">
        <f t="shared" si="92"/>
        <v>10.06851</v>
      </c>
      <c r="F1161" s="44">
        <v>50.06</v>
      </c>
      <c r="G1161" s="9">
        <f t="shared" si="93"/>
        <v>53.383984000000005</v>
      </c>
      <c r="H1161" s="11">
        <f t="shared" si="94"/>
        <v>283.08638825615992</v>
      </c>
      <c r="J1161" s="26"/>
    </row>
    <row r="1162" spans="1:10" outlineLevel="1">
      <c r="A1162" s="7">
        <f t="shared" si="96"/>
        <v>38</v>
      </c>
      <c r="B1162" s="39">
        <v>42626.020833333336</v>
      </c>
      <c r="C1162" s="40">
        <f t="shared" si="95"/>
        <v>0.95833333333333393</v>
      </c>
      <c r="D1162" s="43">
        <v>9.7799999999999994</v>
      </c>
      <c r="E1162" s="9">
        <f t="shared" si="92"/>
        <v>10.06851</v>
      </c>
      <c r="F1162" s="44">
        <v>34.479999999999997</v>
      </c>
      <c r="G1162" s="9">
        <f t="shared" si="93"/>
        <v>36.769472</v>
      </c>
      <c r="H1162" s="11">
        <f t="shared" si="94"/>
        <v>450.36976847327998</v>
      </c>
      <c r="J1162" s="26"/>
    </row>
    <row r="1163" spans="1:10" outlineLevel="1">
      <c r="A1163" s="7">
        <f t="shared" si="96"/>
        <v>38</v>
      </c>
      <c r="B1163" s="39">
        <v>42626.020833333336</v>
      </c>
      <c r="C1163" s="40">
        <f t="shared" si="95"/>
        <v>0.9791666666666673</v>
      </c>
      <c r="D1163" s="43">
        <v>9.4700000000000006</v>
      </c>
      <c r="E1163" s="9">
        <f t="shared" si="92"/>
        <v>9.7493650000000009</v>
      </c>
      <c r="F1163" s="44">
        <v>39.909999999999997</v>
      </c>
      <c r="G1163" s="9">
        <f t="shared" si="93"/>
        <v>42.560023999999999</v>
      </c>
      <c r="H1163" s="11">
        <f t="shared" si="94"/>
        <v>379.64003911524003</v>
      </c>
      <c r="J1163" s="26"/>
    </row>
    <row r="1164" spans="1:10" outlineLevel="1">
      <c r="A1164" s="7">
        <f t="shared" si="96"/>
        <v>38</v>
      </c>
      <c r="B1164" s="39">
        <v>42626.020833333336</v>
      </c>
      <c r="C1164" s="40">
        <f t="shared" si="95"/>
        <v>1.0000000000000007</v>
      </c>
      <c r="D1164" s="43">
        <v>8.14</v>
      </c>
      <c r="E1164" s="9">
        <f t="shared" si="92"/>
        <v>8.3801300000000012</v>
      </c>
      <c r="F1164" s="44">
        <v>34.42</v>
      </c>
      <c r="G1164" s="9">
        <f t="shared" si="93"/>
        <v>36.705488000000003</v>
      </c>
      <c r="H1164" s="11">
        <f t="shared" si="94"/>
        <v>375.38383384656004</v>
      </c>
      <c r="J1164" s="26"/>
    </row>
    <row r="1165" spans="1:10" outlineLevel="1">
      <c r="A1165" s="7">
        <f t="shared" si="96"/>
        <v>38</v>
      </c>
      <c r="B1165" s="39">
        <v>42627.020833333336</v>
      </c>
      <c r="C1165" s="40">
        <f t="shared" si="95"/>
        <v>2.0833333333333332E-2</v>
      </c>
      <c r="D1165" s="43">
        <v>8.14</v>
      </c>
      <c r="E1165" s="9">
        <f t="shared" si="92"/>
        <v>8.3801300000000012</v>
      </c>
      <c r="F1165" s="44">
        <v>29.74</v>
      </c>
      <c r="G1165" s="9">
        <f t="shared" si="93"/>
        <v>31.714735999999998</v>
      </c>
      <c r="H1165" s="11">
        <f t="shared" si="94"/>
        <v>417.20698440432005</v>
      </c>
      <c r="J1165" s="26"/>
    </row>
    <row r="1166" spans="1:10" outlineLevel="1">
      <c r="A1166" s="7">
        <f t="shared" si="96"/>
        <v>38</v>
      </c>
      <c r="B1166" s="39">
        <v>42627.020833333336</v>
      </c>
      <c r="C1166" s="40">
        <f t="shared" si="95"/>
        <v>4.1666666666666664E-2</v>
      </c>
      <c r="D1166" s="43">
        <v>8.14</v>
      </c>
      <c r="E1166" s="9">
        <f t="shared" ref="E1166:E1229" si="97">IF($B$10="Electricity",$D1166*$B$7,$D1166*$B$8)</f>
        <v>8.3801300000000012</v>
      </c>
      <c r="F1166" s="44">
        <v>29.23</v>
      </c>
      <c r="G1166" s="9">
        <f t="shared" ref="G1166:G1229" si="98">$F1166*$B$8</f>
        <v>31.170871999999999</v>
      </c>
      <c r="H1166" s="11">
        <f t="shared" si="94"/>
        <v>421.76463542664004</v>
      </c>
      <c r="J1166" s="26"/>
    </row>
    <row r="1167" spans="1:10" outlineLevel="1">
      <c r="A1167" s="7">
        <f t="shared" si="96"/>
        <v>38</v>
      </c>
      <c r="B1167" s="39">
        <v>42627.020833333336</v>
      </c>
      <c r="C1167" s="40">
        <f t="shared" si="95"/>
        <v>6.25E-2</v>
      </c>
      <c r="D1167" s="43">
        <v>8.1300000000000008</v>
      </c>
      <c r="E1167" s="9">
        <f t="shared" si="97"/>
        <v>8.3698350000000019</v>
      </c>
      <c r="F1167" s="44">
        <v>27.28</v>
      </c>
      <c r="G1167" s="9">
        <f t="shared" si="98"/>
        <v>29.091392000000003</v>
      </c>
      <c r="H1167" s="11">
        <f t="shared" si="94"/>
        <v>438.65140153968008</v>
      </c>
      <c r="J1167" s="26"/>
    </row>
    <row r="1168" spans="1:10" outlineLevel="1">
      <c r="A1168" s="7">
        <f t="shared" si="96"/>
        <v>38</v>
      </c>
      <c r="B1168" s="39">
        <v>42627.020833333336</v>
      </c>
      <c r="C1168" s="40">
        <f t="shared" si="95"/>
        <v>8.3333333333333329E-2</v>
      </c>
      <c r="D1168" s="43">
        <v>8.15</v>
      </c>
      <c r="E1168" s="9">
        <f t="shared" si="97"/>
        <v>8.3904250000000005</v>
      </c>
      <c r="F1168" s="44">
        <v>25.45</v>
      </c>
      <c r="G1168" s="9">
        <f t="shared" si="98"/>
        <v>27.139879999999998</v>
      </c>
      <c r="H1168" s="11">
        <f t="shared" si="94"/>
        <v>456.10450985100005</v>
      </c>
      <c r="J1168" s="26"/>
    </row>
    <row r="1169" spans="1:10" outlineLevel="1">
      <c r="A1169" s="7">
        <f t="shared" si="96"/>
        <v>38</v>
      </c>
      <c r="B1169" s="39">
        <v>42627.020833333336</v>
      </c>
      <c r="C1169" s="40">
        <f t="shared" si="95"/>
        <v>0.10416666666666666</v>
      </c>
      <c r="D1169" s="43">
        <v>6.3</v>
      </c>
      <c r="E1169" s="9">
        <f t="shared" si="97"/>
        <v>6.4858500000000001</v>
      </c>
      <c r="F1169" s="44">
        <v>24.18</v>
      </c>
      <c r="G1169" s="9">
        <f t="shared" si="98"/>
        <v>25.785551999999999</v>
      </c>
      <c r="H1169" s="11">
        <f t="shared" si="94"/>
        <v>361.35555256080005</v>
      </c>
      <c r="J1169" s="26"/>
    </row>
    <row r="1170" spans="1:10" outlineLevel="1">
      <c r="A1170" s="7">
        <f t="shared" si="96"/>
        <v>38</v>
      </c>
      <c r="B1170" s="39">
        <v>42627.020833333336</v>
      </c>
      <c r="C1170" s="40">
        <f t="shared" si="95"/>
        <v>0.12499999999999999</v>
      </c>
      <c r="D1170" s="43">
        <v>5.13</v>
      </c>
      <c r="E1170" s="9">
        <f t="shared" si="97"/>
        <v>5.2813350000000003</v>
      </c>
      <c r="F1170" s="44">
        <v>23.53</v>
      </c>
      <c r="G1170" s="9">
        <f t="shared" si="98"/>
        <v>25.092392</v>
      </c>
      <c r="H1170" s="11">
        <f t="shared" si="94"/>
        <v>297.90747439668002</v>
      </c>
      <c r="J1170" s="26"/>
    </row>
    <row r="1171" spans="1:10" outlineLevel="1">
      <c r="A1171" s="7">
        <f t="shared" si="96"/>
        <v>38</v>
      </c>
      <c r="B1171" s="39">
        <v>42627.020833333336</v>
      </c>
      <c r="C1171" s="40">
        <f t="shared" si="95"/>
        <v>0.14583333333333331</v>
      </c>
      <c r="D1171" s="43">
        <v>4.75</v>
      </c>
      <c r="E1171" s="9">
        <f t="shared" si="97"/>
        <v>4.8901250000000003</v>
      </c>
      <c r="F1171" s="44">
        <v>21.94</v>
      </c>
      <c r="G1171" s="9">
        <f t="shared" si="98"/>
        <v>23.396816000000001</v>
      </c>
      <c r="H1171" s="11">
        <f t="shared" si="94"/>
        <v>284.13183265800001</v>
      </c>
      <c r="J1171" s="26"/>
    </row>
    <row r="1172" spans="1:10" outlineLevel="1">
      <c r="A1172" s="7">
        <f t="shared" si="96"/>
        <v>38</v>
      </c>
      <c r="B1172" s="39">
        <v>42627.020833333336</v>
      </c>
      <c r="C1172" s="40">
        <f t="shared" si="95"/>
        <v>0.16666666666666666</v>
      </c>
      <c r="D1172" s="43">
        <v>2.48</v>
      </c>
      <c r="E1172" s="9">
        <f t="shared" si="97"/>
        <v>2.5531600000000001</v>
      </c>
      <c r="F1172" s="44">
        <v>22.75</v>
      </c>
      <c r="G1172" s="9">
        <f t="shared" si="98"/>
        <v>24.2606</v>
      </c>
      <c r="H1172" s="11">
        <f t="shared" si="94"/>
        <v>146.14134650400001</v>
      </c>
      <c r="J1172" s="26"/>
    </row>
    <row r="1173" spans="1:10" outlineLevel="1">
      <c r="A1173" s="7">
        <f t="shared" si="96"/>
        <v>38</v>
      </c>
      <c r="B1173" s="39">
        <v>42627.020833333336</v>
      </c>
      <c r="C1173" s="40">
        <f t="shared" si="95"/>
        <v>0.1875</v>
      </c>
      <c r="D1173" s="43">
        <v>4.38</v>
      </c>
      <c r="E1173" s="9">
        <f t="shared" si="97"/>
        <v>4.5092100000000004</v>
      </c>
      <c r="F1173" s="44">
        <v>22.98</v>
      </c>
      <c r="G1173" s="9">
        <f t="shared" si="98"/>
        <v>24.505872</v>
      </c>
      <c r="H1173" s="11">
        <f t="shared" si="94"/>
        <v>256.99849191888006</v>
      </c>
      <c r="J1173" s="26"/>
    </row>
    <row r="1174" spans="1:10" outlineLevel="1">
      <c r="A1174" s="7">
        <f t="shared" si="96"/>
        <v>38</v>
      </c>
      <c r="B1174" s="39">
        <v>42627.020833333336</v>
      </c>
      <c r="C1174" s="40">
        <f t="shared" si="95"/>
        <v>0.20833333333333334</v>
      </c>
      <c r="D1174" s="43">
        <v>6.35</v>
      </c>
      <c r="E1174" s="9">
        <f t="shared" si="97"/>
        <v>6.5373250000000001</v>
      </c>
      <c r="F1174" s="44">
        <v>22.69</v>
      </c>
      <c r="G1174" s="9">
        <f t="shared" si="98"/>
        <v>24.196616000000002</v>
      </c>
      <c r="H1174" s="11">
        <f t="shared" si="94"/>
        <v>374.61084480779999</v>
      </c>
      <c r="J1174" s="26"/>
    </row>
    <row r="1175" spans="1:10" outlineLevel="1">
      <c r="A1175" s="7">
        <f t="shared" si="96"/>
        <v>38</v>
      </c>
      <c r="B1175" s="39">
        <v>42627.020833333336</v>
      </c>
      <c r="C1175" s="40">
        <f t="shared" si="95"/>
        <v>0.22916666666666669</v>
      </c>
      <c r="D1175" s="43">
        <v>7.62</v>
      </c>
      <c r="E1175" s="9">
        <f t="shared" si="97"/>
        <v>7.8447900000000006</v>
      </c>
      <c r="F1175" s="44">
        <v>26.21</v>
      </c>
      <c r="G1175" s="9">
        <f t="shared" si="98"/>
        <v>27.950344000000001</v>
      </c>
      <c r="H1175" s="11">
        <f t="shared" si="94"/>
        <v>420.08580589224005</v>
      </c>
      <c r="J1175" s="26"/>
    </row>
    <row r="1176" spans="1:10" outlineLevel="1">
      <c r="A1176" s="7">
        <f t="shared" si="96"/>
        <v>38</v>
      </c>
      <c r="B1176" s="39">
        <v>42627.020833333336</v>
      </c>
      <c r="C1176" s="40">
        <f t="shared" si="95"/>
        <v>0.25</v>
      </c>
      <c r="D1176" s="43">
        <v>6.12</v>
      </c>
      <c r="E1176" s="9">
        <f t="shared" si="97"/>
        <v>6.3005400000000007</v>
      </c>
      <c r="F1176" s="44">
        <v>28.57</v>
      </c>
      <c r="G1176" s="9">
        <f t="shared" si="98"/>
        <v>30.467048000000002</v>
      </c>
      <c r="H1176" s="11">
        <f t="shared" si="94"/>
        <v>321.53515539407999</v>
      </c>
      <c r="J1176" s="26"/>
    </row>
    <row r="1177" spans="1:10" outlineLevel="1">
      <c r="A1177" s="7">
        <f t="shared" si="96"/>
        <v>38</v>
      </c>
      <c r="B1177" s="39">
        <v>42627.020833333336</v>
      </c>
      <c r="C1177" s="40">
        <f t="shared" si="95"/>
        <v>0.27083333333333331</v>
      </c>
      <c r="D1177" s="43">
        <v>6.78</v>
      </c>
      <c r="E1177" s="9">
        <f t="shared" si="97"/>
        <v>6.9800100000000009</v>
      </c>
      <c r="F1177" s="44">
        <v>51.56</v>
      </c>
      <c r="G1177" s="9">
        <f t="shared" si="98"/>
        <v>54.983584</v>
      </c>
      <c r="H1177" s="11">
        <f t="shared" si="94"/>
        <v>185.08484884416004</v>
      </c>
      <c r="J1177" s="26"/>
    </row>
    <row r="1178" spans="1:10" outlineLevel="1">
      <c r="A1178" s="7">
        <f t="shared" si="96"/>
        <v>38</v>
      </c>
      <c r="B1178" s="39">
        <v>42627.020833333336</v>
      </c>
      <c r="C1178" s="40">
        <f t="shared" si="95"/>
        <v>0.29166666666666663</v>
      </c>
      <c r="D1178" s="43">
        <v>5.54</v>
      </c>
      <c r="E1178" s="9">
        <f t="shared" si="97"/>
        <v>5.7034300000000009</v>
      </c>
      <c r="F1178" s="44">
        <v>58.14</v>
      </c>
      <c r="G1178" s="9">
        <f t="shared" si="98"/>
        <v>62.000495999999998</v>
      </c>
      <c r="H1178" s="11">
        <f t="shared" si="94"/>
        <v>111.21405609872002</v>
      </c>
      <c r="J1178" s="26"/>
    </row>
    <row r="1179" spans="1:10" outlineLevel="1">
      <c r="A1179" s="7">
        <f t="shared" si="96"/>
        <v>38</v>
      </c>
      <c r="B1179" s="39">
        <v>42627.020833333336</v>
      </c>
      <c r="C1179" s="40">
        <f t="shared" si="95"/>
        <v>0.31249999999999994</v>
      </c>
      <c r="D1179" s="43">
        <v>4.01</v>
      </c>
      <c r="E1179" s="9">
        <f t="shared" si="97"/>
        <v>4.1282950000000005</v>
      </c>
      <c r="F1179" s="44">
        <v>54.1</v>
      </c>
      <c r="G1179" s="9">
        <f t="shared" si="98"/>
        <v>57.692240000000005</v>
      </c>
      <c r="H1179" s="11">
        <f t="shared" si="94"/>
        <v>98.285456569199994</v>
      </c>
      <c r="J1179" s="26"/>
    </row>
    <row r="1180" spans="1:10" outlineLevel="1">
      <c r="A1180" s="7">
        <f t="shared" si="96"/>
        <v>38</v>
      </c>
      <c r="B1180" s="39">
        <v>42627.020833333336</v>
      </c>
      <c r="C1180" s="40">
        <f t="shared" si="95"/>
        <v>0.33333333333333326</v>
      </c>
      <c r="D1180" s="43">
        <v>4.32</v>
      </c>
      <c r="E1180" s="9">
        <f t="shared" si="97"/>
        <v>4.4474400000000003</v>
      </c>
      <c r="F1180" s="44">
        <v>83.66</v>
      </c>
      <c r="G1180" s="9">
        <f t="shared" si="98"/>
        <v>89.215024</v>
      </c>
      <c r="H1180" s="11">
        <f t="shared" si="94"/>
        <v>-34.31210633856</v>
      </c>
      <c r="J1180" s="26"/>
    </row>
    <row r="1181" spans="1:10" outlineLevel="1">
      <c r="A1181" s="7">
        <f t="shared" si="96"/>
        <v>38</v>
      </c>
      <c r="B1181" s="39">
        <v>42627.020833333336</v>
      </c>
      <c r="C1181" s="40">
        <f t="shared" si="95"/>
        <v>0.35416666666666657</v>
      </c>
      <c r="D1181" s="43">
        <v>6.68</v>
      </c>
      <c r="E1181" s="9">
        <f t="shared" si="97"/>
        <v>6.8770600000000002</v>
      </c>
      <c r="F1181" s="44">
        <v>90.57</v>
      </c>
      <c r="G1181" s="9">
        <f t="shared" si="98"/>
        <v>96.583847999999989</v>
      </c>
      <c r="H1181" s="11">
        <f t="shared" si="94"/>
        <v>-103.73252772687992</v>
      </c>
      <c r="J1181" s="26"/>
    </row>
    <row r="1182" spans="1:10" outlineLevel="1">
      <c r="A1182" s="7">
        <f t="shared" si="96"/>
        <v>38</v>
      </c>
      <c r="B1182" s="39">
        <v>42627.020833333336</v>
      </c>
      <c r="C1182" s="40">
        <f t="shared" si="95"/>
        <v>0.37499999999999989</v>
      </c>
      <c r="D1182" s="43">
        <v>5.09</v>
      </c>
      <c r="E1182" s="9">
        <f t="shared" si="97"/>
        <v>5.2401550000000006</v>
      </c>
      <c r="F1182" s="44">
        <v>70.540000000000006</v>
      </c>
      <c r="G1182" s="9">
        <f t="shared" si="98"/>
        <v>75.223856000000012</v>
      </c>
      <c r="H1182" s="11">
        <f t="shared" si="94"/>
        <v>32.887967362319941</v>
      </c>
      <c r="J1182" s="26"/>
    </row>
    <row r="1183" spans="1:10" outlineLevel="1">
      <c r="A1183" s="7">
        <f t="shared" si="96"/>
        <v>38</v>
      </c>
      <c r="B1183" s="39">
        <v>42627.020833333336</v>
      </c>
      <c r="C1183" s="40">
        <f t="shared" si="95"/>
        <v>0.3958333333333332</v>
      </c>
      <c r="D1183" s="43">
        <v>4.68</v>
      </c>
      <c r="E1183" s="9">
        <f t="shared" si="97"/>
        <v>4.81806</v>
      </c>
      <c r="F1183" s="44">
        <v>72.680000000000007</v>
      </c>
      <c r="G1183" s="9">
        <f t="shared" si="98"/>
        <v>77.505952000000008</v>
      </c>
      <c r="H1183" s="11">
        <f t="shared" si="94"/>
        <v>19.243562906879962</v>
      </c>
      <c r="J1183" s="26"/>
    </row>
    <row r="1184" spans="1:10" outlineLevel="1">
      <c r="A1184" s="7">
        <f t="shared" si="96"/>
        <v>38</v>
      </c>
      <c r="B1184" s="39">
        <v>42627.020833333336</v>
      </c>
      <c r="C1184" s="40">
        <f t="shared" si="95"/>
        <v>0.41666666666666652</v>
      </c>
      <c r="D1184" s="43">
        <v>3.49</v>
      </c>
      <c r="E1184" s="9">
        <f t="shared" si="97"/>
        <v>3.5929550000000003</v>
      </c>
      <c r="F1184" s="44">
        <v>61.69</v>
      </c>
      <c r="G1184" s="9">
        <f t="shared" si="98"/>
        <v>65.786215999999996</v>
      </c>
      <c r="H1184" s="11">
        <f t="shared" si="94"/>
        <v>56.458918791720016</v>
      </c>
      <c r="J1184" s="26"/>
    </row>
    <row r="1185" spans="1:10" outlineLevel="1">
      <c r="A1185" s="7">
        <f t="shared" si="96"/>
        <v>38</v>
      </c>
      <c r="B1185" s="39">
        <v>42627.020833333336</v>
      </c>
      <c r="C1185" s="40">
        <f t="shared" si="95"/>
        <v>0.43749999999999983</v>
      </c>
      <c r="D1185" s="43">
        <v>5.84</v>
      </c>
      <c r="E1185" s="9">
        <f t="shared" si="97"/>
        <v>6.0122800000000005</v>
      </c>
      <c r="F1185" s="44">
        <v>54.94</v>
      </c>
      <c r="G1185" s="9">
        <f t="shared" si="98"/>
        <v>58.588015999999996</v>
      </c>
      <c r="H1185" s="11">
        <f t="shared" si="94"/>
        <v>137.75326316352005</v>
      </c>
      <c r="J1185" s="26"/>
    </row>
    <row r="1186" spans="1:10" outlineLevel="1">
      <c r="A1186" s="7">
        <f t="shared" si="96"/>
        <v>38</v>
      </c>
      <c r="B1186" s="39">
        <v>42627.020833333336</v>
      </c>
      <c r="C1186" s="40">
        <f t="shared" si="95"/>
        <v>0.45833333333333315</v>
      </c>
      <c r="D1186" s="43">
        <v>6.38</v>
      </c>
      <c r="E1186" s="9">
        <f t="shared" si="97"/>
        <v>6.5682100000000005</v>
      </c>
      <c r="F1186" s="44">
        <v>54.2</v>
      </c>
      <c r="G1186" s="9">
        <f t="shared" si="98"/>
        <v>57.798880000000004</v>
      </c>
      <c r="H1186" s="11">
        <f t="shared" si="94"/>
        <v>155.67393339519998</v>
      </c>
      <c r="J1186" s="26"/>
    </row>
    <row r="1187" spans="1:10" outlineLevel="1">
      <c r="A1187" s="7">
        <f t="shared" si="96"/>
        <v>38</v>
      </c>
      <c r="B1187" s="39">
        <v>42627.020833333336</v>
      </c>
      <c r="C1187" s="40">
        <f t="shared" si="95"/>
        <v>0.47916666666666646</v>
      </c>
      <c r="D1187" s="43">
        <v>6.67</v>
      </c>
      <c r="E1187" s="9">
        <f t="shared" si="97"/>
        <v>6.8667650000000009</v>
      </c>
      <c r="F1187" s="44">
        <v>54.07</v>
      </c>
      <c r="G1187" s="9">
        <f t="shared" si="98"/>
        <v>57.660248000000003</v>
      </c>
      <c r="H1187" s="11">
        <f t="shared" si="94"/>
        <v>163.70197464227999</v>
      </c>
      <c r="J1187" s="26"/>
    </row>
    <row r="1188" spans="1:10" outlineLevel="1">
      <c r="A1188" s="7">
        <f t="shared" si="96"/>
        <v>38</v>
      </c>
      <c r="B1188" s="39">
        <v>42627.020833333336</v>
      </c>
      <c r="C1188" s="40">
        <f t="shared" si="95"/>
        <v>0.49999999999999978</v>
      </c>
      <c r="D1188" s="43">
        <v>6.05</v>
      </c>
      <c r="E1188" s="9">
        <f t="shared" si="97"/>
        <v>6.2284750000000004</v>
      </c>
      <c r="F1188" s="44">
        <v>53.7</v>
      </c>
      <c r="G1188" s="9">
        <f t="shared" si="98"/>
        <v>57.265680000000003</v>
      </c>
      <c r="H1188" s="11">
        <f t="shared" si="94"/>
        <v>150.94285626199999</v>
      </c>
      <c r="J1188" s="26"/>
    </row>
    <row r="1189" spans="1:10" outlineLevel="1">
      <c r="A1189" s="7">
        <f t="shared" si="96"/>
        <v>38</v>
      </c>
      <c r="B1189" s="39">
        <v>42627.020833333336</v>
      </c>
      <c r="C1189" s="40">
        <f t="shared" si="95"/>
        <v>0.52083333333333315</v>
      </c>
      <c r="D1189" s="43">
        <v>6.68</v>
      </c>
      <c r="E1189" s="9">
        <f t="shared" si="97"/>
        <v>6.8770600000000002</v>
      </c>
      <c r="F1189" s="44">
        <v>54.35</v>
      </c>
      <c r="G1189" s="9">
        <f t="shared" si="98"/>
        <v>57.958840000000002</v>
      </c>
      <c r="H1189" s="11">
        <f t="shared" si="94"/>
        <v>161.89396978959999</v>
      </c>
      <c r="J1189" s="26"/>
    </row>
    <row r="1190" spans="1:10" outlineLevel="1">
      <c r="A1190" s="7">
        <f t="shared" si="96"/>
        <v>38</v>
      </c>
      <c r="B1190" s="39">
        <v>42627.020833333336</v>
      </c>
      <c r="C1190" s="40">
        <f t="shared" si="95"/>
        <v>0.54166666666666652</v>
      </c>
      <c r="D1190" s="43">
        <v>7.36</v>
      </c>
      <c r="E1190" s="9">
        <f t="shared" si="97"/>
        <v>7.5771200000000007</v>
      </c>
      <c r="F1190" s="44">
        <v>54.7</v>
      </c>
      <c r="G1190" s="9">
        <f t="shared" si="98"/>
        <v>58.332080000000005</v>
      </c>
      <c r="H1190" s="11">
        <f t="shared" si="94"/>
        <v>175.54610999039997</v>
      </c>
      <c r="J1190" s="26"/>
    </row>
    <row r="1191" spans="1:10" outlineLevel="1">
      <c r="A1191" s="7">
        <f t="shared" si="96"/>
        <v>38</v>
      </c>
      <c r="B1191" s="39">
        <v>42627.020833333336</v>
      </c>
      <c r="C1191" s="40">
        <f t="shared" si="95"/>
        <v>0.56249999999999989</v>
      </c>
      <c r="D1191" s="43">
        <v>8.1300000000000008</v>
      </c>
      <c r="E1191" s="9">
        <f t="shared" si="97"/>
        <v>8.3698350000000019</v>
      </c>
      <c r="F1191" s="44">
        <v>56.15</v>
      </c>
      <c r="G1191" s="9">
        <f t="shared" si="98"/>
        <v>59.878360000000001</v>
      </c>
      <c r="H1191" s="11">
        <f t="shared" si="94"/>
        <v>180.96955922940003</v>
      </c>
      <c r="J1191" s="26"/>
    </row>
    <row r="1192" spans="1:10" outlineLevel="1">
      <c r="A1192" s="7">
        <f t="shared" si="96"/>
        <v>38</v>
      </c>
      <c r="B1192" s="39">
        <v>42627.020833333336</v>
      </c>
      <c r="C1192" s="40">
        <f t="shared" si="95"/>
        <v>0.58333333333333326</v>
      </c>
      <c r="D1192" s="43">
        <v>8.14</v>
      </c>
      <c r="E1192" s="9">
        <f t="shared" si="97"/>
        <v>8.3801300000000012</v>
      </c>
      <c r="F1192" s="44">
        <v>59.93</v>
      </c>
      <c r="G1192" s="9">
        <f t="shared" si="98"/>
        <v>63.909351999999998</v>
      </c>
      <c r="H1192" s="11">
        <f t="shared" si="94"/>
        <v>147.41191702424004</v>
      </c>
      <c r="J1192" s="26"/>
    </row>
    <row r="1193" spans="1:10" outlineLevel="1">
      <c r="A1193" s="7">
        <f t="shared" si="96"/>
        <v>38</v>
      </c>
      <c r="B1193" s="39">
        <v>42627.020833333336</v>
      </c>
      <c r="C1193" s="40">
        <f t="shared" si="95"/>
        <v>0.60416666666666663</v>
      </c>
      <c r="D1193" s="43">
        <v>8.1300000000000008</v>
      </c>
      <c r="E1193" s="9">
        <f t="shared" si="97"/>
        <v>8.3698350000000019</v>
      </c>
      <c r="F1193" s="44">
        <v>63.63</v>
      </c>
      <c r="G1193" s="9">
        <f t="shared" si="98"/>
        <v>67.855032000000008</v>
      </c>
      <c r="H1193" s="11">
        <f t="shared" si="94"/>
        <v>114.20613074027996</v>
      </c>
      <c r="J1193" s="26"/>
    </row>
    <row r="1194" spans="1:10" outlineLevel="1">
      <c r="A1194" s="7">
        <f t="shared" si="96"/>
        <v>38</v>
      </c>
      <c r="B1194" s="39">
        <v>42627.020833333336</v>
      </c>
      <c r="C1194" s="40">
        <f t="shared" si="95"/>
        <v>0.625</v>
      </c>
      <c r="D1194" s="43">
        <v>5.87</v>
      </c>
      <c r="E1194" s="9">
        <f t="shared" si="97"/>
        <v>6.043165000000001</v>
      </c>
      <c r="F1194" s="44">
        <v>70.62</v>
      </c>
      <c r="G1194" s="9">
        <f t="shared" si="98"/>
        <v>75.309168</v>
      </c>
      <c r="H1194" s="11">
        <f t="shared" si="94"/>
        <v>37.412219263280008</v>
      </c>
      <c r="J1194" s="26"/>
    </row>
    <row r="1195" spans="1:10" outlineLevel="1">
      <c r="A1195" s="7">
        <f t="shared" si="96"/>
        <v>38</v>
      </c>
      <c r="B1195" s="39">
        <v>42627.020833333336</v>
      </c>
      <c r="C1195" s="40">
        <f t="shared" si="95"/>
        <v>0.64583333333333337</v>
      </c>
      <c r="D1195" s="43">
        <v>7.2</v>
      </c>
      <c r="E1195" s="9">
        <f t="shared" si="97"/>
        <v>7.4124000000000008</v>
      </c>
      <c r="F1195" s="44">
        <v>54.26</v>
      </c>
      <c r="G1195" s="9">
        <f t="shared" si="98"/>
        <v>57.862864000000002</v>
      </c>
      <c r="H1195" s="11">
        <f t="shared" si="94"/>
        <v>175.2079068864</v>
      </c>
      <c r="J1195" s="26"/>
    </row>
    <row r="1196" spans="1:10" outlineLevel="1">
      <c r="A1196" s="7">
        <f t="shared" si="96"/>
        <v>38</v>
      </c>
      <c r="B1196" s="39">
        <v>42627.020833333336</v>
      </c>
      <c r="C1196" s="40">
        <f t="shared" si="95"/>
        <v>0.66666666666666674</v>
      </c>
      <c r="D1196" s="43">
        <v>8.15</v>
      </c>
      <c r="E1196" s="9">
        <f t="shared" si="97"/>
        <v>8.3904250000000005</v>
      </c>
      <c r="F1196" s="44">
        <v>59.95</v>
      </c>
      <c r="G1196" s="9">
        <f t="shared" si="98"/>
        <v>63.930680000000002</v>
      </c>
      <c r="H1196" s="11">
        <f t="shared" si="94"/>
        <v>147.414061761</v>
      </c>
      <c r="J1196" s="26"/>
    </row>
    <row r="1197" spans="1:10" outlineLevel="1">
      <c r="A1197" s="7">
        <f t="shared" si="96"/>
        <v>38</v>
      </c>
      <c r="B1197" s="39">
        <v>42627.020833333336</v>
      </c>
      <c r="C1197" s="40">
        <f t="shared" si="95"/>
        <v>0.68750000000000011</v>
      </c>
      <c r="D1197" s="43">
        <v>8.16</v>
      </c>
      <c r="E1197" s="9">
        <f t="shared" si="97"/>
        <v>8.4007200000000015</v>
      </c>
      <c r="F1197" s="44">
        <v>59.31</v>
      </c>
      <c r="G1197" s="9">
        <f t="shared" si="98"/>
        <v>63.248184000000002</v>
      </c>
      <c r="H1197" s="11">
        <f t="shared" si="94"/>
        <v>153.32839570752</v>
      </c>
      <c r="J1197" s="26"/>
    </row>
    <row r="1198" spans="1:10" outlineLevel="1">
      <c r="A1198" s="7">
        <f t="shared" si="96"/>
        <v>38</v>
      </c>
      <c r="B1198" s="39">
        <v>42627.020833333336</v>
      </c>
      <c r="C1198" s="40">
        <f t="shared" si="95"/>
        <v>0.70833333333333348</v>
      </c>
      <c r="D1198" s="43">
        <v>8.15</v>
      </c>
      <c r="E1198" s="9">
        <f t="shared" si="97"/>
        <v>8.3904250000000005</v>
      </c>
      <c r="F1198" s="44">
        <v>64.099999999999994</v>
      </c>
      <c r="G1198" s="9">
        <f t="shared" si="98"/>
        <v>68.35624</v>
      </c>
      <c r="H1198" s="11">
        <f t="shared" si="94"/>
        <v>110.28173249800001</v>
      </c>
      <c r="J1198" s="26"/>
    </row>
    <row r="1199" spans="1:10" outlineLevel="1">
      <c r="A1199" s="7">
        <f t="shared" si="96"/>
        <v>38</v>
      </c>
      <c r="B1199" s="39">
        <v>42627.020833333336</v>
      </c>
      <c r="C1199" s="40">
        <f t="shared" si="95"/>
        <v>0.72916666666666685</v>
      </c>
      <c r="D1199" s="43">
        <v>8.19</v>
      </c>
      <c r="E1199" s="9">
        <f t="shared" si="97"/>
        <v>8.4316049999999994</v>
      </c>
      <c r="F1199" s="44">
        <v>66.540000000000006</v>
      </c>
      <c r="G1199" s="9">
        <f t="shared" si="98"/>
        <v>70.958256000000006</v>
      </c>
      <c r="H1199" s="11">
        <f t="shared" si="94"/>
        <v>88.88382141911994</v>
      </c>
      <c r="J1199" s="26"/>
    </row>
    <row r="1200" spans="1:10" outlineLevel="1">
      <c r="A1200" s="7">
        <f t="shared" si="96"/>
        <v>38</v>
      </c>
      <c r="B1200" s="39">
        <v>42627.020833333336</v>
      </c>
      <c r="C1200" s="40">
        <f t="shared" si="95"/>
        <v>0.75000000000000022</v>
      </c>
      <c r="D1200" s="43">
        <v>9.39</v>
      </c>
      <c r="E1200" s="9">
        <f t="shared" si="97"/>
        <v>9.6670050000000014</v>
      </c>
      <c r="F1200" s="44">
        <v>57.35</v>
      </c>
      <c r="G1200" s="9">
        <f t="shared" si="98"/>
        <v>61.15804</v>
      </c>
      <c r="H1200" s="11">
        <f t="shared" si="94"/>
        <v>196.64582902980004</v>
      </c>
      <c r="J1200" s="26"/>
    </row>
    <row r="1201" spans="1:10" outlineLevel="1">
      <c r="A1201" s="7">
        <f t="shared" si="96"/>
        <v>38</v>
      </c>
      <c r="B1201" s="39">
        <v>42627.020833333336</v>
      </c>
      <c r="C1201" s="40">
        <f t="shared" si="95"/>
        <v>0.77083333333333359</v>
      </c>
      <c r="D1201" s="43">
        <v>9.17</v>
      </c>
      <c r="E1201" s="9">
        <f t="shared" si="97"/>
        <v>9.4405150000000013</v>
      </c>
      <c r="F1201" s="44">
        <v>74.209999999999994</v>
      </c>
      <c r="G1201" s="9">
        <f t="shared" si="98"/>
        <v>79.137543999999991</v>
      </c>
      <c r="H1201" s="11">
        <f t="shared" si="94"/>
        <v>22.302801304840084</v>
      </c>
      <c r="J1201" s="26"/>
    </row>
    <row r="1202" spans="1:10" outlineLevel="1">
      <c r="A1202" s="7">
        <f t="shared" si="96"/>
        <v>38</v>
      </c>
      <c r="B1202" s="39">
        <v>42627.020833333336</v>
      </c>
      <c r="C1202" s="40">
        <f t="shared" si="95"/>
        <v>0.79166666666666696</v>
      </c>
      <c r="D1202" s="43">
        <v>9.4600000000000009</v>
      </c>
      <c r="E1202" s="9">
        <f t="shared" si="97"/>
        <v>9.7390700000000017</v>
      </c>
      <c r="F1202" s="44">
        <v>73.959999999999994</v>
      </c>
      <c r="G1202" s="9">
        <f t="shared" si="98"/>
        <v>78.870943999999994</v>
      </c>
      <c r="H1202" s="11">
        <f t="shared" si="94"/>
        <v>25.604560417920059</v>
      </c>
      <c r="J1202" s="26"/>
    </row>
    <row r="1203" spans="1:10" outlineLevel="1">
      <c r="A1203" s="7">
        <f t="shared" si="96"/>
        <v>38</v>
      </c>
      <c r="B1203" s="39">
        <v>42627.020833333336</v>
      </c>
      <c r="C1203" s="40">
        <f t="shared" si="95"/>
        <v>0.81250000000000033</v>
      </c>
      <c r="D1203" s="43">
        <v>9.6300000000000008</v>
      </c>
      <c r="E1203" s="9">
        <f t="shared" si="97"/>
        <v>9.9140850000000018</v>
      </c>
      <c r="F1203" s="44">
        <v>64.22</v>
      </c>
      <c r="G1203" s="9">
        <f t="shared" si="98"/>
        <v>68.484207999999995</v>
      </c>
      <c r="H1203" s="11">
        <f t="shared" si="94"/>
        <v>129.03966823032007</v>
      </c>
      <c r="J1203" s="26"/>
    </row>
    <row r="1204" spans="1:10" outlineLevel="1">
      <c r="A1204" s="7">
        <f t="shared" si="96"/>
        <v>38</v>
      </c>
      <c r="B1204" s="39">
        <v>42627.020833333336</v>
      </c>
      <c r="C1204" s="40">
        <f t="shared" si="95"/>
        <v>0.8333333333333337</v>
      </c>
      <c r="D1204" s="43">
        <v>9.5</v>
      </c>
      <c r="E1204" s="9">
        <f t="shared" si="97"/>
        <v>9.7802500000000006</v>
      </c>
      <c r="F1204" s="44">
        <v>63.2</v>
      </c>
      <c r="G1204" s="9">
        <f t="shared" si="98"/>
        <v>67.396480000000011</v>
      </c>
      <c r="H1204" s="11">
        <f t="shared" si="94"/>
        <v>137.93595147999989</v>
      </c>
      <c r="J1204" s="26"/>
    </row>
    <row r="1205" spans="1:10" outlineLevel="1">
      <c r="A1205" s="7">
        <f t="shared" si="96"/>
        <v>38</v>
      </c>
      <c r="B1205" s="39">
        <v>42627.020833333336</v>
      </c>
      <c r="C1205" s="40">
        <f t="shared" si="95"/>
        <v>0.85416666666666707</v>
      </c>
      <c r="D1205" s="43">
        <v>9.16</v>
      </c>
      <c r="E1205" s="9">
        <f t="shared" si="97"/>
        <v>9.4302200000000003</v>
      </c>
      <c r="F1205" s="44">
        <v>59.74</v>
      </c>
      <c r="G1205" s="9">
        <f t="shared" si="98"/>
        <v>63.706736000000006</v>
      </c>
      <c r="H1205" s="11">
        <f t="shared" si="94"/>
        <v>167.79439403807996</v>
      </c>
      <c r="J1205" s="26"/>
    </row>
    <row r="1206" spans="1:10" outlineLevel="1">
      <c r="A1206" s="7">
        <f t="shared" si="96"/>
        <v>38</v>
      </c>
      <c r="B1206" s="39">
        <v>42627.020833333336</v>
      </c>
      <c r="C1206" s="40">
        <f t="shared" si="95"/>
        <v>0.87500000000000044</v>
      </c>
      <c r="D1206" s="43">
        <v>9.2899999999999991</v>
      </c>
      <c r="E1206" s="9">
        <f t="shared" si="97"/>
        <v>9.5640549999999998</v>
      </c>
      <c r="F1206" s="44">
        <v>56.5</v>
      </c>
      <c r="G1206" s="9">
        <f t="shared" si="98"/>
        <v>60.251600000000003</v>
      </c>
      <c r="H1206" s="11">
        <f t="shared" si="94"/>
        <v>203.22086626199996</v>
      </c>
      <c r="J1206" s="26"/>
    </row>
    <row r="1207" spans="1:10" outlineLevel="1">
      <c r="A1207" s="7">
        <f t="shared" si="96"/>
        <v>38</v>
      </c>
      <c r="B1207" s="39">
        <v>42627.020833333336</v>
      </c>
      <c r="C1207" s="40">
        <f t="shared" si="95"/>
        <v>0.89583333333333381</v>
      </c>
      <c r="D1207" s="43">
        <v>8.11</v>
      </c>
      <c r="E1207" s="9">
        <f t="shared" si="97"/>
        <v>8.3492449999999998</v>
      </c>
      <c r="F1207" s="44">
        <v>56.25</v>
      </c>
      <c r="G1207" s="9">
        <f t="shared" si="98"/>
        <v>59.984999999999999</v>
      </c>
      <c r="H1207" s="11">
        <f t="shared" si="94"/>
        <v>179.634006175</v>
      </c>
      <c r="J1207" s="26"/>
    </row>
    <row r="1208" spans="1:10" outlineLevel="1">
      <c r="A1208" s="7">
        <f t="shared" si="96"/>
        <v>38</v>
      </c>
      <c r="B1208" s="39">
        <v>42627.020833333336</v>
      </c>
      <c r="C1208" s="40">
        <f t="shared" si="95"/>
        <v>0.91666666666666718</v>
      </c>
      <c r="D1208" s="43">
        <v>6.97</v>
      </c>
      <c r="E1208" s="9">
        <f t="shared" si="97"/>
        <v>7.1756150000000005</v>
      </c>
      <c r="F1208" s="44">
        <v>48.48</v>
      </c>
      <c r="G1208" s="9">
        <f t="shared" si="98"/>
        <v>51.699071999999994</v>
      </c>
      <c r="H1208" s="11">
        <f t="shared" si="94"/>
        <v>213.83998597072005</v>
      </c>
      <c r="J1208" s="26"/>
    </row>
    <row r="1209" spans="1:10" outlineLevel="1">
      <c r="A1209" s="7">
        <f t="shared" si="96"/>
        <v>38</v>
      </c>
      <c r="B1209" s="39">
        <v>42627.020833333336</v>
      </c>
      <c r="C1209" s="40">
        <f t="shared" si="95"/>
        <v>0.93750000000000056</v>
      </c>
      <c r="D1209" s="43">
        <v>5.93</v>
      </c>
      <c r="E1209" s="9">
        <f t="shared" si="97"/>
        <v>6.1049350000000002</v>
      </c>
      <c r="F1209" s="44">
        <v>108.36</v>
      </c>
      <c r="G1209" s="9">
        <f t="shared" si="98"/>
        <v>115.555104</v>
      </c>
      <c r="H1209" s="11">
        <f t="shared" si="94"/>
        <v>-207.90419633824001</v>
      </c>
      <c r="J1209" s="26"/>
    </row>
    <row r="1210" spans="1:10" outlineLevel="1">
      <c r="A1210" s="7">
        <f t="shared" si="96"/>
        <v>38</v>
      </c>
      <c r="B1210" s="39">
        <v>42627.020833333336</v>
      </c>
      <c r="C1210" s="40">
        <f t="shared" si="95"/>
        <v>0.95833333333333393</v>
      </c>
      <c r="D1210" s="43">
        <v>4.6399999999999997</v>
      </c>
      <c r="E1210" s="9">
        <f t="shared" si="97"/>
        <v>4.7768800000000002</v>
      </c>
      <c r="F1210" s="44">
        <v>48.43</v>
      </c>
      <c r="G1210" s="9">
        <f t="shared" si="98"/>
        <v>51.645752000000002</v>
      </c>
      <c r="H1210" s="11">
        <f t="shared" si="94"/>
        <v>142.61016018623999</v>
      </c>
      <c r="J1210" s="26"/>
    </row>
    <row r="1211" spans="1:10" outlineLevel="1">
      <c r="A1211" s="7">
        <f t="shared" si="96"/>
        <v>38</v>
      </c>
      <c r="B1211" s="39">
        <v>42627.020833333336</v>
      </c>
      <c r="C1211" s="40">
        <f t="shared" si="95"/>
        <v>0.9791666666666673</v>
      </c>
      <c r="D1211" s="43">
        <v>2.64</v>
      </c>
      <c r="E1211" s="9">
        <f t="shared" si="97"/>
        <v>2.7178800000000005</v>
      </c>
      <c r="F1211" s="44">
        <v>50.85</v>
      </c>
      <c r="G1211" s="9">
        <f t="shared" si="98"/>
        <v>54.226440000000004</v>
      </c>
      <c r="H1211" s="11">
        <f t="shared" si="94"/>
        <v>74.126263252800001</v>
      </c>
      <c r="J1211" s="26"/>
    </row>
    <row r="1212" spans="1:10" outlineLevel="1">
      <c r="A1212" s="7">
        <f t="shared" si="96"/>
        <v>38</v>
      </c>
      <c r="B1212" s="39">
        <v>42627.020833333336</v>
      </c>
      <c r="C1212" s="40">
        <f t="shared" si="95"/>
        <v>1.0000000000000007</v>
      </c>
      <c r="D1212" s="43">
        <v>1.49</v>
      </c>
      <c r="E1212" s="9">
        <f t="shared" si="97"/>
        <v>1.5339550000000002</v>
      </c>
      <c r="F1212" s="44">
        <v>45.1</v>
      </c>
      <c r="G1212" s="9">
        <f t="shared" si="98"/>
        <v>48.094640000000005</v>
      </c>
      <c r="H1212" s="11">
        <f t="shared" si="94"/>
        <v>51.242318998799995</v>
      </c>
      <c r="J1212" s="26"/>
    </row>
    <row r="1213" spans="1:10" outlineLevel="1">
      <c r="A1213" s="7">
        <f t="shared" si="96"/>
        <v>38</v>
      </c>
      <c r="B1213" s="39">
        <v>42628.020833333336</v>
      </c>
      <c r="C1213" s="40">
        <f t="shared" si="95"/>
        <v>2.0833333333333332E-2</v>
      </c>
      <c r="D1213" s="43">
        <v>1.68</v>
      </c>
      <c r="E1213" s="9">
        <f t="shared" si="97"/>
        <v>1.72956</v>
      </c>
      <c r="F1213" s="44">
        <v>36.43</v>
      </c>
      <c r="G1213" s="9">
        <f t="shared" si="98"/>
        <v>38.848951999999997</v>
      </c>
      <c r="H1213" s="11">
        <f t="shared" ref="H1213:H1276" si="99">E1213*($B$6-G1213)</f>
        <v>73.767546578880001</v>
      </c>
      <c r="J1213" s="26"/>
    </row>
    <row r="1214" spans="1:10" outlineLevel="1">
      <c r="A1214" s="7">
        <f t="shared" si="96"/>
        <v>38</v>
      </c>
      <c r="B1214" s="39">
        <v>42628.020833333336</v>
      </c>
      <c r="C1214" s="40">
        <f t="shared" ref="C1214:C1277" si="100">IF(C1213=$C$60,$C$13,C1213+1/48)</f>
        <v>4.1666666666666664E-2</v>
      </c>
      <c r="D1214" s="43">
        <v>1.19</v>
      </c>
      <c r="E1214" s="9">
        <f t="shared" si="97"/>
        <v>1.2251050000000001</v>
      </c>
      <c r="F1214" s="44">
        <v>31.27</v>
      </c>
      <c r="G1214" s="9">
        <f t="shared" si="98"/>
        <v>33.346328</v>
      </c>
      <c r="H1214" s="11">
        <f t="shared" si="99"/>
        <v>58.993304335560005</v>
      </c>
      <c r="J1214" s="26"/>
    </row>
    <row r="1215" spans="1:10" outlineLevel="1">
      <c r="A1215" s="7">
        <f t="shared" ref="A1215:A1278" si="101">A1214</f>
        <v>38</v>
      </c>
      <c r="B1215" s="39">
        <v>42628.020833333336</v>
      </c>
      <c r="C1215" s="40">
        <f t="shared" si="100"/>
        <v>6.25E-2</v>
      </c>
      <c r="D1215" s="43">
        <v>0</v>
      </c>
      <c r="E1215" s="9">
        <f t="shared" si="97"/>
        <v>0</v>
      </c>
      <c r="F1215" s="44">
        <v>40.36</v>
      </c>
      <c r="G1215" s="9">
        <f t="shared" si="98"/>
        <v>43.039904</v>
      </c>
      <c r="H1215" s="11">
        <f t="shared" si="99"/>
        <v>0</v>
      </c>
      <c r="J1215" s="26"/>
    </row>
    <row r="1216" spans="1:10" outlineLevel="1">
      <c r="A1216" s="7">
        <f t="shared" si="101"/>
        <v>38</v>
      </c>
      <c r="B1216" s="39">
        <v>42628.020833333336</v>
      </c>
      <c r="C1216" s="40">
        <f t="shared" si="100"/>
        <v>8.3333333333333329E-2</v>
      </c>
      <c r="D1216" s="43">
        <v>0</v>
      </c>
      <c r="E1216" s="9">
        <f t="shared" si="97"/>
        <v>0</v>
      </c>
      <c r="F1216" s="44">
        <v>39.89</v>
      </c>
      <c r="G1216" s="9">
        <f t="shared" si="98"/>
        <v>42.538696000000002</v>
      </c>
      <c r="H1216" s="11">
        <f t="shared" si="99"/>
        <v>0</v>
      </c>
      <c r="J1216" s="26"/>
    </row>
    <row r="1217" spans="1:10" outlineLevel="1">
      <c r="A1217" s="7">
        <f t="shared" si="101"/>
        <v>38</v>
      </c>
      <c r="B1217" s="39">
        <v>42628.020833333336</v>
      </c>
      <c r="C1217" s="40">
        <f t="shared" si="100"/>
        <v>0.10416666666666666</v>
      </c>
      <c r="D1217" s="43">
        <v>0</v>
      </c>
      <c r="E1217" s="9">
        <f t="shared" si="97"/>
        <v>0</v>
      </c>
      <c r="F1217" s="44">
        <v>30.56</v>
      </c>
      <c r="G1217" s="9">
        <f t="shared" si="98"/>
        <v>32.589183999999996</v>
      </c>
      <c r="H1217" s="11">
        <f t="shared" si="99"/>
        <v>0</v>
      </c>
      <c r="J1217" s="26"/>
    </row>
    <row r="1218" spans="1:10" outlineLevel="1">
      <c r="A1218" s="7">
        <f t="shared" si="101"/>
        <v>38</v>
      </c>
      <c r="B1218" s="39">
        <v>42628.020833333336</v>
      </c>
      <c r="C1218" s="40">
        <f t="shared" si="100"/>
        <v>0.12499999999999999</v>
      </c>
      <c r="D1218" s="43">
        <v>0</v>
      </c>
      <c r="E1218" s="9">
        <f t="shared" si="97"/>
        <v>0</v>
      </c>
      <c r="F1218" s="44">
        <v>30.36</v>
      </c>
      <c r="G1218" s="9">
        <f t="shared" si="98"/>
        <v>32.375903999999998</v>
      </c>
      <c r="H1218" s="11">
        <f t="shared" si="99"/>
        <v>0</v>
      </c>
      <c r="J1218" s="26"/>
    </row>
    <row r="1219" spans="1:10" outlineLevel="1">
      <c r="A1219" s="7">
        <f t="shared" si="101"/>
        <v>38</v>
      </c>
      <c r="B1219" s="39">
        <v>42628.020833333336</v>
      </c>
      <c r="C1219" s="40">
        <f t="shared" si="100"/>
        <v>0.14583333333333331</v>
      </c>
      <c r="D1219" s="43">
        <v>0</v>
      </c>
      <c r="E1219" s="9">
        <f t="shared" si="97"/>
        <v>0</v>
      </c>
      <c r="F1219" s="44">
        <v>28.13</v>
      </c>
      <c r="G1219" s="9">
        <f t="shared" si="98"/>
        <v>29.997831999999999</v>
      </c>
      <c r="H1219" s="11">
        <f t="shared" si="99"/>
        <v>0</v>
      </c>
      <c r="J1219" s="26"/>
    </row>
    <row r="1220" spans="1:10" outlineLevel="1">
      <c r="A1220" s="7">
        <f t="shared" si="101"/>
        <v>38</v>
      </c>
      <c r="B1220" s="39">
        <v>42628.020833333336</v>
      </c>
      <c r="C1220" s="40">
        <f t="shared" si="100"/>
        <v>0.16666666666666666</v>
      </c>
      <c r="D1220" s="43">
        <v>0</v>
      </c>
      <c r="E1220" s="9">
        <f t="shared" si="97"/>
        <v>0</v>
      </c>
      <c r="F1220" s="44">
        <v>28.16</v>
      </c>
      <c r="G1220" s="9">
        <f t="shared" si="98"/>
        <v>30.029824000000001</v>
      </c>
      <c r="H1220" s="11">
        <f t="shared" si="99"/>
        <v>0</v>
      </c>
      <c r="J1220" s="26"/>
    </row>
    <row r="1221" spans="1:10" outlineLevel="1">
      <c r="A1221" s="7">
        <f t="shared" si="101"/>
        <v>38</v>
      </c>
      <c r="B1221" s="39">
        <v>42628.020833333336</v>
      </c>
      <c r="C1221" s="40">
        <f t="shared" si="100"/>
        <v>0.1875</v>
      </c>
      <c r="D1221" s="43">
        <v>0</v>
      </c>
      <c r="E1221" s="9">
        <f t="shared" si="97"/>
        <v>0</v>
      </c>
      <c r="F1221" s="44">
        <v>28.57</v>
      </c>
      <c r="G1221" s="9">
        <f t="shared" si="98"/>
        <v>30.467048000000002</v>
      </c>
      <c r="H1221" s="11">
        <f t="shared" si="99"/>
        <v>0</v>
      </c>
      <c r="J1221" s="26"/>
    </row>
    <row r="1222" spans="1:10" outlineLevel="1">
      <c r="A1222" s="7">
        <f t="shared" si="101"/>
        <v>38</v>
      </c>
      <c r="B1222" s="39">
        <v>42628.020833333336</v>
      </c>
      <c r="C1222" s="40">
        <f t="shared" si="100"/>
        <v>0.20833333333333334</v>
      </c>
      <c r="D1222" s="43">
        <v>0</v>
      </c>
      <c r="E1222" s="9">
        <f t="shared" si="97"/>
        <v>0</v>
      </c>
      <c r="F1222" s="44">
        <v>30.55</v>
      </c>
      <c r="G1222" s="9">
        <f t="shared" si="98"/>
        <v>32.578520000000005</v>
      </c>
      <c r="H1222" s="11">
        <f t="shared" si="99"/>
        <v>0</v>
      </c>
      <c r="J1222" s="26"/>
    </row>
    <row r="1223" spans="1:10" outlineLevel="1">
      <c r="A1223" s="7">
        <f t="shared" si="101"/>
        <v>38</v>
      </c>
      <c r="B1223" s="39">
        <v>42628.020833333336</v>
      </c>
      <c r="C1223" s="40">
        <f t="shared" si="100"/>
        <v>0.22916666666666669</v>
      </c>
      <c r="D1223" s="43">
        <v>0</v>
      </c>
      <c r="E1223" s="9">
        <f t="shared" si="97"/>
        <v>0</v>
      </c>
      <c r="F1223" s="44">
        <v>31.82</v>
      </c>
      <c r="G1223" s="9">
        <f t="shared" si="98"/>
        <v>33.932848</v>
      </c>
      <c r="H1223" s="11">
        <f t="shared" si="99"/>
        <v>0</v>
      </c>
      <c r="J1223" s="26"/>
    </row>
    <row r="1224" spans="1:10" outlineLevel="1">
      <c r="A1224" s="7">
        <f t="shared" si="101"/>
        <v>38</v>
      </c>
      <c r="B1224" s="39">
        <v>42628.020833333336</v>
      </c>
      <c r="C1224" s="40">
        <f t="shared" si="100"/>
        <v>0.25</v>
      </c>
      <c r="D1224" s="43">
        <v>0</v>
      </c>
      <c r="E1224" s="9">
        <f t="shared" si="97"/>
        <v>0</v>
      </c>
      <c r="F1224" s="44">
        <v>26.86</v>
      </c>
      <c r="G1224" s="9">
        <f t="shared" si="98"/>
        <v>28.643504</v>
      </c>
      <c r="H1224" s="11">
        <f t="shared" si="99"/>
        <v>0</v>
      </c>
      <c r="J1224" s="26"/>
    </row>
    <row r="1225" spans="1:10" outlineLevel="1">
      <c r="A1225" s="7">
        <f t="shared" si="101"/>
        <v>38</v>
      </c>
      <c r="B1225" s="39">
        <v>42628.020833333336</v>
      </c>
      <c r="C1225" s="40">
        <f t="shared" si="100"/>
        <v>0.27083333333333331</v>
      </c>
      <c r="D1225" s="43">
        <v>0</v>
      </c>
      <c r="E1225" s="9">
        <f t="shared" si="97"/>
        <v>0</v>
      </c>
      <c r="F1225" s="44">
        <v>32.06</v>
      </c>
      <c r="G1225" s="9">
        <f t="shared" si="98"/>
        <v>34.188784000000005</v>
      </c>
      <c r="H1225" s="11">
        <f t="shared" si="99"/>
        <v>0</v>
      </c>
      <c r="J1225" s="26"/>
    </row>
    <row r="1226" spans="1:10" outlineLevel="1">
      <c r="A1226" s="7">
        <f t="shared" si="101"/>
        <v>38</v>
      </c>
      <c r="B1226" s="39">
        <v>42628.020833333336</v>
      </c>
      <c r="C1226" s="40">
        <f t="shared" si="100"/>
        <v>0.29166666666666663</v>
      </c>
      <c r="D1226" s="43">
        <v>0</v>
      </c>
      <c r="E1226" s="9">
        <f t="shared" si="97"/>
        <v>0</v>
      </c>
      <c r="F1226" s="44">
        <v>52.89</v>
      </c>
      <c r="G1226" s="9">
        <f t="shared" si="98"/>
        <v>56.401896000000001</v>
      </c>
      <c r="H1226" s="11">
        <f t="shared" si="99"/>
        <v>0</v>
      </c>
      <c r="J1226" s="26"/>
    </row>
    <row r="1227" spans="1:10" outlineLevel="1">
      <c r="A1227" s="7">
        <f t="shared" si="101"/>
        <v>38</v>
      </c>
      <c r="B1227" s="39">
        <v>42628.020833333336</v>
      </c>
      <c r="C1227" s="40">
        <f t="shared" si="100"/>
        <v>0.31249999999999994</v>
      </c>
      <c r="D1227" s="43">
        <v>0</v>
      </c>
      <c r="E1227" s="9">
        <f t="shared" si="97"/>
        <v>0</v>
      </c>
      <c r="F1227" s="44">
        <v>51.54</v>
      </c>
      <c r="G1227" s="9">
        <f t="shared" si="98"/>
        <v>54.962255999999996</v>
      </c>
      <c r="H1227" s="11">
        <f t="shared" si="99"/>
        <v>0</v>
      </c>
      <c r="J1227" s="26"/>
    </row>
    <row r="1228" spans="1:10" outlineLevel="1">
      <c r="A1228" s="7">
        <f t="shared" si="101"/>
        <v>38</v>
      </c>
      <c r="B1228" s="39">
        <v>42628.020833333336</v>
      </c>
      <c r="C1228" s="40">
        <f t="shared" si="100"/>
        <v>0.33333333333333326</v>
      </c>
      <c r="D1228" s="43">
        <v>0</v>
      </c>
      <c r="E1228" s="9">
        <f t="shared" si="97"/>
        <v>0</v>
      </c>
      <c r="F1228" s="44">
        <v>62.02</v>
      </c>
      <c r="G1228" s="9">
        <f t="shared" si="98"/>
        <v>66.138128000000009</v>
      </c>
      <c r="H1228" s="11">
        <f t="shared" si="99"/>
        <v>0</v>
      </c>
      <c r="J1228" s="26"/>
    </row>
    <row r="1229" spans="1:10" outlineLevel="1">
      <c r="A1229" s="7">
        <f t="shared" si="101"/>
        <v>38</v>
      </c>
      <c r="B1229" s="39">
        <v>42628.020833333336</v>
      </c>
      <c r="C1229" s="40">
        <f t="shared" si="100"/>
        <v>0.35416666666666657</v>
      </c>
      <c r="D1229" s="43">
        <v>0</v>
      </c>
      <c r="E1229" s="9">
        <f t="shared" si="97"/>
        <v>0</v>
      </c>
      <c r="F1229" s="44">
        <v>66.38</v>
      </c>
      <c r="G1229" s="9">
        <f t="shared" si="98"/>
        <v>70.787632000000002</v>
      </c>
      <c r="H1229" s="11">
        <f t="shared" si="99"/>
        <v>0</v>
      </c>
      <c r="J1229" s="26"/>
    </row>
    <row r="1230" spans="1:10" outlineLevel="1">
      <c r="A1230" s="7">
        <f t="shared" si="101"/>
        <v>38</v>
      </c>
      <c r="B1230" s="39">
        <v>42628.020833333336</v>
      </c>
      <c r="C1230" s="40">
        <f t="shared" si="100"/>
        <v>0.37499999999999989</v>
      </c>
      <c r="D1230" s="43">
        <v>0</v>
      </c>
      <c r="E1230" s="9">
        <f t="shared" ref="E1230:E1293" si="102">IF($B$10="Electricity",$D1230*$B$7,$D1230*$B$8)</f>
        <v>0</v>
      </c>
      <c r="F1230" s="44">
        <v>51.37</v>
      </c>
      <c r="G1230" s="9">
        <f t="shared" ref="G1230:G1293" si="103">$F1230*$B$8</f>
        <v>54.780968000000001</v>
      </c>
      <c r="H1230" s="11">
        <f t="shared" si="99"/>
        <v>0</v>
      </c>
      <c r="J1230" s="26"/>
    </row>
    <row r="1231" spans="1:10" outlineLevel="1">
      <c r="A1231" s="7">
        <f t="shared" si="101"/>
        <v>38</v>
      </c>
      <c r="B1231" s="39">
        <v>42628.020833333336</v>
      </c>
      <c r="C1231" s="40">
        <f t="shared" si="100"/>
        <v>0.3958333333333332</v>
      </c>
      <c r="D1231" s="43">
        <v>0</v>
      </c>
      <c r="E1231" s="9">
        <f t="shared" si="102"/>
        <v>0</v>
      </c>
      <c r="F1231" s="44">
        <v>45.92</v>
      </c>
      <c r="G1231" s="9">
        <f t="shared" si="103"/>
        <v>48.969087999999999</v>
      </c>
      <c r="H1231" s="11">
        <f t="shared" si="99"/>
        <v>0</v>
      </c>
      <c r="J1231" s="26"/>
    </row>
    <row r="1232" spans="1:10" outlineLevel="1">
      <c r="A1232" s="7">
        <f t="shared" si="101"/>
        <v>38</v>
      </c>
      <c r="B1232" s="39">
        <v>42628.020833333336</v>
      </c>
      <c r="C1232" s="40">
        <f t="shared" si="100"/>
        <v>0.41666666666666652</v>
      </c>
      <c r="D1232" s="43">
        <v>0</v>
      </c>
      <c r="E1232" s="9">
        <f t="shared" si="102"/>
        <v>0</v>
      </c>
      <c r="F1232" s="44">
        <v>42.94</v>
      </c>
      <c r="G1232" s="9">
        <f t="shared" si="103"/>
        <v>45.791215999999999</v>
      </c>
      <c r="H1232" s="11">
        <f t="shared" si="99"/>
        <v>0</v>
      </c>
      <c r="J1232" s="26"/>
    </row>
    <row r="1233" spans="1:10" outlineLevel="1">
      <c r="A1233" s="7">
        <f t="shared" si="101"/>
        <v>38</v>
      </c>
      <c r="B1233" s="39">
        <v>42628.020833333336</v>
      </c>
      <c r="C1233" s="40">
        <f t="shared" si="100"/>
        <v>0.43749999999999983</v>
      </c>
      <c r="D1233" s="43">
        <v>0</v>
      </c>
      <c r="E1233" s="9">
        <f t="shared" si="102"/>
        <v>0</v>
      </c>
      <c r="F1233" s="44">
        <v>33.369999999999997</v>
      </c>
      <c r="G1233" s="9">
        <f t="shared" si="103"/>
        <v>35.585767999999995</v>
      </c>
      <c r="H1233" s="11">
        <f t="shared" si="99"/>
        <v>0</v>
      </c>
      <c r="J1233" s="26"/>
    </row>
    <row r="1234" spans="1:10" outlineLevel="1">
      <c r="A1234" s="7">
        <f t="shared" si="101"/>
        <v>38</v>
      </c>
      <c r="B1234" s="39">
        <v>42628.020833333336</v>
      </c>
      <c r="C1234" s="40">
        <f t="shared" si="100"/>
        <v>0.45833333333333315</v>
      </c>
      <c r="D1234" s="43">
        <v>0</v>
      </c>
      <c r="E1234" s="9">
        <f t="shared" si="102"/>
        <v>0</v>
      </c>
      <c r="F1234" s="44">
        <v>33.51</v>
      </c>
      <c r="G1234" s="9">
        <f t="shared" si="103"/>
        <v>35.735064000000001</v>
      </c>
      <c r="H1234" s="11">
        <f t="shared" si="99"/>
        <v>0</v>
      </c>
      <c r="J1234" s="26"/>
    </row>
    <row r="1235" spans="1:10" outlineLevel="1">
      <c r="A1235" s="7">
        <f t="shared" si="101"/>
        <v>38</v>
      </c>
      <c r="B1235" s="39">
        <v>42628.020833333336</v>
      </c>
      <c r="C1235" s="40">
        <f t="shared" si="100"/>
        <v>0.47916666666666646</v>
      </c>
      <c r="D1235" s="43">
        <v>0</v>
      </c>
      <c r="E1235" s="9">
        <f t="shared" si="102"/>
        <v>0</v>
      </c>
      <c r="F1235" s="44">
        <v>30.14</v>
      </c>
      <c r="G1235" s="9">
        <f t="shared" si="103"/>
        <v>32.141296000000004</v>
      </c>
      <c r="H1235" s="11">
        <f t="shared" si="99"/>
        <v>0</v>
      </c>
      <c r="J1235" s="26"/>
    </row>
    <row r="1236" spans="1:10" outlineLevel="1">
      <c r="A1236" s="7">
        <f t="shared" si="101"/>
        <v>38</v>
      </c>
      <c r="B1236" s="39">
        <v>42628.020833333336</v>
      </c>
      <c r="C1236" s="40">
        <f t="shared" si="100"/>
        <v>0.49999999999999978</v>
      </c>
      <c r="D1236" s="43">
        <v>0</v>
      </c>
      <c r="E1236" s="9">
        <f t="shared" si="102"/>
        <v>0</v>
      </c>
      <c r="F1236" s="44">
        <v>35.090000000000003</v>
      </c>
      <c r="G1236" s="9">
        <f t="shared" si="103"/>
        <v>37.419976000000005</v>
      </c>
      <c r="H1236" s="11">
        <f t="shared" si="99"/>
        <v>0</v>
      </c>
      <c r="J1236" s="26"/>
    </row>
    <row r="1237" spans="1:10" outlineLevel="1">
      <c r="A1237" s="7">
        <f t="shared" si="101"/>
        <v>38</v>
      </c>
      <c r="B1237" s="39">
        <v>42628.020833333336</v>
      </c>
      <c r="C1237" s="40">
        <f t="shared" si="100"/>
        <v>0.52083333333333315</v>
      </c>
      <c r="D1237" s="43">
        <v>0</v>
      </c>
      <c r="E1237" s="9">
        <f t="shared" si="102"/>
        <v>0</v>
      </c>
      <c r="F1237" s="44">
        <v>34.54</v>
      </c>
      <c r="G1237" s="9">
        <f t="shared" si="103"/>
        <v>36.833455999999998</v>
      </c>
      <c r="H1237" s="11">
        <f t="shared" si="99"/>
        <v>0</v>
      </c>
      <c r="J1237" s="26"/>
    </row>
    <row r="1238" spans="1:10" outlineLevel="1">
      <c r="A1238" s="7">
        <f t="shared" si="101"/>
        <v>38</v>
      </c>
      <c r="B1238" s="39">
        <v>42628.020833333336</v>
      </c>
      <c r="C1238" s="40">
        <f t="shared" si="100"/>
        <v>0.54166666666666652</v>
      </c>
      <c r="D1238" s="43">
        <v>0</v>
      </c>
      <c r="E1238" s="9">
        <f t="shared" si="102"/>
        <v>0</v>
      </c>
      <c r="F1238" s="44">
        <v>31.55</v>
      </c>
      <c r="G1238" s="9">
        <f t="shared" si="103"/>
        <v>33.644919999999999</v>
      </c>
      <c r="H1238" s="11">
        <f t="shared" si="99"/>
        <v>0</v>
      </c>
      <c r="J1238" s="26"/>
    </row>
    <row r="1239" spans="1:10" outlineLevel="1">
      <c r="A1239" s="7">
        <f t="shared" si="101"/>
        <v>38</v>
      </c>
      <c r="B1239" s="39">
        <v>42628.020833333336</v>
      </c>
      <c r="C1239" s="40">
        <f t="shared" si="100"/>
        <v>0.56249999999999989</v>
      </c>
      <c r="D1239" s="43">
        <v>0</v>
      </c>
      <c r="E1239" s="9">
        <f t="shared" si="102"/>
        <v>0</v>
      </c>
      <c r="F1239" s="44">
        <v>35.049999999999997</v>
      </c>
      <c r="G1239" s="9">
        <f t="shared" si="103"/>
        <v>37.377319999999997</v>
      </c>
      <c r="H1239" s="11">
        <f t="shared" si="99"/>
        <v>0</v>
      </c>
      <c r="J1239" s="26"/>
    </row>
    <row r="1240" spans="1:10" outlineLevel="1">
      <c r="A1240" s="7">
        <f t="shared" si="101"/>
        <v>38</v>
      </c>
      <c r="B1240" s="39">
        <v>42628.020833333336</v>
      </c>
      <c r="C1240" s="40">
        <f t="shared" si="100"/>
        <v>0.58333333333333326</v>
      </c>
      <c r="D1240" s="43">
        <v>0</v>
      </c>
      <c r="E1240" s="9">
        <f t="shared" si="102"/>
        <v>0</v>
      </c>
      <c r="F1240" s="44">
        <v>43.14</v>
      </c>
      <c r="G1240" s="9">
        <f t="shared" si="103"/>
        <v>46.004496000000003</v>
      </c>
      <c r="H1240" s="11">
        <f t="shared" si="99"/>
        <v>0</v>
      </c>
      <c r="J1240" s="26"/>
    </row>
    <row r="1241" spans="1:10" outlineLevel="1">
      <c r="A1241" s="7">
        <f t="shared" si="101"/>
        <v>38</v>
      </c>
      <c r="B1241" s="39">
        <v>42628.020833333336</v>
      </c>
      <c r="C1241" s="40">
        <f t="shared" si="100"/>
        <v>0.60416666666666663</v>
      </c>
      <c r="D1241" s="43">
        <v>0</v>
      </c>
      <c r="E1241" s="9">
        <f t="shared" si="102"/>
        <v>0</v>
      </c>
      <c r="F1241" s="44">
        <v>36.299999999999997</v>
      </c>
      <c r="G1241" s="9">
        <f t="shared" si="103"/>
        <v>38.710319999999996</v>
      </c>
      <c r="H1241" s="11">
        <f t="shared" si="99"/>
        <v>0</v>
      </c>
      <c r="J1241" s="26"/>
    </row>
    <row r="1242" spans="1:10" outlineLevel="1">
      <c r="A1242" s="7">
        <f t="shared" si="101"/>
        <v>38</v>
      </c>
      <c r="B1242" s="39">
        <v>42628.020833333336</v>
      </c>
      <c r="C1242" s="40">
        <f t="shared" si="100"/>
        <v>0.625</v>
      </c>
      <c r="D1242" s="43">
        <v>0</v>
      </c>
      <c r="E1242" s="9">
        <f t="shared" si="102"/>
        <v>0</v>
      </c>
      <c r="F1242" s="44">
        <v>42.07</v>
      </c>
      <c r="G1242" s="9">
        <f t="shared" si="103"/>
        <v>44.863447999999998</v>
      </c>
      <c r="H1242" s="11">
        <f t="shared" si="99"/>
        <v>0</v>
      </c>
      <c r="J1242" s="26"/>
    </row>
    <row r="1243" spans="1:10" outlineLevel="1">
      <c r="A1243" s="7">
        <f t="shared" si="101"/>
        <v>38</v>
      </c>
      <c r="B1243" s="39">
        <v>42628.020833333336</v>
      </c>
      <c r="C1243" s="40">
        <f t="shared" si="100"/>
        <v>0.64583333333333337</v>
      </c>
      <c r="D1243" s="43">
        <v>0</v>
      </c>
      <c r="E1243" s="9">
        <f t="shared" si="102"/>
        <v>0</v>
      </c>
      <c r="F1243" s="44">
        <v>43.01</v>
      </c>
      <c r="G1243" s="9">
        <f t="shared" si="103"/>
        <v>45.865864000000002</v>
      </c>
      <c r="H1243" s="11">
        <f t="shared" si="99"/>
        <v>0</v>
      </c>
      <c r="J1243" s="26"/>
    </row>
    <row r="1244" spans="1:10" outlineLevel="1">
      <c r="A1244" s="7">
        <f t="shared" si="101"/>
        <v>38</v>
      </c>
      <c r="B1244" s="39">
        <v>42628.020833333336</v>
      </c>
      <c r="C1244" s="40">
        <f t="shared" si="100"/>
        <v>0.66666666666666674</v>
      </c>
      <c r="D1244" s="43">
        <v>0</v>
      </c>
      <c r="E1244" s="9">
        <f t="shared" si="102"/>
        <v>0</v>
      </c>
      <c r="F1244" s="44">
        <v>43.05</v>
      </c>
      <c r="G1244" s="9">
        <f t="shared" si="103"/>
        <v>45.908519999999996</v>
      </c>
      <c r="H1244" s="11">
        <f t="shared" si="99"/>
        <v>0</v>
      </c>
      <c r="J1244" s="26"/>
    </row>
    <row r="1245" spans="1:10" outlineLevel="1">
      <c r="A1245" s="7">
        <f t="shared" si="101"/>
        <v>38</v>
      </c>
      <c r="B1245" s="39">
        <v>42628.020833333336</v>
      </c>
      <c r="C1245" s="40">
        <f t="shared" si="100"/>
        <v>0.68750000000000011</v>
      </c>
      <c r="D1245" s="43">
        <v>0</v>
      </c>
      <c r="E1245" s="9">
        <f t="shared" si="102"/>
        <v>0</v>
      </c>
      <c r="F1245" s="44">
        <v>47.95</v>
      </c>
      <c r="G1245" s="9">
        <f t="shared" si="103"/>
        <v>51.133880000000005</v>
      </c>
      <c r="H1245" s="11">
        <f t="shared" si="99"/>
        <v>0</v>
      </c>
      <c r="J1245" s="26"/>
    </row>
    <row r="1246" spans="1:10" outlineLevel="1">
      <c r="A1246" s="7">
        <f t="shared" si="101"/>
        <v>38</v>
      </c>
      <c r="B1246" s="39">
        <v>42628.020833333336</v>
      </c>
      <c r="C1246" s="40">
        <f t="shared" si="100"/>
        <v>0.70833333333333348</v>
      </c>
      <c r="D1246" s="43">
        <v>0</v>
      </c>
      <c r="E1246" s="9">
        <f t="shared" si="102"/>
        <v>0</v>
      </c>
      <c r="F1246" s="44">
        <v>55.01</v>
      </c>
      <c r="G1246" s="9">
        <f t="shared" si="103"/>
        <v>58.662663999999999</v>
      </c>
      <c r="H1246" s="11">
        <f t="shared" si="99"/>
        <v>0</v>
      </c>
      <c r="J1246" s="26"/>
    </row>
    <row r="1247" spans="1:10" outlineLevel="1">
      <c r="A1247" s="7">
        <f t="shared" si="101"/>
        <v>38</v>
      </c>
      <c r="B1247" s="39">
        <v>42628.020833333336</v>
      </c>
      <c r="C1247" s="40">
        <f t="shared" si="100"/>
        <v>0.72916666666666685</v>
      </c>
      <c r="D1247" s="43">
        <v>0</v>
      </c>
      <c r="E1247" s="9">
        <f t="shared" si="102"/>
        <v>0</v>
      </c>
      <c r="F1247" s="44">
        <v>43.24</v>
      </c>
      <c r="G1247" s="9">
        <f t="shared" si="103"/>
        <v>46.111136000000002</v>
      </c>
      <c r="H1247" s="11">
        <f t="shared" si="99"/>
        <v>0</v>
      </c>
      <c r="J1247" s="26"/>
    </row>
    <row r="1248" spans="1:10" outlineLevel="1">
      <c r="A1248" s="7">
        <f t="shared" si="101"/>
        <v>38</v>
      </c>
      <c r="B1248" s="39">
        <v>42628.020833333336</v>
      </c>
      <c r="C1248" s="40">
        <f t="shared" si="100"/>
        <v>0.75000000000000022</v>
      </c>
      <c r="D1248" s="43">
        <v>0</v>
      </c>
      <c r="E1248" s="9">
        <f t="shared" si="102"/>
        <v>0</v>
      </c>
      <c r="F1248" s="44">
        <v>50.89</v>
      </c>
      <c r="G1248" s="9">
        <f t="shared" si="103"/>
        <v>54.269096000000005</v>
      </c>
      <c r="H1248" s="11">
        <f t="shared" si="99"/>
        <v>0</v>
      </c>
      <c r="J1248" s="26"/>
    </row>
    <row r="1249" spans="1:10" outlineLevel="1">
      <c r="A1249" s="7">
        <f t="shared" si="101"/>
        <v>38</v>
      </c>
      <c r="B1249" s="39">
        <v>42628.020833333336</v>
      </c>
      <c r="C1249" s="40">
        <f t="shared" si="100"/>
        <v>0.77083333333333359</v>
      </c>
      <c r="D1249" s="43">
        <v>0</v>
      </c>
      <c r="E1249" s="9">
        <f t="shared" si="102"/>
        <v>0</v>
      </c>
      <c r="F1249" s="44">
        <v>51.87</v>
      </c>
      <c r="G1249" s="9">
        <f t="shared" si="103"/>
        <v>55.314167999999995</v>
      </c>
      <c r="H1249" s="11">
        <f t="shared" si="99"/>
        <v>0</v>
      </c>
      <c r="J1249" s="26"/>
    </row>
    <row r="1250" spans="1:10" outlineLevel="1">
      <c r="A1250" s="7">
        <f t="shared" si="101"/>
        <v>38</v>
      </c>
      <c r="B1250" s="39">
        <v>42628.020833333336</v>
      </c>
      <c r="C1250" s="40">
        <f t="shared" si="100"/>
        <v>0.79166666666666696</v>
      </c>
      <c r="D1250" s="43">
        <v>0</v>
      </c>
      <c r="E1250" s="9">
        <f t="shared" si="102"/>
        <v>0</v>
      </c>
      <c r="F1250" s="44">
        <v>58.23</v>
      </c>
      <c r="G1250" s="9">
        <f t="shared" si="103"/>
        <v>62.096471999999999</v>
      </c>
      <c r="H1250" s="11">
        <f t="shared" si="99"/>
        <v>0</v>
      </c>
      <c r="J1250" s="26"/>
    </row>
    <row r="1251" spans="1:10" outlineLevel="1">
      <c r="A1251" s="7">
        <f t="shared" si="101"/>
        <v>38</v>
      </c>
      <c r="B1251" s="39">
        <v>42628.020833333336</v>
      </c>
      <c r="C1251" s="40">
        <f t="shared" si="100"/>
        <v>0.81250000000000033</v>
      </c>
      <c r="D1251" s="43">
        <v>0</v>
      </c>
      <c r="E1251" s="9">
        <f t="shared" si="102"/>
        <v>0</v>
      </c>
      <c r="F1251" s="44">
        <v>52.48</v>
      </c>
      <c r="G1251" s="9">
        <f t="shared" si="103"/>
        <v>55.964672</v>
      </c>
      <c r="H1251" s="11">
        <f t="shared" si="99"/>
        <v>0</v>
      </c>
      <c r="J1251" s="26"/>
    </row>
    <row r="1252" spans="1:10" outlineLevel="1">
      <c r="A1252" s="7">
        <f t="shared" si="101"/>
        <v>38</v>
      </c>
      <c r="B1252" s="39">
        <v>42628.020833333336</v>
      </c>
      <c r="C1252" s="40">
        <f t="shared" si="100"/>
        <v>0.8333333333333337</v>
      </c>
      <c r="D1252" s="43">
        <v>0</v>
      </c>
      <c r="E1252" s="9">
        <f t="shared" si="102"/>
        <v>0</v>
      </c>
      <c r="F1252" s="44">
        <v>50.6</v>
      </c>
      <c r="G1252" s="9">
        <f t="shared" si="103"/>
        <v>53.95984</v>
      </c>
      <c r="H1252" s="11">
        <f t="shared" si="99"/>
        <v>0</v>
      </c>
      <c r="J1252" s="26"/>
    </row>
    <row r="1253" spans="1:10" outlineLevel="1">
      <c r="A1253" s="7">
        <f t="shared" si="101"/>
        <v>38</v>
      </c>
      <c r="B1253" s="39">
        <v>42628.020833333336</v>
      </c>
      <c r="C1253" s="40">
        <f t="shared" si="100"/>
        <v>0.85416666666666707</v>
      </c>
      <c r="D1253" s="43">
        <v>0</v>
      </c>
      <c r="E1253" s="9">
        <f t="shared" si="102"/>
        <v>0</v>
      </c>
      <c r="F1253" s="44">
        <v>49.12</v>
      </c>
      <c r="G1253" s="9">
        <f t="shared" si="103"/>
        <v>52.381568000000001</v>
      </c>
      <c r="H1253" s="11">
        <f t="shared" si="99"/>
        <v>0</v>
      </c>
      <c r="J1253" s="26"/>
    </row>
    <row r="1254" spans="1:10" outlineLevel="1">
      <c r="A1254" s="7">
        <f t="shared" si="101"/>
        <v>38</v>
      </c>
      <c r="B1254" s="39">
        <v>42628.020833333336</v>
      </c>
      <c r="C1254" s="40">
        <f t="shared" si="100"/>
        <v>0.87500000000000044</v>
      </c>
      <c r="D1254" s="43">
        <v>0</v>
      </c>
      <c r="E1254" s="9">
        <f t="shared" si="102"/>
        <v>0</v>
      </c>
      <c r="F1254" s="44">
        <v>48.38</v>
      </c>
      <c r="G1254" s="9">
        <f t="shared" si="103"/>
        <v>51.592432000000002</v>
      </c>
      <c r="H1254" s="11">
        <f t="shared" si="99"/>
        <v>0</v>
      </c>
      <c r="J1254" s="26"/>
    </row>
    <row r="1255" spans="1:10" outlineLevel="1">
      <c r="A1255" s="7">
        <f t="shared" si="101"/>
        <v>38</v>
      </c>
      <c r="B1255" s="39">
        <v>42628.020833333336</v>
      </c>
      <c r="C1255" s="40">
        <f t="shared" si="100"/>
        <v>0.89583333333333381</v>
      </c>
      <c r="D1255" s="43">
        <v>0</v>
      </c>
      <c r="E1255" s="9">
        <f t="shared" si="102"/>
        <v>0</v>
      </c>
      <c r="F1255" s="44">
        <v>40.26</v>
      </c>
      <c r="G1255" s="9">
        <f t="shared" si="103"/>
        <v>42.933264000000001</v>
      </c>
      <c r="H1255" s="11">
        <f t="shared" si="99"/>
        <v>0</v>
      </c>
      <c r="J1255" s="26"/>
    </row>
    <row r="1256" spans="1:10" outlineLevel="1">
      <c r="A1256" s="7">
        <f t="shared" si="101"/>
        <v>38</v>
      </c>
      <c r="B1256" s="39">
        <v>42628.020833333336</v>
      </c>
      <c r="C1256" s="40">
        <f t="shared" si="100"/>
        <v>0.91666666666666718</v>
      </c>
      <c r="D1256" s="43">
        <v>0</v>
      </c>
      <c r="E1256" s="9">
        <f t="shared" si="102"/>
        <v>0</v>
      </c>
      <c r="F1256" s="44">
        <v>35.65</v>
      </c>
      <c r="G1256" s="9">
        <f t="shared" si="103"/>
        <v>38.017159999999997</v>
      </c>
      <c r="H1256" s="11">
        <f t="shared" si="99"/>
        <v>0</v>
      </c>
      <c r="J1256" s="26"/>
    </row>
    <row r="1257" spans="1:10" outlineLevel="1">
      <c r="A1257" s="7">
        <f t="shared" si="101"/>
        <v>38</v>
      </c>
      <c r="B1257" s="39">
        <v>42628.020833333336</v>
      </c>
      <c r="C1257" s="40">
        <f t="shared" si="100"/>
        <v>0.93750000000000056</v>
      </c>
      <c r="D1257" s="43">
        <v>0</v>
      </c>
      <c r="E1257" s="9">
        <f t="shared" si="102"/>
        <v>0</v>
      </c>
      <c r="F1257" s="44">
        <v>62.28</v>
      </c>
      <c r="G1257" s="9">
        <f t="shared" si="103"/>
        <v>66.415391999999997</v>
      </c>
      <c r="H1257" s="11">
        <f t="shared" si="99"/>
        <v>0</v>
      </c>
      <c r="J1257" s="26"/>
    </row>
    <row r="1258" spans="1:10" outlineLevel="1">
      <c r="A1258" s="7">
        <f t="shared" si="101"/>
        <v>38</v>
      </c>
      <c r="B1258" s="39">
        <v>42628.020833333336</v>
      </c>
      <c r="C1258" s="40">
        <f t="shared" si="100"/>
        <v>0.95833333333333393</v>
      </c>
      <c r="D1258" s="43">
        <v>0</v>
      </c>
      <c r="E1258" s="9">
        <f t="shared" si="102"/>
        <v>0</v>
      </c>
      <c r="F1258" s="44">
        <v>46.1</v>
      </c>
      <c r="G1258" s="9">
        <f t="shared" si="103"/>
        <v>49.16104</v>
      </c>
      <c r="H1258" s="11">
        <f t="shared" si="99"/>
        <v>0</v>
      </c>
      <c r="J1258" s="26"/>
    </row>
    <row r="1259" spans="1:10" outlineLevel="1">
      <c r="A1259" s="7">
        <f t="shared" si="101"/>
        <v>38</v>
      </c>
      <c r="B1259" s="39">
        <v>42628.020833333336</v>
      </c>
      <c r="C1259" s="40">
        <f t="shared" si="100"/>
        <v>0.9791666666666673</v>
      </c>
      <c r="D1259" s="43">
        <v>0</v>
      </c>
      <c r="E1259" s="9">
        <f t="shared" si="102"/>
        <v>0</v>
      </c>
      <c r="F1259" s="44">
        <v>45.52</v>
      </c>
      <c r="G1259" s="9">
        <f t="shared" si="103"/>
        <v>48.542528000000004</v>
      </c>
      <c r="H1259" s="11">
        <f t="shared" si="99"/>
        <v>0</v>
      </c>
      <c r="J1259" s="26"/>
    </row>
    <row r="1260" spans="1:10" outlineLevel="1">
      <c r="A1260" s="7">
        <f t="shared" si="101"/>
        <v>38</v>
      </c>
      <c r="B1260" s="39">
        <v>42628.020833333336</v>
      </c>
      <c r="C1260" s="40">
        <f t="shared" si="100"/>
        <v>1.0000000000000007</v>
      </c>
      <c r="D1260" s="43">
        <v>0</v>
      </c>
      <c r="E1260" s="9">
        <f t="shared" si="102"/>
        <v>0</v>
      </c>
      <c r="F1260" s="44">
        <v>41.47</v>
      </c>
      <c r="G1260" s="9">
        <f t="shared" si="103"/>
        <v>44.223607999999999</v>
      </c>
      <c r="H1260" s="11">
        <f t="shared" si="99"/>
        <v>0</v>
      </c>
      <c r="J1260" s="26"/>
    </row>
    <row r="1261" spans="1:10" outlineLevel="1">
      <c r="A1261" s="7">
        <f t="shared" si="101"/>
        <v>38</v>
      </c>
      <c r="B1261" s="39">
        <v>42629.020833333336</v>
      </c>
      <c r="C1261" s="40">
        <f t="shared" si="100"/>
        <v>2.0833333333333332E-2</v>
      </c>
      <c r="D1261" s="43">
        <v>0</v>
      </c>
      <c r="E1261" s="9">
        <f t="shared" si="102"/>
        <v>0</v>
      </c>
      <c r="F1261" s="44">
        <v>38.369999999999997</v>
      </c>
      <c r="G1261" s="9">
        <f t="shared" si="103"/>
        <v>40.917767999999995</v>
      </c>
      <c r="H1261" s="11">
        <f t="shared" si="99"/>
        <v>0</v>
      </c>
      <c r="J1261" s="26"/>
    </row>
    <row r="1262" spans="1:10" outlineLevel="1">
      <c r="A1262" s="7">
        <f t="shared" si="101"/>
        <v>38</v>
      </c>
      <c r="B1262" s="39">
        <v>42629.020833333336</v>
      </c>
      <c r="C1262" s="40">
        <f t="shared" si="100"/>
        <v>4.1666666666666664E-2</v>
      </c>
      <c r="D1262" s="43">
        <v>0</v>
      </c>
      <c r="E1262" s="9">
        <f t="shared" si="102"/>
        <v>0</v>
      </c>
      <c r="F1262" s="44">
        <v>37.01</v>
      </c>
      <c r="G1262" s="9">
        <f t="shared" si="103"/>
        <v>39.467464</v>
      </c>
      <c r="H1262" s="11">
        <f t="shared" si="99"/>
        <v>0</v>
      </c>
      <c r="J1262" s="26"/>
    </row>
    <row r="1263" spans="1:10" outlineLevel="1">
      <c r="A1263" s="7">
        <f t="shared" si="101"/>
        <v>38</v>
      </c>
      <c r="B1263" s="39">
        <v>42629.020833333336</v>
      </c>
      <c r="C1263" s="40">
        <f t="shared" si="100"/>
        <v>6.25E-2</v>
      </c>
      <c r="D1263" s="43">
        <v>0</v>
      </c>
      <c r="E1263" s="9">
        <f t="shared" si="102"/>
        <v>0</v>
      </c>
      <c r="F1263" s="44">
        <v>33.950000000000003</v>
      </c>
      <c r="G1263" s="9">
        <f t="shared" si="103"/>
        <v>36.204280000000004</v>
      </c>
      <c r="H1263" s="11">
        <f t="shared" si="99"/>
        <v>0</v>
      </c>
      <c r="J1263" s="26"/>
    </row>
    <row r="1264" spans="1:10" outlineLevel="1">
      <c r="A1264" s="7">
        <f t="shared" si="101"/>
        <v>38</v>
      </c>
      <c r="B1264" s="39">
        <v>42629.020833333336</v>
      </c>
      <c r="C1264" s="40">
        <f t="shared" si="100"/>
        <v>8.3333333333333329E-2</v>
      </c>
      <c r="D1264" s="43">
        <v>0</v>
      </c>
      <c r="E1264" s="9">
        <f t="shared" si="102"/>
        <v>0</v>
      </c>
      <c r="F1264" s="44">
        <v>32.53</v>
      </c>
      <c r="G1264" s="9">
        <f t="shared" si="103"/>
        <v>34.689992000000004</v>
      </c>
      <c r="H1264" s="11">
        <f t="shared" si="99"/>
        <v>0</v>
      </c>
      <c r="J1264" s="26"/>
    </row>
    <row r="1265" spans="1:10" outlineLevel="1">
      <c r="A1265" s="7">
        <f t="shared" si="101"/>
        <v>38</v>
      </c>
      <c r="B1265" s="39">
        <v>42629.020833333336</v>
      </c>
      <c r="C1265" s="40">
        <f t="shared" si="100"/>
        <v>0.10416666666666666</v>
      </c>
      <c r="D1265" s="43">
        <v>0</v>
      </c>
      <c r="E1265" s="9">
        <f t="shared" si="102"/>
        <v>0</v>
      </c>
      <c r="F1265" s="44">
        <v>30.54</v>
      </c>
      <c r="G1265" s="9">
        <f t="shared" si="103"/>
        <v>32.567855999999999</v>
      </c>
      <c r="H1265" s="11">
        <f t="shared" si="99"/>
        <v>0</v>
      </c>
      <c r="J1265" s="26"/>
    </row>
    <row r="1266" spans="1:10" outlineLevel="1">
      <c r="A1266" s="7">
        <f t="shared" si="101"/>
        <v>38</v>
      </c>
      <c r="B1266" s="39">
        <v>42629.020833333336</v>
      </c>
      <c r="C1266" s="40">
        <f t="shared" si="100"/>
        <v>0.12499999999999999</v>
      </c>
      <c r="D1266" s="43">
        <v>0</v>
      </c>
      <c r="E1266" s="9">
        <f t="shared" si="102"/>
        <v>0</v>
      </c>
      <c r="F1266" s="44">
        <v>28.28</v>
      </c>
      <c r="G1266" s="9">
        <f t="shared" si="103"/>
        <v>30.157792000000001</v>
      </c>
      <c r="H1266" s="11">
        <f t="shared" si="99"/>
        <v>0</v>
      </c>
      <c r="J1266" s="26"/>
    </row>
    <row r="1267" spans="1:10" outlineLevel="1">
      <c r="A1267" s="7">
        <f t="shared" si="101"/>
        <v>38</v>
      </c>
      <c r="B1267" s="39">
        <v>42629.020833333336</v>
      </c>
      <c r="C1267" s="40">
        <f t="shared" si="100"/>
        <v>0.14583333333333331</v>
      </c>
      <c r="D1267" s="43">
        <v>0</v>
      </c>
      <c r="E1267" s="9">
        <f t="shared" si="102"/>
        <v>0</v>
      </c>
      <c r="F1267" s="44">
        <v>27.71</v>
      </c>
      <c r="G1267" s="9">
        <f t="shared" si="103"/>
        <v>29.549944</v>
      </c>
      <c r="H1267" s="11">
        <f t="shared" si="99"/>
        <v>0</v>
      </c>
      <c r="J1267" s="26"/>
    </row>
    <row r="1268" spans="1:10" outlineLevel="1">
      <c r="A1268" s="7">
        <f t="shared" si="101"/>
        <v>38</v>
      </c>
      <c r="B1268" s="39">
        <v>42629.020833333336</v>
      </c>
      <c r="C1268" s="40">
        <f t="shared" si="100"/>
        <v>0.16666666666666666</v>
      </c>
      <c r="D1268" s="43">
        <v>0</v>
      </c>
      <c r="E1268" s="9">
        <f t="shared" si="102"/>
        <v>0</v>
      </c>
      <c r="F1268" s="44">
        <v>27.17</v>
      </c>
      <c r="G1268" s="9">
        <f t="shared" si="103"/>
        <v>28.974088000000002</v>
      </c>
      <c r="H1268" s="11">
        <f t="shared" si="99"/>
        <v>0</v>
      </c>
      <c r="J1268" s="26"/>
    </row>
    <row r="1269" spans="1:10" outlineLevel="1">
      <c r="A1269" s="7">
        <f t="shared" si="101"/>
        <v>38</v>
      </c>
      <c r="B1269" s="39">
        <v>42629.020833333336</v>
      </c>
      <c r="C1269" s="40">
        <f t="shared" si="100"/>
        <v>0.1875</v>
      </c>
      <c r="D1269" s="43">
        <v>0</v>
      </c>
      <c r="E1269" s="9">
        <f t="shared" si="102"/>
        <v>0</v>
      </c>
      <c r="F1269" s="44">
        <v>27.34</v>
      </c>
      <c r="G1269" s="9">
        <f t="shared" si="103"/>
        <v>29.155376</v>
      </c>
      <c r="H1269" s="11">
        <f t="shared" si="99"/>
        <v>0</v>
      </c>
      <c r="J1269" s="26"/>
    </row>
    <row r="1270" spans="1:10" outlineLevel="1">
      <c r="A1270" s="7">
        <f t="shared" si="101"/>
        <v>38</v>
      </c>
      <c r="B1270" s="39">
        <v>42629.020833333336</v>
      </c>
      <c r="C1270" s="40">
        <f t="shared" si="100"/>
        <v>0.20833333333333334</v>
      </c>
      <c r="D1270" s="43">
        <v>0</v>
      </c>
      <c r="E1270" s="9">
        <f t="shared" si="102"/>
        <v>0</v>
      </c>
      <c r="F1270" s="44">
        <v>28.48</v>
      </c>
      <c r="G1270" s="9">
        <f t="shared" si="103"/>
        <v>30.371072000000002</v>
      </c>
      <c r="H1270" s="11">
        <f t="shared" si="99"/>
        <v>0</v>
      </c>
      <c r="J1270" s="26"/>
    </row>
    <row r="1271" spans="1:10" outlineLevel="1">
      <c r="A1271" s="7">
        <f t="shared" si="101"/>
        <v>38</v>
      </c>
      <c r="B1271" s="39">
        <v>42629.020833333336</v>
      </c>
      <c r="C1271" s="40">
        <f t="shared" si="100"/>
        <v>0.22916666666666669</v>
      </c>
      <c r="D1271" s="43">
        <v>0</v>
      </c>
      <c r="E1271" s="9">
        <f t="shared" si="102"/>
        <v>0</v>
      </c>
      <c r="F1271" s="44">
        <v>27.69</v>
      </c>
      <c r="G1271" s="9">
        <f t="shared" si="103"/>
        <v>29.528616000000003</v>
      </c>
      <c r="H1271" s="11">
        <f t="shared" si="99"/>
        <v>0</v>
      </c>
      <c r="J1271" s="26"/>
    </row>
    <row r="1272" spans="1:10" outlineLevel="1">
      <c r="A1272" s="7">
        <f t="shared" si="101"/>
        <v>38</v>
      </c>
      <c r="B1272" s="39">
        <v>42629.020833333336</v>
      </c>
      <c r="C1272" s="40">
        <f t="shared" si="100"/>
        <v>0.25</v>
      </c>
      <c r="D1272" s="43">
        <v>0</v>
      </c>
      <c r="E1272" s="9">
        <f t="shared" si="102"/>
        <v>0</v>
      </c>
      <c r="F1272" s="44">
        <v>29.34</v>
      </c>
      <c r="G1272" s="9">
        <f t="shared" si="103"/>
        <v>31.288176</v>
      </c>
      <c r="H1272" s="11">
        <f t="shared" si="99"/>
        <v>0</v>
      </c>
      <c r="J1272" s="26"/>
    </row>
    <row r="1273" spans="1:10" outlineLevel="1">
      <c r="A1273" s="7">
        <f t="shared" si="101"/>
        <v>38</v>
      </c>
      <c r="B1273" s="39">
        <v>42629.020833333336</v>
      </c>
      <c r="C1273" s="40">
        <f t="shared" si="100"/>
        <v>0.27083333333333331</v>
      </c>
      <c r="D1273" s="43">
        <v>0</v>
      </c>
      <c r="E1273" s="9">
        <f t="shared" si="102"/>
        <v>0</v>
      </c>
      <c r="F1273" s="44">
        <v>56.99</v>
      </c>
      <c r="G1273" s="9">
        <f t="shared" si="103"/>
        <v>60.774136000000006</v>
      </c>
      <c r="H1273" s="11">
        <f t="shared" si="99"/>
        <v>0</v>
      </c>
      <c r="J1273" s="26"/>
    </row>
    <row r="1274" spans="1:10" outlineLevel="1">
      <c r="A1274" s="7">
        <f t="shared" si="101"/>
        <v>38</v>
      </c>
      <c r="B1274" s="39">
        <v>42629.020833333336</v>
      </c>
      <c r="C1274" s="40">
        <f t="shared" si="100"/>
        <v>0.29166666666666663</v>
      </c>
      <c r="D1274" s="43">
        <v>0</v>
      </c>
      <c r="E1274" s="9">
        <f t="shared" si="102"/>
        <v>0</v>
      </c>
      <c r="F1274" s="44">
        <v>104.74</v>
      </c>
      <c r="G1274" s="9">
        <f t="shared" si="103"/>
        <v>111.69473599999999</v>
      </c>
      <c r="H1274" s="11">
        <f t="shared" si="99"/>
        <v>0</v>
      </c>
      <c r="J1274" s="26"/>
    </row>
    <row r="1275" spans="1:10" outlineLevel="1">
      <c r="A1275" s="7">
        <f t="shared" si="101"/>
        <v>38</v>
      </c>
      <c r="B1275" s="39">
        <v>42629.020833333336</v>
      </c>
      <c r="C1275" s="40">
        <f t="shared" si="100"/>
        <v>0.31249999999999994</v>
      </c>
      <c r="D1275" s="43">
        <v>0</v>
      </c>
      <c r="E1275" s="9">
        <f t="shared" si="102"/>
        <v>0</v>
      </c>
      <c r="F1275" s="44">
        <v>68.599999999999994</v>
      </c>
      <c r="G1275" s="9">
        <f t="shared" si="103"/>
        <v>73.15504</v>
      </c>
      <c r="H1275" s="11">
        <f t="shared" si="99"/>
        <v>0</v>
      </c>
      <c r="J1275" s="26"/>
    </row>
    <row r="1276" spans="1:10" outlineLevel="1">
      <c r="A1276" s="7">
        <f t="shared" si="101"/>
        <v>38</v>
      </c>
      <c r="B1276" s="39">
        <v>42629.020833333336</v>
      </c>
      <c r="C1276" s="40">
        <f t="shared" si="100"/>
        <v>0.33333333333333326</v>
      </c>
      <c r="D1276" s="43">
        <v>0</v>
      </c>
      <c r="E1276" s="9">
        <f t="shared" si="102"/>
        <v>0</v>
      </c>
      <c r="F1276" s="44">
        <v>79.790000000000006</v>
      </c>
      <c r="G1276" s="9">
        <f t="shared" si="103"/>
        <v>85.088056000000009</v>
      </c>
      <c r="H1276" s="11">
        <f t="shared" si="99"/>
        <v>0</v>
      </c>
      <c r="J1276" s="26"/>
    </row>
    <row r="1277" spans="1:10" outlineLevel="1">
      <c r="A1277" s="7">
        <f t="shared" si="101"/>
        <v>38</v>
      </c>
      <c r="B1277" s="39">
        <v>42629.020833333336</v>
      </c>
      <c r="C1277" s="40">
        <f t="shared" si="100"/>
        <v>0.35416666666666657</v>
      </c>
      <c r="D1277" s="43">
        <v>0</v>
      </c>
      <c r="E1277" s="9">
        <f t="shared" si="102"/>
        <v>0</v>
      </c>
      <c r="F1277" s="44">
        <v>64.81</v>
      </c>
      <c r="G1277" s="9">
        <f t="shared" si="103"/>
        <v>69.113383999999996</v>
      </c>
      <c r="H1277" s="11">
        <f t="shared" ref="H1277:H1340" si="104">E1277*($B$6-G1277)</f>
        <v>0</v>
      </c>
      <c r="J1277" s="26"/>
    </row>
    <row r="1278" spans="1:10" outlineLevel="1">
      <c r="A1278" s="7">
        <f t="shared" si="101"/>
        <v>38</v>
      </c>
      <c r="B1278" s="39">
        <v>42629.020833333336</v>
      </c>
      <c r="C1278" s="40">
        <f t="shared" ref="C1278:C1341" si="105">IF(C1277=$C$60,$C$13,C1277+1/48)</f>
        <v>0.37499999999999989</v>
      </c>
      <c r="D1278" s="43">
        <v>0</v>
      </c>
      <c r="E1278" s="9">
        <f t="shared" si="102"/>
        <v>0</v>
      </c>
      <c r="F1278" s="44">
        <v>55.73</v>
      </c>
      <c r="G1278" s="9">
        <f t="shared" si="103"/>
        <v>59.430471999999995</v>
      </c>
      <c r="H1278" s="11">
        <f t="shared" si="104"/>
        <v>0</v>
      </c>
      <c r="J1278" s="26"/>
    </row>
    <row r="1279" spans="1:10" outlineLevel="1">
      <c r="A1279" s="7">
        <f t="shared" ref="A1279:A1342" si="106">A1278</f>
        <v>38</v>
      </c>
      <c r="B1279" s="39">
        <v>42629.020833333336</v>
      </c>
      <c r="C1279" s="40">
        <f t="shared" si="105"/>
        <v>0.3958333333333332</v>
      </c>
      <c r="D1279" s="43">
        <v>0</v>
      </c>
      <c r="E1279" s="9">
        <f t="shared" si="102"/>
        <v>0</v>
      </c>
      <c r="F1279" s="44">
        <v>51.56</v>
      </c>
      <c r="G1279" s="9">
        <f t="shared" si="103"/>
        <v>54.983584</v>
      </c>
      <c r="H1279" s="11">
        <f t="shared" si="104"/>
        <v>0</v>
      </c>
      <c r="J1279" s="26"/>
    </row>
    <row r="1280" spans="1:10" outlineLevel="1">
      <c r="A1280" s="7">
        <f t="shared" si="106"/>
        <v>38</v>
      </c>
      <c r="B1280" s="39">
        <v>42629.020833333336</v>
      </c>
      <c r="C1280" s="40">
        <f t="shared" si="105"/>
        <v>0.41666666666666652</v>
      </c>
      <c r="D1280" s="43">
        <v>0</v>
      </c>
      <c r="E1280" s="9">
        <f t="shared" si="102"/>
        <v>0</v>
      </c>
      <c r="F1280" s="44">
        <v>48.81</v>
      </c>
      <c r="G1280" s="9">
        <f t="shared" si="103"/>
        <v>52.050984</v>
      </c>
      <c r="H1280" s="11">
        <f t="shared" si="104"/>
        <v>0</v>
      </c>
      <c r="J1280" s="26"/>
    </row>
    <row r="1281" spans="1:10" outlineLevel="1">
      <c r="A1281" s="7">
        <f t="shared" si="106"/>
        <v>38</v>
      </c>
      <c r="B1281" s="39">
        <v>42629.020833333336</v>
      </c>
      <c r="C1281" s="40">
        <f t="shared" si="105"/>
        <v>0.43749999999999983</v>
      </c>
      <c r="D1281" s="43">
        <v>0</v>
      </c>
      <c r="E1281" s="9">
        <f t="shared" si="102"/>
        <v>0</v>
      </c>
      <c r="F1281" s="44">
        <v>48.04</v>
      </c>
      <c r="G1281" s="9">
        <f t="shared" si="103"/>
        <v>51.229855999999998</v>
      </c>
      <c r="H1281" s="11">
        <f t="shared" si="104"/>
        <v>0</v>
      </c>
      <c r="J1281" s="26"/>
    </row>
    <row r="1282" spans="1:10" outlineLevel="1">
      <c r="A1282" s="7">
        <f t="shared" si="106"/>
        <v>38</v>
      </c>
      <c r="B1282" s="39">
        <v>42629.020833333336</v>
      </c>
      <c r="C1282" s="40">
        <f t="shared" si="105"/>
        <v>0.45833333333333315</v>
      </c>
      <c r="D1282" s="43">
        <v>0</v>
      </c>
      <c r="E1282" s="9">
        <f t="shared" si="102"/>
        <v>0</v>
      </c>
      <c r="F1282" s="44">
        <v>45.14</v>
      </c>
      <c r="G1282" s="9">
        <f t="shared" si="103"/>
        <v>48.137295999999999</v>
      </c>
      <c r="H1282" s="11">
        <f t="shared" si="104"/>
        <v>0</v>
      </c>
      <c r="J1282" s="26"/>
    </row>
    <row r="1283" spans="1:10" outlineLevel="1">
      <c r="A1283" s="7">
        <f t="shared" si="106"/>
        <v>38</v>
      </c>
      <c r="B1283" s="39">
        <v>42629.020833333336</v>
      </c>
      <c r="C1283" s="40">
        <f t="shared" si="105"/>
        <v>0.47916666666666646</v>
      </c>
      <c r="D1283" s="43">
        <v>0</v>
      </c>
      <c r="E1283" s="9">
        <f t="shared" si="102"/>
        <v>0</v>
      </c>
      <c r="F1283" s="44">
        <v>36</v>
      </c>
      <c r="G1283" s="9">
        <f t="shared" si="103"/>
        <v>38.3904</v>
      </c>
      <c r="H1283" s="11">
        <f t="shared" si="104"/>
        <v>0</v>
      </c>
      <c r="J1283" s="26"/>
    </row>
    <row r="1284" spans="1:10" outlineLevel="1">
      <c r="A1284" s="7">
        <f t="shared" si="106"/>
        <v>38</v>
      </c>
      <c r="B1284" s="39">
        <v>42629.020833333336</v>
      </c>
      <c r="C1284" s="40">
        <f t="shared" si="105"/>
        <v>0.49999999999999978</v>
      </c>
      <c r="D1284" s="43">
        <v>0</v>
      </c>
      <c r="E1284" s="9">
        <f t="shared" si="102"/>
        <v>0</v>
      </c>
      <c r="F1284" s="44">
        <v>38.74</v>
      </c>
      <c r="G1284" s="9">
        <f t="shared" si="103"/>
        <v>41.312336000000002</v>
      </c>
      <c r="H1284" s="11">
        <f t="shared" si="104"/>
        <v>0</v>
      </c>
      <c r="J1284" s="26"/>
    </row>
    <row r="1285" spans="1:10" outlineLevel="1">
      <c r="A1285" s="7">
        <f t="shared" si="106"/>
        <v>38</v>
      </c>
      <c r="B1285" s="39">
        <v>42629.020833333336</v>
      </c>
      <c r="C1285" s="40">
        <f t="shared" si="105"/>
        <v>0.52083333333333315</v>
      </c>
      <c r="D1285" s="43">
        <v>0</v>
      </c>
      <c r="E1285" s="9">
        <f t="shared" si="102"/>
        <v>0</v>
      </c>
      <c r="F1285" s="44">
        <v>30.79</v>
      </c>
      <c r="G1285" s="9">
        <f t="shared" si="103"/>
        <v>32.834456000000003</v>
      </c>
      <c r="H1285" s="11">
        <f t="shared" si="104"/>
        <v>0</v>
      </c>
      <c r="J1285" s="26"/>
    </row>
    <row r="1286" spans="1:10" outlineLevel="1">
      <c r="A1286" s="7">
        <f t="shared" si="106"/>
        <v>38</v>
      </c>
      <c r="B1286" s="39">
        <v>42629.020833333336</v>
      </c>
      <c r="C1286" s="40">
        <f t="shared" si="105"/>
        <v>0.54166666666666652</v>
      </c>
      <c r="D1286" s="43">
        <v>0</v>
      </c>
      <c r="E1286" s="9">
        <f t="shared" si="102"/>
        <v>0</v>
      </c>
      <c r="F1286" s="44">
        <v>27.86</v>
      </c>
      <c r="G1286" s="9">
        <f t="shared" si="103"/>
        <v>29.709903999999998</v>
      </c>
      <c r="H1286" s="11">
        <f t="shared" si="104"/>
        <v>0</v>
      </c>
      <c r="J1286" s="26"/>
    </row>
    <row r="1287" spans="1:10" outlineLevel="1">
      <c r="A1287" s="7">
        <f t="shared" si="106"/>
        <v>38</v>
      </c>
      <c r="B1287" s="39">
        <v>42629.020833333336</v>
      </c>
      <c r="C1287" s="40">
        <f t="shared" si="105"/>
        <v>0.56249999999999989</v>
      </c>
      <c r="D1287" s="43">
        <v>0</v>
      </c>
      <c r="E1287" s="9">
        <f t="shared" si="102"/>
        <v>0</v>
      </c>
      <c r="F1287" s="44">
        <v>29.74</v>
      </c>
      <c r="G1287" s="9">
        <f t="shared" si="103"/>
        <v>31.714735999999998</v>
      </c>
      <c r="H1287" s="11">
        <f t="shared" si="104"/>
        <v>0</v>
      </c>
      <c r="J1287" s="26"/>
    </row>
    <row r="1288" spans="1:10" outlineLevel="1">
      <c r="A1288" s="7">
        <f t="shared" si="106"/>
        <v>38</v>
      </c>
      <c r="B1288" s="39">
        <v>42629.020833333336</v>
      </c>
      <c r="C1288" s="40">
        <f t="shared" si="105"/>
        <v>0.58333333333333326</v>
      </c>
      <c r="D1288" s="43">
        <v>-0.01</v>
      </c>
      <c r="E1288" s="9">
        <f t="shared" si="102"/>
        <v>-1.0295E-2</v>
      </c>
      <c r="F1288" s="44">
        <v>31.52</v>
      </c>
      <c r="G1288" s="9">
        <f t="shared" si="103"/>
        <v>33.612927999999997</v>
      </c>
      <c r="H1288" s="11">
        <f t="shared" si="104"/>
        <v>-0.49299740624000005</v>
      </c>
      <c r="J1288" s="26"/>
    </row>
    <row r="1289" spans="1:10" outlineLevel="1">
      <c r="A1289" s="7">
        <f t="shared" si="106"/>
        <v>38</v>
      </c>
      <c r="B1289" s="39">
        <v>42629.020833333336</v>
      </c>
      <c r="C1289" s="40">
        <f t="shared" si="105"/>
        <v>0.60416666666666663</v>
      </c>
      <c r="D1289" s="43">
        <v>-0.03</v>
      </c>
      <c r="E1289" s="9">
        <f t="shared" si="102"/>
        <v>-3.0885000000000003E-2</v>
      </c>
      <c r="F1289" s="44">
        <v>30.09</v>
      </c>
      <c r="G1289" s="9">
        <f t="shared" si="103"/>
        <v>32.087975999999998</v>
      </c>
      <c r="H1289" s="11">
        <f t="shared" si="104"/>
        <v>-1.5260903612400003</v>
      </c>
      <c r="J1289" s="26"/>
    </row>
    <row r="1290" spans="1:10" outlineLevel="1">
      <c r="A1290" s="7">
        <f t="shared" si="106"/>
        <v>38</v>
      </c>
      <c r="B1290" s="39">
        <v>42629.020833333336</v>
      </c>
      <c r="C1290" s="40">
        <f t="shared" si="105"/>
        <v>0.625</v>
      </c>
      <c r="D1290" s="43">
        <v>0.6</v>
      </c>
      <c r="E1290" s="9">
        <f t="shared" si="102"/>
        <v>0.61770000000000003</v>
      </c>
      <c r="F1290" s="44">
        <v>28.79</v>
      </c>
      <c r="G1290" s="9">
        <f t="shared" si="103"/>
        <v>30.701656</v>
      </c>
      <c r="H1290" s="11">
        <f t="shared" si="104"/>
        <v>31.378137088800003</v>
      </c>
      <c r="J1290" s="26"/>
    </row>
    <row r="1291" spans="1:10" outlineLevel="1">
      <c r="A1291" s="7">
        <f t="shared" si="106"/>
        <v>38</v>
      </c>
      <c r="B1291" s="39">
        <v>42629.020833333336</v>
      </c>
      <c r="C1291" s="40">
        <f t="shared" si="105"/>
        <v>0.64583333333333337</v>
      </c>
      <c r="D1291" s="43">
        <v>0.97</v>
      </c>
      <c r="E1291" s="9">
        <f t="shared" si="102"/>
        <v>0.99861500000000003</v>
      </c>
      <c r="F1291" s="44">
        <v>34.17</v>
      </c>
      <c r="G1291" s="9">
        <f t="shared" si="103"/>
        <v>36.438888000000006</v>
      </c>
      <c r="H1291" s="11">
        <f t="shared" si="104"/>
        <v>44.998702359879992</v>
      </c>
      <c r="J1291" s="26"/>
    </row>
    <row r="1292" spans="1:10" outlineLevel="1">
      <c r="A1292" s="7">
        <f t="shared" si="106"/>
        <v>38</v>
      </c>
      <c r="B1292" s="39">
        <v>42629.020833333336</v>
      </c>
      <c r="C1292" s="40">
        <f t="shared" si="105"/>
        <v>0.66666666666666674</v>
      </c>
      <c r="D1292" s="43">
        <v>1.32</v>
      </c>
      <c r="E1292" s="9">
        <f t="shared" si="102"/>
        <v>1.3589400000000003</v>
      </c>
      <c r="F1292" s="44">
        <v>37.44</v>
      </c>
      <c r="G1292" s="9">
        <f t="shared" si="103"/>
        <v>39.926015999999997</v>
      </c>
      <c r="H1292" s="11">
        <f t="shared" si="104"/>
        <v>56.496549816960012</v>
      </c>
      <c r="J1292" s="26"/>
    </row>
    <row r="1293" spans="1:10" outlineLevel="1">
      <c r="A1293" s="7">
        <f t="shared" si="106"/>
        <v>38</v>
      </c>
      <c r="B1293" s="39">
        <v>42629.020833333336</v>
      </c>
      <c r="C1293" s="40">
        <f t="shared" si="105"/>
        <v>0.68750000000000011</v>
      </c>
      <c r="D1293" s="43">
        <v>0.8</v>
      </c>
      <c r="E1293" s="9">
        <f t="shared" si="102"/>
        <v>0.82360000000000011</v>
      </c>
      <c r="F1293" s="44">
        <v>45.92</v>
      </c>
      <c r="G1293" s="9">
        <f t="shared" si="103"/>
        <v>48.969087999999999</v>
      </c>
      <c r="H1293" s="11">
        <f t="shared" si="104"/>
        <v>26.792459123200004</v>
      </c>
      <c r="J1293" s="26"/>
    </row>
    <row r="1294" spans="1:10" outlineLevel="1">
      <c r="A1294" s="7">
        <f t="shared" si="106"/>
        <v>38</v>
      </c>
      <c r="B1294" s="39">
        <v>42629.020833333336</v>
      </c>
      <c r="C1294" s="40">
        <f t="shared" si="105"/>
        <v>0.70833333333333348</v>
      </c>
      <c r="D1294" s="43">
        <v>0.26</v>
      </c>
      <c r="E1294" s="9">
        <f t="shared" ref="E1294:E1356" si="107">IF($B$10="Electricity",$D1294*$B$7,$D1294*$B$8)</f>
        <v>0.26767000000000002</v>
      </c>
      <c r="F1294" s="44">
        <v>55.55</v>
      </c>
      <c r="G1294" s="9">
        <f t="shared" ref="G1294:G1356" si="108">$F1294*$B$8</f>
        <v>59.238520000000001</v>
      </c>
      <c r="H1294" s="11">
        <f t="shared" si="104"/>
        <v>5.9587303515999999</v>
      </c>
      <c r="J1294" s="26"/>
    </row>
    <row r="1295" spans="1:10" outlineLevel="1">
      <c r="A1295" s="7">
        <f t="shared" si="106"/>
        <v>38</v>
      </c>
      <c r="B1295" s="39">
        <v>42629.020833333336</v>
      </c>
      <c r="C1295" s="40">
        <f t="shared" si="105"/>
        <v>0.72916666666666685</v>
      </c>
      <c r="D1295" s="43">
        <v>0.06</v>
      </c>
      <c r="E1295" s="9">
        <f t="shared" si="107"/>
        <v>6.1770000000000005E-2</v>
      </c>
      <c r="F1295" s="44">
        <v>53.19</v>
      </c>
      <c r="G1295" s="9">
        <f t="shared" si="108"/>
        <v>56.721815999999997</v>
      </c>
      <c r="H1295" s="11">
        <f t="shared" si="104"/>
        <v>1.5305484256800004</v>
      </c>
      <c r="J1295" s="26"/>
    </row>
    <row r="1296" spans="1:10" outlineLevel="1">
      <c r="A1296" s="7">
        <f t="shared" si="106"/>
        <v>38</v>
      </c>
      <c r="B1296" s="39">
        <v>42629.020833333336</v>
      </c>
      <c r="C1296" s="40">
        <f t="shared" si="105"/>
        <v>0.75000000000000022</v>
      </c>
      <c r="D1296" s="43">
        <v>-0.08</v>
      </c>
      <c r="E1296" s="9">
        <f t="shared" si="107"/>
        <v>-8.2360000000000003E-2</v>
      </c>
      <c r="F1296" s="44">
        <v>67.430000000000007</v>
      </c>
      <c r="G1296" s="9">
        <f t="shared" si="108"/>
        <v>71.907352000000003</v>
      </c>
      <c r="H1296" s="11">
        <f t="shared" si="104"/>
        <v>-0.79005048927999977</v>
      </c>
      <c r="J1296" s="26"/>
    </row>
    <row r="1297" spans="1:10" outlineLevel="1">
      <c r="A1297" s="7">
        <f t="shared" si="106"/>
        <v>38</v>
      </c>
      <c r="B1297" s="39">
        <v>42629.020833333336</v>
      </c>
      <c r="C1297" s="40">
        <f t="shared" si="105"/>
        <v>0.77083333333333359</v>
      </c>
      <c r="D1297" s="43">
        <v>-0.09</v>
      </c>
      <c r="E1297" s="9">
        <f t="shared" si="107"/>
        <v>-9.2655000000000001E-2</v>
      </c>
      <c r="F1297" s="44">
        <v>70.42</v>
      </c>
      <c r="G1297" s="9">
        <f t="shared" si="108"/>
        <v>75.095888000000002</v>
      </c>
      <c r="H1297" s="11">
        <f t="shared" si="104"/>
        <v>-0.59337299735999982</v>
      </c>
      <c r="J1297" s="26"/>
    </row>
    <row r="1298" spans="1:10" outlineLevel="1">
      <c r="A1298" s="7">
        <f t="shared" si="106"/>
        <v>38</v>
      </c>
      <c r="B1298" s="39">
        <v>42629.020833333336</v>
      </c>
      <c r="C1298" s="40">
        <f t="shared" si="105"/>
        <v>0.79166666666666696</v>
      </c>
      <c r="D1298" s="43">
        <v>0.04</v>
      </c>
      <c r="E1298" s="9">
        <f t="shared" si="107"/>
        <v>4.1180000000000001E-2</v>
      </c>
      <c r="F1298" s="44">
        <v>72.02</v>
      </c>
      <c r="G1298" s="9">
        <f t="shared" si="108"/>
        <v>76.802127999999996</v>
      </c>
      <c r="H1298" s="11">
        <f t="shared" si="104"/>
        <v>0.19345836896000015</v>
      </c>
      <c r="J1298" s="26"/>
    </row>
    <row r="1299" spans="1:10" outlineLevel="1">
      <c r="A1299" s="7">
        <f t="shared" si="106"/>
        <v>38</v>
      </c>
      <c r="B1299" s="39">
        <v>42629.020833333336</v>
      </c>
      <c r="C1299" s="40">
        <f t="shared" si="105"/>
        <v>0.81250000000000033</v>
      </c>
      <c r="D1299" s="43">
        <v>0.39</v>
      </c>
      <c r="E1299" s="9">
        <f t="shared" si="107"/>
        <v>0.40150500000000006</v>
      </c>
      <c r="F1299" s="44">
        <v>60</v>
      </c>
      <c r="G1299" s="9">
        <f t="shared" si="108"/>
        <v>63.984000000000002</v>
      </c>
      <c r="H1299" s="11">
        <f t="shared" si="104"/>
        <v>7.0327615799999998</v>
      </c>
      <c r="J1299" s="26"/>
    </row>
    <row r="1300" spans="1:10" outlineLevel="1">
      <c r="A1300" s="7">
        <f t="shared" si="106"/>
        <v>38</v>
      </c>
      <c r="B1300" s="39">
        <v>42629.020833333336</v>
      </c>
      <c r="C1300" s="40">
        <f t="shared" si="105"/>
        <v>0.8333333333333337</v>
      </c>
      <c r="D1300" s="43">
        <v>0.63</v>
      </c>
      <c r="E1300" s="9">
        <f t="shared" si="107"/>
        <v>0.64858500000000008</v>
      </c>
      <c r="F1300" s="44">
        <v>50.69</v>
      </c>
      <c r="G1300" s="9">
        <f t="shared" si="108"/>
        <v>54.055816</v>
      </c>
      <c r="H1300" s="11">
        <f t="shared" si="104"/>
        <v>17.799886079640004</v>
      </c>
      <c r="J1300" s="26"/>
    </row>
    <row r="1301" spans="1:10" outlineLevel="1">
      <c r="A1301" s="7">
        <f t="shared" si="106"/>
        <v>38</v>
      </c>
      <c r="B1301" s="39">
        <v>42629.020833333336</v>
      </c>
      <c r="C1301" s="40">
        <f t="shared" si="105"/>
        <v>0.85416666666666707</v>
      </c>
      <c r="D1301" s="43">
        <v>1.24</v>
      </c>
      <c r="E1301" s="9">
        <f t="shared" si="107"/>
        <v>1.27658</v>
      </c>
      <c r="F1301" s="44">
        <v>58.7</v>
      </c>
      <c r="G1301" s="9">
        <f t="shared" si="108"/>
        <v>62.597680000000004</v>
      </c>
      <c r="H1301" s="11">
        <f t="shared" si="104"/>
        <v>24.130323665599995</v>
      </c>
      <c r="J1301" s="26"/>
    </row>
    <row r="1302" spans="1:10" outlineLevel="1">
      <c r="A1302" s="7">
        <f t="shared" si="106"/>
        <v>38</v>
      </c>
      <c r="B1302" s="39">
        <v>42629.020833333336</v>
      </c>
      <c r="C1302" s="40">
        <f t="shared" si="105"/>
        <v>0.87500000000000044</v>
      </c>
      <c r="D1302" s="43">
        <v>2.14</v>
      </c>
      <c r="E1302" s="9">
        <f t="shared" si="107"/>
        <v>2.2031300000000003</v>
      </c>
      <c r="F1302" s="44">
        <v>56.45</v>
      </c>
      <c r="G1302" s="9">
        <f t="shared" si="108"/>
        <v>60.198280000000004</v>
      </c>
      <c r="H1302" s="11">
        <f t="shared" si="104"/>
        <v>46.930458383599998</v>
      </c>
      <c r="J1302" s="26"/>
    </row>
    <row r="1303" spans="1:10" outlineLevel="1">
      <c r="A1303" s="7">
        <f t="shared" si="106"/>
        <v>38</v>
      </c>
      <c r="B1303" s="39">
        <v>42629.020833333336</v>
      </c>
      <c r="C1303" s="40">
        <f t="shared" si="105"/>
        <v>0.89583333333333381</v>
      </c>
      <c r="D1303" s="43">
        <v>3.09</v>
      </c>
      <c r="E1303" s="9">
        <f t="shared" si="107"/>
        <v>3.181155</v>
      </c>
      <c r="F1303" s="44">
        <v>47.15</v>
      </c>
      <c r="G1303" s="9">
        <f t="shared" si="108"/>
        <v>50.280760000000001</v>
      </c>
      <c r="H1303" s="11">
        <f t="shared" si="104"/>
        <v>99.313241422199994</v>
      </c>
      <c r="J1303" s="26"/>
    </row>
    <row r="1304" spans="1:10" outlineLevel="1">
      <c r="A1304" s="7">
        <f t="shared" si="106"/>
        <v>38</v>
      </c>
      <c r="B1304" s="39">
        <v>42629.020833333336</v>
      </c>
      <c r="C1304" s="40">
        <f t="shared" si="105"/>
        <v>0.91666666666666718</v>
      </c>
      <c r="D1304" s="43">
        <v>3.55</v>
      </c>
      <c r="E1304" s="9">
        <f t="shared" si="107"/>
        <v>3.654725</v>
      </c>
      <c r="F1304" s="44">
        <v>39.44</v>
      </c>
      <c r="G1304" s="9">
        <f t="shared" si="108"/>
        <v>42.058816</v>
      </c>
      <c r="H1304" s="11">
        <f t="shared" si="104"/>
        <v>144.1466811944</v>
      </c>
      <c r="J1304" s="26"/>
    </row>
    <row r="1305" spans="1:10" outlineLevel="1">
      <c r="A1305" s="7">
        <f t="shared" si="106"/>
        <v>38</v>
      </c>
      <c r="B1305" s="39">
        <v>42629.020833333336</v>
      </c>
      <c r="C1305" s="40">
        <f t="shared" si="105"/>
        <v>0.93750000000000056</v>
      </c>
      <c r="D1305" s="43">
        <v>3.67</v>
      </c>
      <c r="E1305" s="9">
        <f t="shared" si="107"/>
        <v>3.7782650000000002</v>
      </c>
      <c r="F1305" s="44">
        <v>64.02</v>
      </c>
      <c r="G1305" s="9">
        <f t="shared" si="108"/>
        <v>68.270927999999998</v>
      </c>
      <c r="H1305" s="11">
        <f t="shared" si="104"/>
        <v>49.982939720080012</v>
      </c>
      <c r="J1305" s="26"/>
    </row>
    <row r="1306" spans="1:10" outlineLevel="1">
      <c r="A1306" s="7">
        <f t="shared" si="106"/>
        <v>38</v>
      </c>
      <c r="B1306" s="39">
        <v>42629.020833333336</v>
      </c>
      <c r="C1306" s="40">
        <f t="shared" si="105"/>
        <v>0.95833333333333393</v>
      </c>
      <c r="D1306" s="43">
        <v>5.08</v>
      </c>
      <c r="E1306" s="9">
        <f t="shared" si="107"/>
        <v>5.2298600000000004</v>
      </c>
      <c r="F1306" s="44">
        <v>53.91</v>
      </c>
      <c r="G1306" s="9">
        <f t="shared" si="108"/>
        <v>57.489623999999999</v>
      </c>
      <c r="H1306" s="11">
        <f t="shared" si="104"/>
        <v>125.57090502736001</v>
      </c>
      <c r="J1306" s="26"/>
    </row>
    <row r="1307" spans="1:10" outlineLevel="1">
      <c r="A1307" s="7">
        <f t="shared" si="106"/>
        <v>38</v>
      </c>
      <c r="B1307" s="39">
        <v>42629.020833333336</v>
      </c>
      <c r="C1307" s="40">
        <f t="shared" si="105"/>
        <v>0.9791666666666673</v>
      </c>
      <c r="D1307" s="43">
        <v>6.22</v>
      </c>
      <c r="E1307" s="9">
        <f t="shared" si="107"/>
        <v>6.4034900000000006</v>
      </c>
      <c r="F1307" s="44">
        <v>46.44</v>
      </c>
      <c r="G1307" s="9">
        <f t="shared" si="108"/>
        <v>49.523615999999997</v>
      </c>
      <c r="H1307" s="11">
        <f t="shared" si="104"/>
        <v>204.76045518016005</v>
      </c>
      <c r="J1307" s="26"/>
    </row>
    <row r="1308" spans="1:10" outlineLevel="1">
      <c r="A1308" s="7">
        <f t="shared" si="106"/>
        <v>38</v>
      </c>
      <c r="B1308" s="39">
        <v>42629.020833333336</v>
      </c>
      <c r="C1308" s="40">
        <f t="shared" si="105"/>
        <v>1.0000000000000007</v>
      </c>
      <c r="D1308" s="43">
        <v>6.52</v>
      </c>
      <c r="E1308" s="9">
        <f t="shared" si="107"/>
        <v>6.7123400000000002</v>
      </c>
      <c r="F1308" s="44">
        <v>45.14</v>
      </c>
      <c r="G1308" s="9">
        <f t="shared" si="108"/>
        <v>48.137295999999999</v>
      </c>
      <c r="H1308" s="11">
        <f t="shared" si="104"/>
        <v>223.94181256736002</v>
      </c>
      <c r="J1308" s="26"/>
    </row>
    <row r="1309" spans="1:10" outlineLevel="1">
      <c r="A1309" s="7">
        <f t="shared" si="106"/>
        <v>38</v>
      </c>
      <c r="B1309" s="39">
        <v>42630.020833333336</v>
      </c>
      <c r="C1309" s="40">
        <f t="shared" si="105"/>
        <v>2.0833333333333332E-2</v>
      </c>
      <c r="D1309" s="43">
        <v>7.41</v>
      </c>
      <c r="E1309" s="9">
        <f t="shared" si="107"/>
        <v>7.6285950000000007</v>
      </c>
      <c r="F1309" s="44">
        <v>39.5</v>
      </c>
      <c r="G1309" s="9">
        <f t="shared" si="108"/>
        <v>42.122799999999998</v>
      </c>
      <c r="H1309" s="11">
        <f t="shared" si="104"/>
        <v>300.39271103400006</v>
      </c>
      <c r="J1309" s="26"/>
    </row>
    <row r="1310" spans="1:10" outlineLevel="1">
      <c r="A1310" s="7">
        <f t="shared" si="106"/>
        <v>38</v>
      </c>
      <c r="B1310" s="39">
        <v>42630.020833333336</v>
      </c>
      <c r="C1310" s="40">
        <f t="shared" si="105"/>
        <v>4.1666666666666664E-2</v>
      </c>
      <c r="D1310" s="43">
        <v>7.43</v>
      </c>
      <c r="E1310" s="9">
        <f t="shared" si="107"/>
        <v>7.6491850000000001</v>
      </c>
      <c r="F1310" s="44">
        <v>32.520000000000003</v>
      </c>
      <c r="G1310" s="9">
        <f t="shared" si="108"/>
        <v>34.679328000000005</v>
      </c>
      <c r="H1310" s="11">
        <f t="shared" si="104"/>
        <v>358.13998195231994</v>
      </c>
      <c r="J1310" s="26"/>
    </row>
    <row r="1311" spans="1:10" outlineLevel="1">
      <c r="A1311" s="7">
        <f t="shared" si="106"/>
        <v>38</v>
      </c>
      <c r="B1311" s="39">
        <v>42630.020833333336</v>
      </c>
      <c r="C1311" s="40">
        <f t="shared" si="105"/>
        <v>6.25E-2</v>
      </c>
      <c r="D1311" s="43">
        <v>7</v>
      </c>
      <c r="E1311" s="9">
        <f t="shared" si="107"/>
        <v>7.2065000000000001</v>
      </c>
      <c r="F1311" s="44">
        <v>30.6</v>
      </c>
      <c r="G1311" s="9">
        <f t="shared" si="108"/>
        <v>32.631840000000004</v>
      </c>
      <c r="H1311" s="11">
        <f t="shared" si="104"/>
        <v>352.16839503999995</v>
      </c>
      <c r="J1311" s="26"/>
    </row>
    <row r="1312" spans="1:10" outlineLevel="1">
      <c r="A1312" s="7">
        <f t="shared" si="106"/>
        <v>38</v>
      </c>
      <c r="B1312" s="39">
        <v>42630.020833333336</v>
      </c>
      <c r="C1312" s="40">
        <f t="shared" si="105"/>
        <v>8.3333333333333329E-2</v>
      </c>
      <c r="D1312" s="43">
        <v>7.21</v>
      </c>
      <c r="E1312" s="9">
        <f t="shared" si="107"/>
        <v>7.4226950000000009</v>
      </c>
      <c r="F1312" s="44">
        <v>30.94</v>
      </c>
      <c r="G1312" s="9">
        <f t="shared" si="108"/>
        <v>32.994416000000001</v>
      </c>
      <c r="H1312" s="11">
        <f t="shared" si="104"/>
        <v>360.04215582888003</v>
      </c>
      <c r="J1312" s="26"/>
    </row>
    <row r="1313" spans="1:10" outlineLevel="1">
      <c r="A1313" s="7">
        <f t="shared" si="106"/>
        <v>38</v>
      </c>
      <c r="B1313" s="39">
        <v>42630.020833333336</v>
      </c>
      <c r="C1313" s="40">
        <f t="shared" si="105"/>
        <v>0.10416666666666666</v>
      </c>
      <c r="D1313" s="43">
        <v>7.71</v>
      </c>
      <c r="E1313" s="9">
        <f t="shared" si="107"/>
        <v>7.9374450000000003</v>
      </c>
      <c r="F1313" s="44">
        <v>27.29</v>
      </c>
      <c r="G1313" s="9">
        <f t="shared" si="108"/>
        <v>29.102056000000001</v>
      </c>
      <c r="H1313" s="11">
        <f t="shared" si="104"/>
        <v>415.90579861307998</v>
      </c>
      <c r="J1313" s="26"/>
    </row>
    <row r="1314" spans="1:10" outlineLevel="1">
      <c r="A1314" s="7">
        <f t="shared" si="106"/>
        <v>38</v>
      </c>
      <c r="B1314" s="39">
        <v>42630.020833333336</v>
      </c>
      <c r="C1314" s="40">
        <f t="shared" si="105"/>
        <v>0.12499999999999999</v>
      </c>
      <c r="D1314" s="43">
        <v>7.84</v>
      </c>
      <c r="E1314" s="9">
        <f t="shared" si="107"/>
        <v>8.0712799999999998</v>
      </c>
      <c r="F1314" s="44">
        <v>26.06</v>
      </c>
      <c r="G1314" s="9">
        <f t="shared" si="108"/>
        <v>27.790384</v>
      </c>
      <c r="H1314" s="11">
        <f t="shared" si="104"/>
        <v>433.50534942847997</v>
      </c>
      <c r="J1314" s="26"/>
    </row>
    <row r="1315" spans="1:10" outlineLevel="1">
      <c r="A1315" s="7">
        <f t="shared" si="106"/>
        <v>38</v>
      </c>
      <c r="B1315" s="39">
        <v>42630.020833333336</v>
      </c>
      <c r="C1315" s="40">
        <f t="shared" si="105"/>
        <v>0.14583333333333331</v>
      </c>
      <c r="D1315" s="43">
        <v>8</v>
      </c>
      <c r="E1315" s="9">
        <f t="shared" si="107"/>
        <v>8.2360000000000007</v>
      </c>
      <c r="F1315" s="44">
        <v>25.52</v>
      </c>
      <c r="G1315" s="9">
        <f t="shared" si="108"/>
        <v>27.214528000000001</v>
      </c>
      <c r="H1315" s="11">
        <f t="shared" si="104"/>
        <v>447.095147392</v>
      </c>
      <c r="J1315" s="26"/>
    </row>
    <row r="1316" spans="1:10" outlineLevel="1">
      <c r="A1316" s="7">
        <f t="shared" si="106"/>
        <v>38</v>
      </c>
      <c r="B1316" s="39">
        <v>42630.020833333336</v>
      </c>
      <c r="C1316" s="40">
        <f t="shared" si="105"/>
        <v>0.16666666666666666</v>
      </c>
      <c r="D1316" s="43">
        <v>8.1</v>
      </c>
      <c r="E1316" s="9">
        <f t="shared" si="107"/>
        <v>8.3389500000000005</v>
      </c>
      <c r="F1316" s="44">
        <v>23.36</v>
      </c>
      <c r="G1316" s="9">
        <f t="shared" si="108"/>
        <v>24.911103999999998</v>
      </c>
      <c r="H1316" s="11">
        <f t="shared" si="104"/>
        <v>471.89197429920006</v>
      </c>
      <c r="J1316" s="26"/>
    </row>
    <row r="1317" spans="1:10" outlineLevel="1">
      <c r="A1317" s="7">
        <f t="shared" si="106"/>
        <v>38</v>
      </c>
      <c r="B1317" s="39">
        <v>42630.020833333336</v>
      </c>
      <c r="C1317" s="40">
        <f t="shared" si="105"/>
        <v>0.1875</v>
      </c>
      <c r="D1317" s="43">
        <v>8.1</v>
      </c>
      <c r="E1317" s="9">
        <f t="shared" si="107"/>
        <v>8.3389500000000005</v>
      </c>
      <c r="F1317" s="44">
        <v>22.31</v>
      </c>
      <c r="G1317" s="9">
        <f t="shared" si="108"/>
        <v>23.791383999999997</v>
      </c>
      <c r="H1317" s="11">
        <f t="shared" si="104"/>
        <v>481.22926339320009</v>
      </c>
      <c r="J1317" s="26"/>
    </row>
    <row r="1318" spans="1:10" outlineLevel="1">
      <c r="A1318" s="7">
        <f t="shared" si="106"/>
        <v>38</v>
      </c>
      <c r="B1318" s="39">
        <v>42630.020833333336</v>
      </c>
      <c r="C1318" s="40">
        <f t="shared" si="105"/>
        <v>0.20833333333333334</v>
      </c>
      <c r="D1318" s="43">
        <v>8.01</v>
      </c>
      <c r="E1318" s="9">
        <f t="shared" si="107"/>
        <v>8.2462949999999999</v>
      </c>
      <c r="F1318" s="44">
        <v>20.329999999999998</v>
      </c>
      <c r="G1318" s="9">
        <f t="shared" si="108"/>
        <v>21.679911999999998</v>
      </c>
      <c r="H1318" s="11">
        <f t="shared" si="104"/>
        <v>493.29409257395997</v>
      </c>
      <c r="J1318" s="26"/>
    </row>
    <row r="1319" spans="1:10" outlineLevel="1">
      <c r="A1319" s="7">
        <f t="shared" si="106"/>
        <v>38</v>
      </c>
      <c r="B1319" s="39">
        <v>42630.020833333336</v>
      </c>
      <c r="C1319" s="40">
        <f t="shared" si="105"/>
        <v>0.22916666666666669</v>
      </c>
      <c r="D1319" s="43">
        <v>8.0500000000000007</v>
      </c>
      <c r="E1319" s="9">
        <f t="shared" si="107"/>
        <v>8.2874750000000006</v>
      </c>
      <c r="F1319" s="44">
        <v>22.82</v>
      </c>
      <c r="G1319" s="9">
        <f t="shared" si="108"/>
        <v>24.335248</v>
      </c>
      <c r="H1319" s="11">
        <f t="shared" si="104"/>
        <v>473.75145308120005</v>
      </c>
      <c r="J1319" s="26"/>
    </row>
    <row r="1320" spans="1:10" outlineLevel="1">
      <c r="A1320" s="7">
        <f t="shared" si="106"/>
        <v>38</v>
      </c>
      <c r="B1320" s="39">
        <v>42630.020833333336</v>
      </c>
      <c r="C1320" s="40">
        <f t="shared" si="105"/>
        <v>0.25</v>
      </c>
      <c r="D1320" s="43">
        <v>7.74</v>
      </c>
      <c r="E1320" s="9">
        <f t="shared" si="107"/>
        <v>7.9683300000000008</v>
      </c>
      <c r="F1320" s="44">
        <v>25.37</v>
      </c>
      <c r="G1320" s="9">
        <f t="shared" si="108"/>
        <v>27.054568</v>
      </c>
      <c r="H1320" s="11">
        <f t="shared" si="104"/>
        <v>433.83916916856003</v>
      </c>
      <c r="J1320" s="26"/>
    </row>
    <row r="1321" spans="1:10" outlineLevel="1">
      <c r="A1321" s="7">
        <f t="shared" si="106"/>
        <v>38</v>
      </c>
      <c r="B1321" s="39">
        <v>42630.020833333336</v>
      </c>
      <c r="C1321" s="40">
        <f t="shared" si="105"/>
        <v>0.27083333333333331</v>
      </c>
      <c r="D1321" s="43">
        <v>7.35</v>
      </c>
      <c r="E1321" s="9">
        <f t="shared" si="107"/>
        <v>7.5668250000000006</v>
      </c>
      <c r="F1321" s="44">
        <v>26.39</v>
      </c>
      <c r="G1321" s="9">
        <f t="shared" si="108"/>
        <v>28.142296000000002</v>
      </c>
      <c r="H1321" s="11">
        <f t="shared" si="104"/>
        <v>403.74840856980001</v>
      </c>
      <c r="J1321" s="26"/>
    </row>
    <row r="1322" spans="1:10" outlineLevel="1">
      <c r="A1322" s="7">
        <f t="shared" si="106"/>
        <v>38</v>
      </c>
      <c r="B1322" s="39">
        <v>42630.020833333336</v>
      </c>
      <c r="C1322" s="40">
        <f t="shared" si="105"/>
        <v>0.29166666666666663</v>
      </c>
      <c r="D1322" s="43">
        <v>6.93</v>
      </c>
      <c r="E1322" s="9">
        <f t="shared" si="107"/>
        <v>7.1344349999999999</v>
      </c>
      <c r="F1322" s="44">
        <v>28.82</v>
      </c>
      <c r="G1322" s="9">
        <f t="shared" si="108"/>
        <v>30.733648000000002</v>
      </c>
      <c r="H1322" s="11">
        <f t="shared" si="104"/>
        <v>362.18923853112</v>
      </c>
      <c r="J1322" s="26"/>
    </row>
    <row r="1323" spans="1:10" outlineLevel="1">
      <c r="A1323" s="7">
        <f t="shared" si="106"/>
        <v>38</v>
      </c>
      <c r="B1323" s="39">
        <v>42630.020833333336</v>
      </c>
      <c r="C1323" s="40">
        <f t="shared" si="105"/>
        <v>0.31249999999999994</v>
      </c>
      <c r="D1323" s="43">
        <v>7</v>
      </c>
      <c r="E1323" s="9">
        <f t="shared" si="107"/>
        <v>7.2065000000000001</v>
      </c>
      <c r="F1323" s="44">
        <v>29.24</v>
      </c>
      <c r="G1323" s="9">
        <f t="shared" si="108"/>
        <v>31.181535999999998</v>
      </c>
      <c r="H1323" s="11">
        <f t="shared" si="104"/>
        <v>362.62001081600005</v>
      </c>
      <c r="J1323" s="26"/>
    </row>
    <row r="1324" spans="1:10" outlineLevel="1">
      <c r="A1324" s="7">
        <f t="shared" si="106"/>
        <v>38</v>
      </c>
      <c r="B1324" s="39">
        <v>42630.020833333336</v>
      </c>
      <c r="C1324" s="40">
        <f t="shared" si="105"/>
        <v>0.33333333333333326</v>
      </c>
      <c r="D1324" s="43">
        <v>6.53</v>
      </c>
      <c r="E1324" s="9">
        <f t="shared" si="107"/>
        <v>6.7226350000000004</v>
      </c>
      <c r="F1324" s="44">
        <v>32.51</v>
      </c>
      <c r="G1324" s="9">
        <f t="shared" si="108"/>
        <v>34.668664</v>
      </c>
      <c r="H1324" s="11">
        <f t="shared" si="104"/>
        <v>314.82997849036002</v>
      </c>
      <c r="J1324" s="26"/>
    </row>
    <row r="1325" spans="1:10" outlineLevel="1">
      <c r="A1325" s="7">
        <f t="shared" si="106"/>
        <v>38</v>
      </c>
      <c r="B1325" s="39">
        <v>42630.020833333336</v>
      </c>
      <c r="C1325" s="40">
        <f t="shared" si="105"/>
        <v>0.35416666666666657</v>
      </c>
      <c r="D1325" s="43">
        <v>5.55</v>
      </c>
      <c r="E1325" s="9">
        <f t="shared" si="107"/>
        <v>5.7137250000000002</v>
      </c>
      <c r="F1325" s="44">
        <v>38.53</v>
      </c>
      <c r="G1325" s="9">
        <f t="shared" si="108"/>
        <v>41.088391999999999</v>
      </c>
      <c r="H1325" s="11">
        <f t="shared" si="104"/>
        <v>230.90081491980001</v>
      </c>
      <c r="J1325" s="26"/>
    </row>
    <row r="1326" spans="1:10" outlineLevel="1">
      <c r="A1326" s="7">
        <f t="shared" si="106"/>
        <v>38</v>
      </c>
      <c r="B1326" s="39">
        <v>42630.020833333336</v>
      </c>
      <c r="C1326" s="40">
        <f t="shared" si="105"/>
        <v>0.37499999999999989</v>
      </c>
      <c r="D1326" s="43">
        <v>5.21</v>
      </c>
      <c r="E1326" s="9">
        <f t="shared" si="107"/>
        <v>5.3636950000000008</v>
      </c>
      <c r="F1326" s="44">
        <v>40.68</v>
      </c>
      <c r="G1326" s="9">
        <f t="shared" si="108"/>
        <v>43.381152</v>
      </c>
      <c r="H1326" s="11">
        <f t="shared" si="104"/>
        <v>204.45787442336004</v>
      </c>
      <c r="J1326" s="26"/>
    </row>
    <row r="1327" spans="1:10" outlineLevel="1">
      <c r="A1327" s="7">
        <f t="shared" si="106"/>
        <v>38</v>
      </c>
      <c r="B1327" s="39">
        <v>42630.020833333336</v>
      </c>
      <c r="C1327" s="40">
        <f t="shared" si="105"/>
        <v>0.3958333333333332</v>
      </c>
      <c r="D1327" s="43">
        <v>3.73</v>
      </c>
      <c r="E1327" s="9">
        <f t="shared" si="107"/>
        <v>3.8400350000000003</v>
      </c>
      <c r="F1327" s="44">
        <v>45.29</v>
      </c>
      <c r="G1327" s="9">
        <f t="shared" si="108"/>
        <v>48.297255999999997</v>
      </c>
      <c r="H1327" s="11">
        <f t="shared" si="104"/>
        <v>127.49969905604001</v>
      </c>
      <c r="J1327" s="26"/>
    </row>
    <row r="1328" spans="1:10" outlineLevel="1">
      <c r="A1328" s="7">
        <f t="shared" si="106"/>
        <v>38</v>
      </c>
      <c r="B1328" s="39">
        <v>42630.020833333336</v>
      </c>
      <c r="C1328" s="40">
        <f t="shared" si="105"/>
        <v>0.41666666666666652</v>
      </c>
      <c r="D1328" s="43">
        <v>3.14</v>
      </c>
      <c r="E1328" s="9">
        <f t="shared" si="107"/>
        <v>3.2326300000000003</v>
      </c>
      <c r="F1328" s="44">
        <v>34.520000000000003</v>
      </c>
      <c r="G1328" s="9">
        <f t="shared" si="108"/>
        <v>36.812128000000001</v>
      </c>
      <c r="H1328" s="11">
        <f t="shared" si="104"/>
        <v>144.45935566336001</v>
      </c>
      <c r="J1328" s="26"/>
    </row>
    <row r="1329" spans="1:10" outlineLevel="1">
      <c r="A1329" s="7">
        <f t="shared" si="106"/>
        <v>38</v>
      </c>
      <c r="B1329" s="39">
        <v>42630.020833333336</v>
      </c>
      <c r="C1329" s="40">
        <f t="shared" si="105"/>
        <v>0.43749999999999983</v>
      </c>
      <c r="D1329" s="43">
        <v>2.69</v>
      </c>
      <c r="E1329" s="9">
        <f t="shared" si="107"/>
        <v>2.769355</v>
      </c>
      <c r="F1329" s="44">
        <v>31.44</v>
      </c>
      <c r="G1329" s="9">
        <f t="shared" si="108"/>
        <v>33.527616000000002</v>
      </c>
      <c r="H1329" s="11">
        <f t="shared" si="104"/>
        <v>132.85256149232001</v>
      </c>
      <c r="J1329" s="26"/>
    </row>
    <row r="1330" spans="1:10" outlineLevel="1">
      <c r="A1330" s="7">
        <f t="shared" si="106"/>
        <v>38</v>
      </c>
      <c r="B1330" s="39">
        <v>42630.020833333336</v>
      </c>
      <c r="C1330" s="40">
        <f t="shared" si="105"/>
        <v>0.45833333333333315</v>
      </c>
      <c r="D1330" s="43">
        <v>2.93</v>
      </c>
      <c r="E1330" s="9">
        <f t="shared" si="107"/>
        <v>3.0164350000000004</v>
      </c>
      <c r="F1330" s="44">
        <v>29.2</v>
      </c>
      <c r="G1330" s="9">
        <f t="shared" si="108"/>
        <v>31.13888</v>
      </c>
      <c r="H1330" s="11">
        <f t="shared" si="104"/>
        <v>151.91104500720002</v>
      </c>
      <c r="J1330" s="26"/>
    </row>
    <row r="1331" spans="1:10" outlineLevel="1">
      <c r="A1331" s="7">
        <f t="shared" si="106"/>
        <v>38</v>
      </c>
      <c r="B1331" s="39">
        <v>42630.020833333336</v>
      </c>
      <c r="C1331" s="40">
        <f t="shared" si="105"/>
        <v>0.47916666666666646</v>
      </c>
      <c r="D1331" s="43">
        <v>3.09</v>
      </c>
      <c r="E1331" s="9">
        <f t="shared" si="107"/>
        <v>3.181155</v>
      </c>
      <c r="F1331" s="44">
        <v>27.43</v>
      </c>
      <c r="G1331" s="9">
        <f t="shared" si="108"/>
        <v>29.251352000000001</v>
      </c>
      <c r="H1331" s="11">
        <f t="shared" si="104"/>
        <v>166.21104782844</v>
      </c>
      <c r="J1331" s="26"/>
    </row>
    <row r="1332" spans="1:10" outlineLevel="1">
      <c r="A1332" s="7">
        <f t="shared" si="106"/>
        <v>38</v>
      </c>
      <c r="B1332" s="39">
        <v>42630.020833333336</v>
      </c>
      <c r="C1332" s="40">
        <f t="shared" si="105"/>
        <v>0.49999999999999978</v>
      </c>
      <c r="D1332" s="43">
        <v>4.49</v>
      </c>
      <c r="E1332" s="9">
        <f t="shared" si="107"/>
        <v>4.6224550000000004</v>
      </c>
      <c r="F1332" s="44">
        <v>27.8</v>
      </c>
      <c r="G1332" s="9">
        <f t="shared" si="108"/>
        <v>29.64592</v>
      </c>
      <c r="H1332" s="11">
        <f t="shared" si="104"/>
        <v>239.6931513664</v>
      </c>
      <c r="J1332" s="26"/>
    </row>
    <row r="1333" spans="1:10" outlineLevel="1">
      <c r="A1333" s="7">
        <f t="shared" si="106"/>
        <v>38</v>
      </c>
      <c r="B1333" s="39">
        <v>42630.020833333336</v>
      </c>
      <c r="C1333" s="40">
        <f t="shared" si="105"/>
        <v>0.52083333333333315</v>
      </c>
      <c r="D1333" s="43">
        <v>4.7300000000000004</v>
      </c>
      <c r="E1333" s="9">
        <f t="shared" si="107"/>
        <v>4.8695350000000008</v>
      </c>
      <c r="F1333" s="44">
        <v>26.4</v>
      </c>
      <c r="G1333" s="9">
        <f t="shared" si="108"/>
        <v>28.15296</v>
      </c>
      <c r="H1333" s="11">
        <f t="shared" si="104"/>
        <v>259.77527842640006</v>
      </c>
      <c r="J1333" s="26"/>
    </row>
    <row r="1334" spans="1:10" outlineLevel="1">
      <c r="A1334" s="7">
        <f t="shared" si="106"/>
        <v>38</v>
      </c>
      <c r="B1334" s="39">
        <v>42630.020833333336</v>
      </c>
      <c r="C1334" s="40">
        <f t="shared" si="105"/>
        <v>0.54166666666666652</v>
      </c>
      <c r="D1334" s="43">
        <v>5.77</v>
      </c>
      <c r="E1334" s="9">
        <f t="shared" si="107"/>
        <v>5.9402150000000002</v>
      </c>
      <c r="F1334" s="44">
        <v>27.91</v>
      </c>
      <c r="G1334" s="9">
        <f t="shared" si="108"/>
        <v>29.763224000000001</v>
      </c>
      <c r="H1334" s="11">
        <f t="shared" si="104"/>
        <v>307.32757284683998</v>
      </c>
      <c r="J1334" s="26"/>
    </row>
    <row r="1335" spans="1:10" outlineLevel="1">
      <c r="A1335" s="7">
        <f t="shared" si="106"/>
        <v>38</v>
      </c>
      <c r="B1335" s="39">
        <v>42630.020833333336</v>
      </c>
      <c r="C1335" s="40">
        <f t="shared" si="105"/>
        <v>0.56249999999999989</v>
      </c>
      <c r="D1335" s="43">
        <v>6.84</v>
      </c>
      <c r="E1335" s="9">
        <f t="shared" si="107"/>
        <v>7.0417800000000002</v>
      </c>
      <c r="F1335" s="44">
        <v>28.25</v>
      </c>
      <c r="G1335" s="9">
        <f t="shared" si="108"/>
        <v>30.125800000000002</v>
      </c>
      <c r="H1335" s="11">
        <f t="shared" si="104"/>
        <v>361.76581407600003</v>
      </c>
      <c r="J1335" s="26"/>
    </row>
    <row r="1336" spans="1:10" outlineLevel="1">
      <c r="A1336" s="7">
        <f t="shared" si="106"/>
        <v>38</v>
      </c>
      <c r="B1336" s="39">
        <v>42630.020833333336</v>
      </c>
      <c r="C1336" s="40">
        <f t="shared" si="105"/>
        <v>0.58333333333333326</v>
      </c>
      <c r="D1336" s="43">
        <v>6.95</v>
      </c>
      <c r="E1336" s="9">
        <f t="shared" si="107"/>
        <v>7.1550250000000011</v>
      </c>
      <c r="F1336" s="44">
        <v>29.47</v>
      </c>
      <c r="G1336" s="9">
        <f t="shared" si="108"/>
        <v>31.426807999999998</v>
      </c>
      <c r="H1336" s="11">
        <f t="shared" si="104"/>
        <v>358.27494058980011</v>
      </c>
      <c r="J1336" s="26"/>
    </row>
    <row r="1337" spans="1:10" outlineLevel="1">
      <c r="A1337" s="7">
        <f t="shared" si="106"/>
        <v>38</v>
      </c>
      <c r="B1337" s="39">
        <v>42630.020833333336</v>
      </c>
      <c r="C1337" s="40">
        <f t="shared" si="105"/>
        <v>0.60416666666666663</v>
      </c>
      <c r="D1337" s="43">
        <v>8.77</v>
      </c>
      <c r="E1337" s="9">
        <f t="shared" si="107"/>
        <v>9.028715</v>
      </c>
      <c r="F1337" s="44">
        <v>31.06</v>
      </c>
      <c r="G1337" s="9">
        <f t="shared" si="108"/>
        <v>33.122383999999997</v>
      </c>
      <c r="H1337" s="11">
        <f t="shared" si="104"/>
        <v>436.78770724344002</v>
      </c>
      <c r="J1337" s="26"/>
    </row>
    <row r="1338" spans="1:10" outlineLevel="1">
      <c r="A1338" s="7">
        <f t="shared" si="106"/>
        <v>38</v>
      </c>
      <c r="B1338" s="39">
        <v>42630.020833333336</v>
      </c>
      <c r="C1338" s="40">
        <f t="shared" si="105"/>
        <v>0.625</v>
      </c>
      <c r="D1338" s="43">
        <v>8.07</v>
      </c>
      <c r="E1338" s="9">
        <f t="shared" si="107"/>
        <v>8.3080650000000009</v>
      </c>
      <c r="F1338" s="44">
        <v>32.31</v>
      </c>
      <c r="G1338" s="9">
        <f t="shared" si="108"/>
        <v>34.455384000000002</v>
      </c>
      <c r="H1338" s="11">
        <f t="shared" si="104"/>
        <v>390.84972762804</v>
      </c>
      <c r="J1338" s="26"/>
    </row>
    <row r="1339" spans="1:10" outlineLevel="1">
      <c r="A1339" s="7">
        <f t="shared" si="106"/>
        <v>38</v>
      </c>
      <c r="B1339" s="39">
        <v>42630.020833333336</v>
      </c>
      <c r="C1339" s="40">
        <f t="shared" si="105"/>
        <v>0.64583333333333337</v>
      </c>
      <c r="D1339" s="43">
        <v>6.15</v>
      </c>
      <c r="E1339" s="9">
        <f t="shared" si="107"/>
        <v>6.3314250000000012</v>
      </c>
      <c r="F1339" s="44">
        <v>35.64</v>
      </c>
      <c r="G1339" s="9">
        <f t="shared" si="108"/>
        <v>38.006495999999999</v>
      </c>
      <c r="H1339" s="11">
        <f t="shared" si="104"/>
        <v>275.37585856320004</v>
      </c>
      <c r="J1339" s="26"/>
    </row>
    <row r="1340" spans="1:10" outlineLevel="1">
      <c r="A1340" s="7">
        <f t="shared" si="106"/>
        <v>38</v>
      </c>
      <c r="B1340" s="39">
        <v>42630.020833333336</v>
      </c>
      <c r="C1340" s="40">
        <f t="shared" si="105"/>
        <v>0.66666666666666674</v>
      </c>
      <c r="D1340" s="43">
        <v>5.54</v>
      </c>
      <c r="E1340" s="9">
        <f t="shared" si="107"/>
        <v>5.7034300000000009</v>
      </c>
      <c r="F1340" s="44">
        <v>37.46</v>
      </c>
      <c r="G1340" s="9">
        <f t="shared" si="108"/>
        <v>39.947344000000001</v>
      </c>
      <c r="H1340" s="11">
        <f t="shared" si="104"/>
        <v>236.99266481008004</v>
      </c>
      <c r="J1340" s="26"/>
    </row>
    <row r="1341" spans="1:10" outlineLevel="1">
      <c r="A1341" s="7">
        <f t="shared" si="106"/>
        <v>38</v>
      </c>
      <c r="B1341" s="39">
        <v>42630.020833333336</v>
      </c>
      <c r="C1341" s="40">
        <f t="shared" si="105"/>
        <v>0.68750000000000011</v>
      </c>
      <c r="D1341" s="43">
        <v>4.4800000000000004</v>
      </c>
      <c r="E1341" s="9">
        <f t="shared" si="107"/>
        <v>4.6121600000000011</v>
      </c>
      <c r="F1341" s="44">
        <v>37.61</v>
      </c>
      <c r="G1341" s="9">
        <f t="shared" si="108"/>
        <v>40.107303999999999</v>
      </c>
      <c r="H1341" s="11">
        <f t="shared" ref="H1341:H1355" si="109">E1341*($B$6-G1341)</f>
        <v>190.90973678336005</v>
      </c>
      <c r="J1341" s="26"/>
    </row>
    <row r="1342" spans="1:10" outlineLevel="1">
      <c r="A1342" s="7">
        <f t="shared" si="106"/>
        <v>38</v>
      </c>
      <c r="B1342" s="39">
        <v>42630.020833333336</v>
      </c>
      <c r="C1342" s="40">
        <f t="shared" ref="C1342:C1356" si="110">IF(C1341=$C$60,$C$13,C1341+1/48)</f>
        <v>0.70833333333333348</v>
      </c>
      <c r="D1342" s="43">
        <v>4.33</v>
      </c>
      <c r="E1342" s="9">
        <f t="shared" si="107"/>
        <v>4.4577350000000004</v>
      </c>
      <c r="F1342" s="44">
        <v>32.03</v>
      </c>
      <c r="G1342" s="9">
        <f t="shared" si="108"/>
        <v>34.156792000000003</v>
      </c>
      <c r="H1342" s="11">
        <f t="shared" si="109"/>
        <v>211.04347531388001</v>
      </c>
      <c r="J1342" s="26"/>
    </row>
    <row r="1343" spans="1:10" outlineLevel="1">
      <c r="A1343" s="7">
        <f t="shared" ref="A1343:A1356" si="111">A1342</f>
        <v>38</v>
      </c>
      <c r="B1343" s="39">
        <v>42630.020833333336</v>
      </c>
      <c r="C1343" s="40">
        <f t="shared" si="110"/>
        <v>0.72916666666666685</v>
      </c>
      <c r="D1343" s="43">
        <v>4.32</v>
      </c>
      <c r="E1343" s="9">
        <f t="shared" si="107"/>
        <v>4.4474400000000003</v>
      </c>
      <c r="F1343" s="44">
        <v>37.22</v>
      </c>
      <c r="G1343" s="9">
        <f t="shared" si="108"/>
        <v>39.691408000000003</v>
      </c>
      <c r="H1343" s="11">
        <f t="shared" si="109"/>
        <v>185.94120440448</v>
      </c>
      <c r="J1343" s="26"/>
    </row>
    <row r="1344" spans="1:10" outlineLevel="1">
      <c r="A1344" s="7">
        <f t="shared" si="111"/>
        <v>38</v>
      </c>
      <c r="B1344" s="39">
        <v>42630.020833333336</v>
      </c>
      <c r="C1344" s="40">
        <f t="shared" si="110"/>
        <v>0.75000000000000022</v>
      </c>
      <c r="D1344" s="43">
        <v>4.2300000000000004</v>
      </c>
      <c r="E1344" s="9">
        <f t="shared" si="107"/>
        <v>4.3547850000000006</v>
      </c>
      <c r="F1344" s="44">
        <v>55.02</v>
      </c>
      <c r="G1344" s="9">
        <f t="shared" si="108"/>
        <v>58.673328000000005</v>
      </c>
      <c r="H1344" s="11">
        <f t="shared" si="109"/>
        <v>99.40524882551999</v>
      </c>
      <c r="J1344" s="26"/>
    </row>
    <row r="1345" spans="1:10" outlineLevel="1">
      <c r="A1345" s="7">
        <f t="shared" si="111"/>
        <v>38</v>
      </c>
      <c r="B1345" s="39">
        <v>42630.020833333336</v>
      </c>
      <c r="C1345" s="40">
        <f t="shared" si="110"/>
        <v>0.77083333333333359</v>
      </c>
      <c r="D1345" s="43">
        <v>6.64</v>
      </c>
      <c r="E1345" s="9">
        <f t="shared" si="107"/>
        <v>6.8358800000000004</v>
      </c>
      <c r="F1345" s="44">
        <v>63.62</v>
      </c>
      <c r="G1345" s="9">
        <f t="shared" si="108"/>
        <v>67.844368000000003</v>
      </c>
      <c r="H1345" s="11">
        <f t="shared" si="109"/>
        <v>93.348261676159979</v>
      </c>
      <c r="J1345" s="26"/>
    </row>
    <row r="1346" spans="1:10" outlineLevel="1">
      <c r="A1346" s="7">
        <f t="shared" si="111"/>
        <v>38</v>
      </c>
      <c r="B1346" s="39">
        <v>42630.020833333336</v>
      </c>
      <c r="C1346" s="40">
        <f t="shared" si="110"/>
        <v>0.79166666666666696</v>
      </c>
      <c r="D1346" s="43">
        <v>8.2899999999999991</v>
      </c>
      <c r="E1346" s="9">
        <f t="shared" si="107"/>
        <v>8.5345549999999992</v>
      </c>
      <c r="F1346" s="44">
        <v>71.37</v>
      </c>
      <c r="G1346" s="9">
        <f t="shared" si="108"/>
        <v>76.108968000000004</v>
      </c>
      <c r="H1346" s="11">
        <f t="shared" si="109"/>
        <v>46.010059110759961</v>
      </c>
      <c r="J1346" s="26"/>
    </row>
    <row r="1347" spans="1:10" outlineLevel="1">
      <c r="A1347" s="7">
        <f t="shared" si="111"/>
        <v>38</v>
      </c>
      <c r="B1347" s="39">
        <v>42630.020833333336</v>
      </c>
      <c r="C1347" s="40">
        <f t="shared" si="110"/>
        <v>0.81250000000000033</v>
      </c>
      <c r="D1347" s="43">
        <v>8.8800000000000008</v>
      </c>
      <c r="E1347" s="9">
        <f t="shared" si="107"/>
        <v>9.141960000000001</v>
      </c>
      <c r="F1347" s="44">
        <v>54.32</v>
      </c>
      <c r="G1347" s="9">
        <f t="shared" si="108"/>
        <v>57.926848</v>
      </c>
      <c r="H1347" s="11">
        <f t="shared" si="109"/>
        <v>215.50481265792001</v>
      </c>
      <c r="J1347" s="26"/>
    </row>
    <row r="1348" spans="1:10" outlineLevel="1">
      <c r="A1348" s="7">
        <f t="shared" si="111"/>
        <v>38</v>
      </c>
      <c r="B1348" s="39">
        <v>42630.020833333336</v>
      </c>
      <c r="C1348" s="40">
        <f t="shared" si="110"/>
        <v>0.8333333333333337</v>
      </c>
      <c r="D1348" s="43">
        <v>8.8000000000000007</v>
      </c>
      <c r="E1348" s="9">
        <f t="shared" si="107"/>
        <v>9.0596000000000014</v>
      </c>
      <c r="F1348" s="44">
        <v>50.16</v>
      </c>
      <c r="G1348" s="9">
        <f t="shared" si="108"/>
        <v>53.490623999999997</v>
      </c>
      <c r="H1348" s="11">
        <f t="shared" si="109"/>
        <v>253.75374280960006</v>
      </c>
      <c r="J1348" s="26"/>
    </row>
    <row r="1349" spans="1:10" outlineLevel="1">
      <c r="A1349" s="7">
        <f t="shared" si="111"/>
        <v>38</v>
      </c>
      <c r="B1349" s="39">
        <v>42630.020833333336</v>
      </c>
      <c r="C1349" s="40">
        <f t="shared" si="110"/>
        <v>0.85416666666666707</v>
      </c>
      <c r="D1349" s="43">
        <v>9.27</v>
      </c>
      <c r="E1349" s="9">
        <f t="shared" si="107"/>
        <v>9.5434650000000012</v>
      </c>
      <c r="F1349" s="44">
        <v>55.93</v>
      </c>
      <c r="G1349" s="9">
        <f t="shared" si="108"/>
        <v>59.643751999999999</v>
      </c>
      <c r="H1349" s="11">
        <f t="shared" si="109"/>
        <v>208.58433781932004</v>
      </c>
      <c r="J1349" s="26"/>
    </row>
    <row r="1350" spans="1:10" outlineLevel="1">
      <c r="A1350" s="7">
        <f t="shared" si="111"/>
        <v>38</v>
      </c>
      <c r="B1350" s="39">
        <v>42630.020833333336</v>
      </c>
      <c r="C1350" s="40">
        <f t="shared" si="110"/>
        <v>0.87500000000000044</v>
      </c>
      <c r="D1350" s="43">
        <v>9.65</v>
      </c>
      <c r="E1350" s="9">
        <f t="shared" si="107"/>
        <v>9.9346750000000004</v>
      </c>
      <c r="F1350" s="44">
        <v>45.66</v>
      </c>
      <c r="G1350" s="9">
        <f t="shared" si="108"/>
        <v>48.691823999999997</v>
      </c>
      <c r="H1350" s="11">
        <f t="shared" si="109"/>
        <v>325.93856590280006</v>
      </c>
      <c r="J1350" s="26"/>
    </row>
    <row r="1351" spans="1:10" outlineLevel="1">
      <c r="A1351" s="7">
        <f t="shared" si="111"/>
        <v>38</v>
      </c>
      <c r="B1351" s="39">
        <v>42630.020833333336</v>
      </c>
      <c r="C1351" s="40">
        <f t="shared" si="110"/>
        <v>0.89583333333333381</v>
      </c>
      <c r="D1351" s="43">
        <v>9.6999999999999993</v>
      </c>
      <c r="E1351" s="9">
        <f t="shared" si="107"/>
        <v>9.9861500000000003</v>
      </c>
      <c r="F1351" s="44">
        <v>38.11</v>
      </c>
      <c r="G1351" s="9">
        <f t="shared" si="108"/>
        <v>40.640504</v>
      </c>
      <c r="H1351" s="11">
        <f t="shared" si="109"/>
        <v>408.02905598040002</v>
      </c>
      <c r="J1351" s="26"/>
    </row>
    <row r="1352" spans="1:10" outlineLevel="1">
      <c r="A1352" s="7">
        <f t="shared" si="111"/>
        <v>38</v>
      </c>
      <c r="B1352" s="39">
        <v>42630.020833333336</v>
      </c>
      <c r="C1352" s="40">
        <f t="shared" si="110"/>
        <v>0.91666666666666718</v>
      </c>
      <c r="D1352" s="43">
        <v>9.67</v>
      </c>
      <c r="E1352" s="9">
        <f t="shared" si="107"/>
        <v>9.9552650000000007</v>
      </c>
      <c r="F1352" s="44">
        <v>34.590000000000003</v>
      </c>
      <c r="G1352" s="9">
        <f t="shared" si="108"/>
        <v>36.886776000000005</v>
      </c>
      <c r="H1352" s="11">
        <f t="shared" si="109"/>
        <v>444.13646742435998</v>
      </c>
      <c r="J1352" s="26"/>
    </row>
    <row r="1353" spans="1:10" outlineLevel="1">
      <c r="A1353" s="7">
        <f t="shared" si="111"/>
        <v>38</v>
      </c>
      <c r="B1353" s="39">
        <v>42630.020833333336</v>
      </c>
      <c r="C1353" s="40">
        <f t="shared" si="110"/>
        <v>0.93750000000000056</v>
      </c>
      <c r="D1353" s="43">
        <v>9.58</v>
      </c>
      <c r="E1353" s="9">
        <f t="shared" si="107"/>
        <v>9.8626100000000001</v>
      </c>
      <c r="F1353" s="44">
        <v>36.409999999999997</v>
      </c>
      <c r="G1353" s="9">
        <f t="shared" si="108"/>
        <v>38.827624</v>
      </c>
      <c r="H1353" s="11">
        <f t="shared" si="109"/>
        <v>420.86100226136</v>
      </c>
      <c r="J1353" s="26"/>
    </row>
    <row r="1354" spans="1:10" outlineLevel="1">
      <c r="A1354" s="7">
        <f t="shared" si="111"/>
        <v>38</v>
      </c>
      <c r="B1354" s="39">
        <v>42630.020833333336</v>
      </c>
      <c r="C1354" s="40">
        <f t="shared" si="110"/>
        <v>0.95833333333333393</v>
      </c>
      <c r="D1354" s="43">
        <v>9.1199999999999992</v>
      </c>
      <c r="E1354" s="9">
        <f t="shared" si="107"/>
        <v>9.3890399999999996</v>
      </c>
      <c r="F1354" s="44">
        <v>32.76</v>
      </c>
      <c r="G1354" s="9">
        <f t="shared" si="108"/>
        <v>34.935263999999997</v>
      </c>
      <c r="H1354" s="11">
        <f t="shared" si="109"/>
        <v>437.19816889344003</v>
      </c>
      <c r="J1354" s="26"/>
    </row>
    <row r="1355" spans="1:10" outlineLevel="1">
      <c r="A1355" s="7">
        <f t="shared" si="111"/>
        <v>38</v>
      </c>
      <c r="B1355" s="39">
        <v>42630.020833333336</v>
      </c>
      <c r="C1355" s="40">
        <f t="shared" si="110"/>
        <v>0.9791666666666673</v>
      </c>
      <c r="D1355" s="43">
        <v>7.79</v>
      </c>
      <c r="E1355" s="9">
        <f t="shared" si="107"/>
        <v>8.0198049999999999</v>
      </c>
      <c r="F1355" s="44">
        <v>36.43</v>
      </c>
      <c r="G1355" s="9">
        <f t="shared" si="108"/>
        <v>38.848951999999997</v>
      </c>
      <c r="H1355" s="11">
        <f t="shared" si="109"/>
        <v>342.05308800564001</v>
      </c>
      <c r="J1355" s="26"/>
    </row>
    <row r="1356" spans="1:10" outlineLevel="1">
      <c r="A1356" s="7">
        <f t="shared" si="111"/>
        <v>38</v>
      </c>
      <c r="B1356" s="39">
        <v>42630.020833333336</v>
      </c>
      <c r="C1356" s="40">
        <f t="shared" si="110"/>
        <v>1.0000000000000007</v>
      </c>
      <c r="D1356" s="43">
        <v>6.63</v>
      </c>
      <c r="E1356" s="9">
        <f t="shared" si="107"/>
        <v>6.8255850000000002</v>
      </c>
      <c r="F1356" s="44">
        <v>34.630000000000003</v>
      </c>
      <c r="G1356" s="9">
        <f t="shared" si="108"/>
        <v>36.929432000000006</v>
      </c>
      <c r="H1356" s="11">
        <f>E1356*($B$6-G1356)</f>
        <v>304.22020038227998</v>
      </c>
      <c r="J1356" s="26"/>
    </row>
    <row r="1357" spans="1:10" ht="15.75" thickBot="1">
      <c r="A1357" s="15"/>
      <c r="B1357" s="15"/>
      <c r="C1357" s="15"/>
      <c r="D1357" s="46">
        <v>4828.4700000000093</v>
      </c>
      <c r="E1357" s="46">
        <f>SUM(E13:E1356)</f>
        <v>4970.909865000006</v>
      </c>
      <c r="F1357" s="47"/>
      <c r="G1357" s="9"/>
      <c r="H1357" s="46">
        <f>SUM(H13:H1356)</f>
        <v>196684.2137948173</v>
      </c>
      <c r="I1357" s="9"/>
    </row>
    <row r="1358" spans="1:10" ht="15.75" thickTop="1">
      <c r="A1358" s="15"/>
      <c r="B1358" s="16"/>
    </row>
    <row r="1359" spans="1:10">
      <c r="A1359" s="15"/>
      <c r="B1359" s="16"/>
    </row>
    <row r="1360" spans="1:10">
      <c r="A1360" s="15"/>
      <c r="B1360" s="16"/>
    </row>
    <row r="1361" spans="1:2">
      <c r="A1361" s="15"/>
      <c r="B1361" s="16"/>
    </row>
    <row r="1362" spans="1:2">
      <c r="A1362" s="15"/>
      <c r="B1362" s="16"/>
    </row>
    <row r="1363" spans="1:2">
      <c r="A1363" s="15"/>
      <c r="B1363" s="16"/>
    </row>
    <row r="1364" spans="1:2">
      <c r="A1364" s="15"/>
      <c r="B1364" s="16"/>
    </row>
    <row r="1365" spans="1:2">
      <c r="A1365" s="15"/>
      <c r="B1365" s="16"/>
    </row>
    <row r="1366" spans="1:2">
      <c r="A1366" s="15"/>
      <c r="B1366" s="16"/>
    </row>
    <row r="1367" spans="1:2">
      <c r="A1367" s="15"/>
      <c r="B1367" s="16"/>
    </row>
    <row r="1368" spans="1:2">
      <c r="A1368" s="15"/>
      <c r="B1368" s="16"/>
    </row>
    <row r="1369" spans="1:2">
      <c r="A1369" s="15"/>
      <c r="B1369" s="16"/>
    </row>
    <row r="1370" spans="1:2">
      <c r="A1370" s="15"/>
      <c r="B1370" s="16"/>
    </row>
    <row r="1371" spans="1:2">
      <c r="A1371" s="15"/>
      <c r="B1371" s="16"/>
    </row>
    <row r="1372" spans="1:2">
      <c r="A1372" s="15"/>
      <c r="B1372" s="16"/>
    </row>
    <row r="1373" spans="1:2">
      <c r="A1373" s="15"/>
      <c r="B1373" s="16"/>
    </row>
    <row r="1374" spans="1:2">
      <c r="A1374" s="15"/>
      <c r="B1374" s="16"/>
    </row>
    <row r="1375" spans="1:2">
      <c r="A1375" s="15"/>
      <c r="B1375" s="16"/>
    </row>
    <row r="1376" spans="1:2">
      <c r="A1376" s="15"/>
      <c r="B1376" s="16"/>
    </row>
    <row r="1377" spans="1:2">
      <c r="A1377" s="15"/>
      <c r="B1377" s="16"/>
    </row>
    <row r="1378" spans="1:2">
      <c r="A1378" s="15"/>
      <c r="B1378" s="16"/>
    </row>
    <row r="1379" spans="1:2">
      <c r="A1379" s="15"/>
      <c r="B1379" s="16"/>
    </row>
    <row r="1380" spans="1:2">
      <c r="A1380" s="15"/>
      <c r="B1380" s="16"/>
    </row>
    <row r="1381" spans="1:2">
      <c r="A1381" s="15"/>
      <c r="B1381" s="16"/>
    </row>
    <row r="1382" spans="1:2">
      <c r="A1382" s="15"/>
      <c r="B1382" s="16"/>
    </row>
    <row r="1383" spans="1:2">
      <c r="A1383" s="15"/>
      <c r="B1383" s="16"/>
    </row>
    <row r="1384" spans="1:2">
      <c r="A1384" s="15"/>
      <c r="B1384" s="16"/>
    </row>
    <row r="1385" spans="1:2">
      <c r="A1385" s="15"/>
      <c r="B1385" s="16"/>
    </row>
    <row r="1386" spans="1:2">
      <c r="A1386" s="15"/>
      <c r="B1386" s="16"/>
    </row>
    <row r="1387" spans="1:2">
      <c r="A1387" s="15"/>
      <c r="B1387" s="16"/>
    </row>
    <row r="1388" spans="1:2">
      <c r="A1388" s="15"/>
      <c r="B1388" s="16"/>
    </row>
    <row r="1389" spans="1:2">
      <c r="A1389" s="15"/>
      <c r="B1389" s="16"/>
    </row>
    <row r="1390" spans="1:2">
      <c r="A1390" s="15"/>
      <c r="B1390" s="16"/>
    </row>
    <row r="1391" spans="1:2">
      <c r="A1391" s="15"/>
      <c r="B1391" s="16"/>
    </row>
    <row r="1392" spans="1:2">
      <c r="A1392" s="15"/>
      <c r="B1392" s="16"/>
    </row>
    <row r="1393" spans="1:2">
      <c r="A1393" s="15"/>
      <c r="B1393" s="16"/>
    </row>
    <row r="1394" spans="1:2">
      <c r="A1394" s="15"/>
      <c r="B1394" s="16"/>
    </row>
    <row r="1395" spans="1:2">
      <c r="A1395" s="15"/>
      <c r="B1395" s="16"/>
    </row>
    <row r="1396" spans="1:2">
      <c r="A1396" s="15"/>
      <c r="B1396" s="16"/>
    </row>
    <row r="1397" spans="1:2">
      <c r="A1397" s="15"/>
      <c r="B1397" s="16"/>
    </row>
    <row r="1398" spans="1:2">
      <c r="A1398" s="15"/>
      <c r="B1398" s="16"/>
    </row>
    <row r="1399" spans="1:2">
      <c r="A1399" s="15"/>
      <c r="B1399" s="16"/>
    </row>
    <row r="1400" spans="1:2">
      <c r="A1400" s="15"/>
      <c r="B1400" s="16"/>
    </row>
    <row r="1401" spans="1:2">
      <c r="A1401" s="15"/>
      <c r="B1401" s="16"/>
    </row>
    <row r="1402" spans="1:2">
      <c r="A1402" s="15"/>
      <c r="B1402" s="16"/>
    </row>
    <row r="1403" spans="1:2">
      <c r="A1403" s="15"/>
      <c r="B1403" s="16"/>
    </row>
    <row r="1404" spans="1:2">
      <c r="A1404" s="15"/>
      <c r="B1404" s="16"/>
    </row>
    <row r="1405" spans="1:2">
      <c r="A1405" s="15"/>
      <c r="B1405" s="16"/>
    </row>
    <row r="1406" spans="1:2">
      <c r="A1406" s="15"/>
      <c r="B1406" s="16"/>
    </row>
    <row r="1407" spans="1:2">
      <c r="A1407" s="15"/>
      <c r="B1407" s="16"/>
    </row>
    <row r="1408" spans="1:2">
      <c r="A1408" s="15"/>
      <c r="B1408" s="16"/>
    </row>
    <row r="1409" spans="1:2">
      <c r="A1409" s="15"/>
      <c r="B1409" s="16"/>
    </row>
    <row r="1410" spans="1:2">
      <c r="A1410" s="15"/>
      <c r="B1410" s="16"/>
    </row>
    <row r="1411" spans="1:2">
      <c r="A1411" s="15"/>
      <c r="B1411" s="16"/>
    </row>
    <row r="1412" spans="1:2">
      <c r="A1412" s="15"/>
      <c r="B1412" s="16"/>
    </row>
    <row r="1413" spans="1:2">
      <c r="A1413" s="15"/>
      <c r="B1413" s="16"/>
    </row>
    <row r="1414" spans="1:2">
      <c r="A1414" s="15"/>
      <c r="B1414" s="16"/>
    </row>
    <row r="1415" spans="1:2">
      <c r="A1415" s="15"/>
      <c r="B1415" s="16"/>
    </row>
    <row r="1416" spans="1:2">
      <c r="A1416" s="15"/>
      <c r="B1416" s="16"/>
    </row>
    <row r="1417" spans="1:2">
      <c r="A1417" s="15"/>
      <c r="B1417" s="16"/>
    </row>
    <row r="1418" spans="1:2">
      <c r="A1418" s="15"/>
      <c r="B1418" s="16"/>
    </row>
    <row r="1419" spans="1:2">
      <c r="A1419" s="15"/>
      <c r="B1419" s="16"/>
    </row>
    <row r="1420" spans="1:2">
      <c r="A1420" s="15"/>
      <c r="B1420" s="16"/>
    </row>
    <row r="1421" spans="1:2">
      <c r="A1421" s="15"/>
      <c r="B1421" s="16"/>
    </row>
    <row r="1422" spans="1:2">
      <c r="A1422" s="15"/>
      <c r="B1422" s="16"/>
    </row>
    <row r="1423" spans="1:2">
      <c r="A1423" s="15"/>
      <c r="B1423" s="16"/>
    </row>
    <row r="1424" spans="1:2">
      <c r="A1424" s="15"/>
      <c r="B1424" s="16"/>
    </row>
    <row r="1425" spans="1:2">
      <c r="A1425" s="15"/>
      <c r="B1425" s="16"/>
    </row>
    <row r="1426" spans="1:2">
      <c r="A1426" s="15"/>
      <c r="B1426" s="16"/>
    </row>
    <row r="1427" spans="1:2">
      <c r="A1427" s="15"/>
      <c r="B1427" s="16"/>
    </row>
    <row r="1428" spans="1:2">
      <c r="A1428" s="15"/>
      <c r="B1428" s="16"/>
    </row>
    <row r="1429" spans="1:2">
      <c r="A1429" s="15"/>
      <c r="B1429" s="16"/>
    </row>
    <row r="1430" spans="1:2">
      <c r="A1430" s="15"/>
      <c r="B1430" s="16"/>
    </row>
    <row r="1431" spans="1:2">
      <c r="A1431" s="15"/>
      <c r="B1431" s="16"/>
    </row>
    <row r="1432" spans="1:2">
      <c r="A1432" s="15"/>
      <c r="B1432" s="16"/>
    </row>
    <row r="1433" spans="1:2">
      <c r="A1433" s="15"/>
      <c r="B1433" s="16"/>
    </row>
    <row r="1434" spans="1:2">
      <c r="A1434" s="15"/>
      <c r="B1434" s="16"/>
    </row>
    <row r="1435" spans="1:2">
      <c r="A1435" s="15"/>
      <c r="B1435" s="16"/>
    </row>
    <row r="1436" spans="1:2">
      <c r="A1436" s="15"/>
      <c r="B1436" s="16"/>
    </row>
    <row r="1437" spans="1:2">
      <c r="A1437" s="15"/>
      <c r="B1437" s="16"/>
    </row>
    <row r="1438" spans="1:2">
      <c r="A1438" s="15"/>
      <c r="B1438" s="16"/>
    </row>
    <row r="1439" spans="1:2">
      <c r="A1439" s="15"/>
      <c r="B1439" s="16"/>
    </row>
    <row r="1440" spans="1:2">
      <c r="A1440" s="15"/>
      <c r="B1440" s="16"/>
    </row>
    <row r="1441" spans="1:2">
      <c r="A1441" s="15"/>
      <c r="B1441" s="16"/>
    </row>
    <row r="1442" spans="1:2">
      <c r="A1442" s="15"/>
      <c r="B1442" s="16"/>
    </row>
    <row r="1443" spans="1:2">
      <c r="A1443" s="15"/>
      <c r="B1443" s="16"/>
    </row>
    <row r="1444" spans="1:2">
      <c r="A1444" s="15"/>
      <c r="B1444" s="16"/>
    </row>
    <row r="1445" spans="1:2">
      <c r="A1445" s="15"/>
      <c r="B1445" s="16"/>
    </row>
    <row r="1446" spans="1:2">
      <c r="A1446" s="15"/>
      <c r="B1446" s="16"/>
    </row>
    <row r="1447" spans="1:2">
      <c r="A1447" s="15"/>
      <c r="B1447" s="16"/>
    </row>
    <row r="1448" spans="1:2">
      <c r="A1448" s="15"/>
      <c r="B1448" s="16"/>
    </row>
    <row r="1449" spans="1:2">
      <c r="A1449" s="15"/>
      <c r="B1449" s="16"/>
    </row>
    <row r="1450" spans="1:2">
      <c r="A1450" s="15"/>
      <c r="B1450" s="16"/>
    </row>
    <row r="1451" spans="1:2">
      <c r="A1451" s="15"/>
      <c r="B1451" s="16"/>
    </row>
    <row r="1452" spans="1:2">
      <c r="A1452" s="15"/>
      <c r="B1452" s="16"/>
    </row>
    <row r="1453" spans="1:2">
      <c r="A1453" s="15"/>
      <c r="B1453" s="16"/>
    </row>
    <row r="1454" spans="1:2">
      <c r="A1454" s="15"/>
      <c r="B1454" s="16"/>
    </row>
    <row r="1455" spans="1:2">
      <c r="A1455" s="15"/>
      <c r="B1455" s="16"/>
    </row>
    <row r="1456" spans="1:2">
      <c r="A1456" s="15"/>
      <c r="B1456" s="16"/>
    </row>
    <row r="1457" spans="1:2">
      <c r="A1457" s="15"/>
      <c r="B1457" s="16"/>
    </row>
    <row r="1458" spans="1:2">
      <c r="A1458" s="15"/>
      <c r="B1458" s="16"/>
    </row>
    <row r="1459" spans="1:2">
      <c r="A1459" s="15"/>
      <c r="B1459" s="16"/>
    </row>
    <row r="1460" spans="1:2">
      <c r="A1460" s="15"/>
      <c r="B1460" s="16"/>
    </row>
    <row r="1461" spans="1:2">
      <c r="A1461" s="15"/>
      <c r="B1461" s="16"/>
    </row>
    <row r="1462" spans="1:2">
      <c r="A1462" s="15"/>
      <c r="B1462" s="16"/>
    </row>
    <row r="1463" spans="1:2">
      <c r="A1463" s="15"/>
      <c r="B1463" s="16"/>
    </row>
    <row r="1464" spans="1:2">
      <c r="A1464" s="15"/>
      <c r="B1464" s="16"/>
    </row>
    <row r="1465" spans="1:2">
      <c r="A1465" s="15"/>
      <c r="B1465" s="16"/>
    </row>
    <row r="1466" spans="1:2">
      <c r="A1466" s="15"/>
      <c r="B1466" s="16"/>
    </row>
    <row r="1467" spans="1:2">
      <c r="A1467" s="15"/>
      <c r="B1467" s="16"/>
    </row>
    <row r="1468" spans="1:2">
      <c r="A1468" s="15"/>
      <c r="B1468" s="16"/>
    </row>
    <row r="1469" spans="1:2">
      <c r="A1469" s="15"/>
      <c r="B1469" s="16"/>
    </row>
    <row r="1470" spans="1:2">
      <c r="A1470" s="15"/>
      <c r="B1470" s="16"/>
    </row>
    <row r="1471" spans="1:2">
      <c r="A1471" s="15"/>
      <c r="B1471" s="16"/>
    </row>
    <row r="1472" spans="1:2">
      <c r="A1472" s="15"/>
      <c r="B1472" s="16"/>
    </row>
    <row r="1473" spans="1:2">
      <c r="A1473" s="15"/>
      <c r="B1473" s="16"/>
    </row>
    <row r="1474" spans="1:2">
      <c r="A1474" s="15"/>
      <c r="B1474" s="16"/>
    </row>
    <row r="1475" spans="1:2">
      <c r="A1475" s="15"/>
      <c r="B1475" s="16"/>
    </row>
    <row r="1476" spans="1:2">
      <c r="A1476" s="15"/>
      <c r="B1476" s="16"/>
    </row>
    <row r="1477" spans="1:2">
      <c r="A1477" s="15"/>
      <c r="B1477" s="16"/>
    </row>
    <row r="1478" spans="1:2">
      <c r="A1478" s="15"/>
      <c r="B1478" s="16"/>
    </row>
    <row r="1479" spans="1:2">
      <c r="A1479" s="15"/>
      <c r="B1479" s="16"/>
    </row>
    <row r="1480" spans="1:2">
      <c r="A1480" s="15"/>
      <c r="B1480" s="16"/>
    </row>
    <row r="1481" spans="1:2">
      <c r="A1481" s="15"/>
      <c r="B1481" s="16"/>
    </row>
    <row r="1482" spans="1:2">
      <c r="A1482" s="15"/>
      <c r="B1482" s="16"/>
    </row>
    <row r="1483" spans="1:2">
      <c r="A1483" s="15"/>
      <c r="B1483" s="16"/>
    </row>
    <row r="1484" spans="1:2">
      <c r="A1484" s="15"/>
      <c r="B1484" s="16"/>
    </row>
    <row r="1485" spans="1:2">
      <c r="A1485" s="15"/>
      <c r="B1485" s="16"/>
    </row>
    <row r="1486" spans="1:2">
      <c r="A1486" s="15"/>
      <c r="B1486" s="16"/>
    </row>
    <row r="1487" spans="1:2">
      <c r="A1487" s="15"/>
      <c r="B1487" s="16"/>
    </row>
    <row r="1488" spans="1:2">
      <c r="A1488" s="15"/>
      <c r="B1488" s="16"/>
    </row>
    <row r="1489" spans="1:2">
      <c r="A1489" s="15"/>
      <c r="B1489" s="16"/>
    </row>
    <row r="1490" spans="1:2">
      <c r="A1490" s="15"/>
      <c r="B1490" s="16"/>
    </row>
    <row r="1491" spans="1:2">
      <c r="A1491" s="15"/>
      <c r="B1491" s="16"/>
    </row>
    <row r="1492" spans="1:2">
      <c r="A1492" s="15"/>
      <c r="B1492" s="16"/>
    </row>
    <row r="1493" spans="1:2">
      <c r="A1493" s="15"/>
      <c r="B1493" s="16"/>
    </row>
    <row r="1494" spans="1:2">
      <c r="A1494" s="15"/>
      <c r="B1494" s="16"/>
    </row>
    <row r="1495" spans="1:2">
      <c r="A1495" s="15"/>
      <c r="B1495" s="16"/>
    </row>
    <row r="1496" spans="1:2">
      <c r="A1496" s="15"/>
      <c r="B1496" s="16"/>
    </row>
    <row r="1497" spans="1:2">
      <c r="A1497" s="15"/>
      <c r="B1497" s="16"/>
    </row>
    <row r="1498" spans="1:2">
      <c r="A1498" s="15"/>
      <c r="B1498" s="16"/>
    </row>
    <row r="1499" spans="1:2">
      <c r="A1499" s="15"/>
      <c r="B1499" s="16"/>
    </row>
    <row r="1500" spans="1:2">
      <c r="A1500" s="15"/>
      <c r="B1500" s="16"/>
    </row>
    <row r="1501" spans="1:2">
      <c r="A1501" s="15"/>
      <c r="B1501" s="16"/>
    </row>
    <row r="1502" spans="1:2">
      <c r="A1502" s="15"/>
      <c r="B1502" s="16"/>
    </row>
    <row r="1503" spans="1:2">
      <c r="A1503" s="15"/>
      <c r="B1503" s="16"/>
    </row>
    <row r="1504" spans="1:2">
      <c r="A1504" s="15"/>
      <c r="B1504" s="16"/>
    </row>
    <row r="1505" spans="1:2">
      <c r="A1505" s="15"/>
      <c r="B1505" s="16"/>
    </row>
    <row r="1506" spans="1:2">
      <c r="A1506" s="15"/>
      <c r="B1506" s="16"/>
    </row>
    <row r="1507" spans="1:2">
      <c r="A1507" s="15"/>
      <c r="B1507" s="16"/>
    </row>
    <row r="1508" spans="1:2">
      <c r="A1508" s="15"/>
      <c r="B1508" s="16"/>
    </row>
    <row r="1509" spans="1:2">
      <c r="A1509" s="15"/>
      <c r="B1509" s="16"/>
    </row>
    <row r="1510" spans="1:2">
      <c r="A1510" s="15"/>
      <c r="B1510" s="16"/>
    </row>
    <row r="1511" spans="1:2">
      <c r="A1511" s="15"/>
      <c r="B1511" s="16"/>
    </row>
    <row r="1512" spans="1:2">
      <c r="A1512" s="15"/>
      <c r="B1512" s="16"/>
    </row>
    <row r="1513" spans="1:2">
      <c r="A1513" s="15"/>
      <c r="B1513" s="16"/>
    </row>
    <row r="1514" spans="1:2">
      <c r="A1514" s="15"/>
      <c r="B1514" s="16"/>
    </row>
    <row r="1515" spans="1:2">
      <c r="A1515" s="15"/>
      <c r="B1515" s="16"/>
    </row>
    <row r="1516" spans="1:2">
      <c r="A1516" s="15"/>
      <c r="B1516" s="16"/>
    </row>
    <row r="1517" spans="1:2">
      <c r="A1517" s="15"/>
      <c r="B1517" s="16"/>
    </row>
    <row r="1518" spans="1:2">
      <c r="A1518" s="15"/>
      <c r="B1518" s="16"/>
    </row>
    <row r="1519" spans="1:2">
      <c r="A1519" s="15"/>
      <c r="B1519" s="16"/>
    </row>
    <row r="1520" spans="1:2">
      <c r="A1520" s="15"/>
      <c r="B1520" s="16"/>
    </row>
    <row r="1521" spans="1:2">
      <c r="A1521" s="15"/>
      <c r="B1521" s="16"/>
    </row>
    <row r="1522" spans="1:2">
      <c r="A1522" s="15"/>
      <c r="B1522" s="16"/>
    </row>
    <row r="1523" spans="1:2">
      <c r="A1523" s="15"/>
      <c r="B1523" s="16"/>
    </row>
    <row r="1524" spans="1:2">
      <c r="A1524" s="15"/>
      <c r="B1524" s="16"/>
    </row>
    <row r="1525" spans="1:2">
      <c r="A1525" s="15"/>
      <c r="B1525" s="16"/>
    </row>
    <row r="1526" spans="1:2">
      <c r="A1526" s="15"/>
      <c r="B1526" s="16"/>
    </row>
    <row r="1527" spans="1:2">
      <c r="A1527" s="15"/>
      <c r="B1527" s="16"/>
    </row>
    <row r="1528" spans="1:2">
      <c r="A1528" s="15"/>
      <c r="B1528" s="16"/>
    </row>
    <row r="1529" spans="1:2">
      <c r="A1529" s="15"/>
      <c r="B1529" s="16"/>
    </row>
    <row r="1530" spans="1:2">
      <c r="A1530" s="15"/>
      <c r="B1530" s="16"/>
    </row>
    <row r="1531" spans="1:2">
      <c r="A1531" s="15"/>
      <c r="B1531" s="16"/>
    </row>
    <row r="1532" spans="1:2">
      <c r="A1532" s="15"/>
    </row>
    <row r="1533" spans="1:2">
      <c r="A1533" s="15"/>
    </row>
    <row r="1534" spans="1:2">
      <c r="A1534" s="15"/>
    </row>
    <row r="1535" spans="1:2">
      <c r="A1535" s="15"/>
    </row>
    <row r="1536" spans="1:2">
      <c r="A1536" s="15"/>
    </row>
    <row r="1537" spans="1:1">
      <c r="A1537" s="15"/>
    </row>
    <row r="1538" spans="1:1">
      <c r="A1538" s="15"/>
    </row>
    <row r="1539" spans="1:1">
      <c r="A1539" s="15"/>
    </row>
    <row r="1540" spans="1:1">
      <c r="A1540" s="15"/>
    </row>
    <row r="1541" spans="1:1">
      <c r="A1541" s="15"/>
    </row>
    <row r="1542" spans="1:1">
      <c r="A1542" s="15"/>
    </row>
    <row r="1543" spans="1:1">
      <c r="A1543" s="15"/>
    </row>
    <row r="1544" spans="1:1">
      <c r="A1544" s="15"/>
    </row>
    <row r="1545" spans="1:1">
      <c r="A1545" s="15"/>
    </row>
    <row r="1546" spans="1:1">
      <c r="A1546" s="15"/>
    </row>
    <row r="1547" spans="1:1">
      <c r="A1547" s="15"/>
    </row>
    <row r="1548" spans="1:1">
      <c r="A1548" s="15"/>
    </row>
    <row r="1549" spans="1:1">
      <c r="A1549" s="15"/>
    </row>
    <row r="1550" spans="1:1">
      <c r="A1550" s="15"/>
    </row>
    <row r="1551" spans="1:1">
      <c r="A1551" s="15"/>
    </row>
    <row r="1552" spans="1:1">
      <c r="A1552" s="15"/>
    </row>
    <row r="1553" spans="1:1">
      <c r="A1553" s="15"/>
    </row>
    <row r="1554" spans="1:1">
      <c r="A1554" s="15"/>
    </row>
    <row r="1555" spans="1:1">
      <c r="A1555" s="15"/>
    </row>
    <row r="1556" spans="1:1">
      <c r="A1556" s="15"/>
    </row>
    <row r="1557" spans="1:1">
      <c r="A1557" s="15"/>
    </row>
    <row r="1558" spans="1:1">
      <c r="A1558" s="15"/>
    </row>
    <row r="1559" spans="1:1">
      <c r="A1559" s="15"/>
    </row>
    <row r="1560" spans="1:1">
      <c r="A1560" s="15"/>
    </row>
    <row r="1561" spans="1:1">
      <c r="A1561" s="15"/>
    </row>
    <row r="1562" spans="1:1">
      <c r="A1562" s="15"/>
    </row>
    <row r="1563" spans="1:1">
      <c r="A1563" s="15"/>
    </row>
    <row r="1564" spans="1:1">
      <c r="A1564" s="15"/>
    </row>
    <row r="1565" spans="1:1">
      <c r="A1565" s="15"/>
    </row>
    <row r="1566" spans="1:1">
      <c r="A1566" s="15"/>
    </row>
    <row r="1567" spans="1:1">
      <c r="A1567" s="15"/>
    </row>
    <row r="1568" spans="1:1">
      <c r="A1568" s="15"/>
    </row>
    <row r="1569" spans="1:1">
      <c r="A1569" s="15"/>
    </row>
    <row r="1570" spans="1:1">
      <c r="A1570" s="15"/>
    </row>
    <row r="1571" spans="1:1">
      <c r="A1571" s="15"/>
    </row>
    <row r="1572" spans="1:1">
      <c r="A1572" s="15"/>
    </row>
    <row r="1573" spans="1:1">
      <c r="A1573" s="15"/>
    </row>
    <row r="1574" spans="1:1">
      <c r="A1574" s="15"/>
    </row>
    <row r="1575" spans="1:1">
      <c r="A1575" s="15"/>
    </row>
    <row r="1576" spans="1:1">
      <c r="A1576" s="15"/>
    </row>
    <row r="1577" spans="1:1">
      <c r="A1577" s="15"/>
    </row>
    <row r="1578" spans="1:1">
      <c r="A1578" s="15"/>
    </row>
    <row r="1579" spans="1:1">
      <c r="A1579" s="15"/>
    </row>
    <row r="1580" spans="1:1">
      <c r="A1580" s="15"/>
    </row>
    <row r="1581" spans="1:1">
      <c r="A1581" s="15"/>
    </row>
    <row r="1582" spans="1:1">
      <c r="A1582" s="15"/>
    </row>
    <row r="1583" spans="1:1">
      <c r="A1583" s="15"/>
    </row>
    <row r="1584" spans="1:1">
      <c r="A1584" s="15"/>
    </row>
    <row r="1585" spans="1:1">
      <c r="A1585" s="15"/>
    </row>
    <row r="1586" spans="1:1">
      <c r="A1586" s="15"/>
    </row>
    <row r="1587" spans="1:1">
      <c r="A1587" s="15"/>
    </row>
    <row r="1588" spans="1:1">
      <c r="A1588" s="15"/>
    </row>
    <row r="1589" spans="1:1">
      <c r="A1589" s="15"/>
    </row>
    <row r="1590" spans="1:1">
      <c r="A1590" s="15"/>
    </row>
    <row r="1591" spans="1:1">
      <c r="A1591" s="15"/>
    </row>
    <row r="1592" spans="1:1">
      <c r="A1592" s="15"/>
    </row>
    <row r="1593" spans="1:1">
      <c r="A1593" s="15"/>
    </row>
    <row r="1594" spans="1:1">
      <c r="A1594" s="15"/>
    </row>
    <row r="1595" spans="1:1">
      <c r="A1595" s="15"/>
    </row>
    <row r="1596" spans="1:1">
      <c r="A1596" s="15"/>
    </row>
    <row r="1597" spans="1:1">
      <c r="A1597" s="15"/>
    </row>
    <row r="1598" spans="1:1">
      <c r="A1598" s="15"/>
    </row>
    <row r="1599" spans="1:1">
      <c r="A1599" s="15"/>
    </row>
    <row r="1600" spans="1:1">
      <c r="A1600" s="15"/>
    </row>
    <row r="1601" spans="1:1">
      <c r="A1601" s="15"/>
    </row>
    <row r="1602" spans="1:1">
      <c r="A1602" s="15"/>
    </row>
    <row r="1603" spans="1:1">
      <c r="A1603" s="15"/>
    </row>
    <row r="1604" spans="1:1">
      <c r="A1604" s="15"/>
    </row>
    <row r="1605" spans="1:1">
      <c r="A1605" s="15"/>
    </row>
    <row r="1606" spans="1:1">
      <c r="A1606" s="15"/>
    </row>
    <row r="1607" spans="1:1">
      <c r="A1607" s="15"/>
    </row>
    <row r="1608" spans="1:1">
      <c r="A1608" s="15"/>
    </row>
    <row r="1609" spans="1:1">
      <c r="A1609" s="15"/>
    </row>
    <row r="1610" spans="1:1">
      <c r="A1610" s="15"/>
    </row>
    <row r="1611" spans="1:1">
      <c r="A1611" s="15"/>
    </row>
    <row r="1612" spans="1:1">
      <c r="A1612" s="15"/>
    </row>
    <row r="1613" spans="1:1">
      <c r="A1613" s="15"/>
    </row>
    <row r="1614" spans="1:1">
      <c r="A1614" s="15"/>
    </row>
    <row r="1615" spans="1:1">
      <c r="A1615" s="15"/>
    </row>
    <row r="1616" spans="1:1">
      <c r="A1616" s="15"/>
    </row>
    <row r="1617" spans="1:1">
      <c r="A1617" s="15"/>
    </row>
    <row r="1618" spans="1:1">
      <c r="A1618" s="15"/>
    </row>
    <row r="1619" spans="1:1">
      <c r="A1619" s="15"/>
    </row>
    <row r="1620" spans="1:1">
      <c r="A1620" s="15"/>
    </row>
    <row r="1621" spans="1:1">
      <c r="A1621" s="15"/>
    </row>
    <row r="1622" spans="1:1">
      <c r="A1622" s="15"/>
    </row>
    <row r="1623" spans="1:1">
      <c r="A1623" s="15"/>
    </row>
    <row r="1624" spans="1:1">
      <c r="A1624" s="15"/>
    </row>
    <row r="1625" spans="1:1">
      <c r="A1625" s="15"/>
    </row>
    <row r="1626" spans="1:1">
      <c r="A1626" s="15"/>
    </row>
    <row r="1627" spans="1:1">
      <c r="A1627" s="15"/>
    </row>
    <row r="1628" spans="1:1">
      <c r="A1628" s="15"/>
    </row>
    <row r="1629" spans="1:1">
      <c r="A1629" s="15"/>
    </row>
    <row r="1630" spans="1:1">
      <c r="A1630" s="15"/>
    </row>
    <row r="1631" spans="1:1">
      <c r="A1631" s="15"/>
    </row>
    <row r="1632" spans="1:1">
      <c r="A1632" s="15"/>
    </row>
    <row r="1633" spans="1:1">
      <c r="A1633" s="15"/>
    </row>
    <row r="1634" spans="1:1">
      <c r="A1634" s="15"/>
    </row>
    <row r="1635" spans="1:1">
      <c r="A1635" s="15"/>
    </row>
    <row r="1636" spans="1:1">
      <c r="A1636" s="15"/>
    </row>
    <row r="1637" spans="1:1">
      <c r="A1637" s="15"/>
    </row>
    <row r="1638" spans="1:1">
      <c r="A1638" s="15"/>
    </row>
    <row r="1639" spans="1:1">
      <c r="A1639" s="15"/>
    </row>
    <row r="1640" spans="1:1">
      <c r="A1640" s="15"/>
    </row>
    <row r="1641" spans="1:1">
      <c r="A1641" s="15"/>
    </row>
    <row r="1642" spans="1:1">
      <c r="A1642" s="15"/>
    </row>
    <row r="1643" spans="1:1">
      <c r="A1643" s="15"/>
    </row>
    <row r="1644" spans="1:1">
      <c r="A1644" s="15"/>
    </row>
    <row r="1645" spans="1:1">
      <c r="A1645" s="15"/>
    </row>
    <row r="1646" spans="1:1">
      <c r="A1646" s="15"/>
    </row>
    <row r="1647" spans="1:1">
      <c r="A1647" s="15"/>
    </row>
    <row r="1648" spans="1:1">
      <c r="A1648" s="15"/>
    </row>
    <row r="1649" spans="1:1">
      <c r="A1649" s="15"/>
    </row>
    <row r="1650" spans="1:1">
      <c r="A1650" s="15"/>
    </row>
    <row r="1651" spans="1:1">
      <c r="A1651" s="15"/>
    </row>
    <row r="1652" spans="1:1">
      <c r="A1652" s="15"/>
    </row>
    <row r="1653" spans="1:1">
      <c r="A1653" s="15"/>
    </row>
    <row r="1654" spans="1:1">
      <c r="A1654" s="15"/>
    </row>
    <row r="1655" spans="1:1">
      <c r="A1655" s="15"/>
    </row>
    <row r="1656" spans="1:1">
      <c r="A1656" s="15"/>
    </row>
    <row r="1657" spans="1:1">
      <c r="A1657" s="15"/>
    </row>
    <row r="1658" spans="1:1">
      <c r="A1658" s="15"/>
    </row>
    <row r="1659" spans="1:1">
      <c r="A1659" s="15"/>
    </row>
    <row r="1660" spans="1:1">
      <c r="A1660" s="15"/>
    </row>
    <row r="1661" spans="1:1">
      <c r="A1661" s="15"/>
    </row>
    <row r="1662" spans="1:1">
      <c r="A1662" s="15"/>
    </row>
    <row r="1663" spans="1:1">
      <c r="A1663" s="15"/>
    </row>
    <row r="1664" spans="1:1">
      <c r="A1664" s="15"/>
    </row>
    <row r="1665" spans="1:1">
      <c r="A1665" s="15"/>
    </row>
    <row r="1666" spans="1:1">
      <c r="A1666" s="15"/>
    </row>
    <row r="1667" spans="1:1">
      <c r="A1667" s="15"/>
    </row>
    <row r="1668" spans="1:1">
      <c r="A1668" s="15"/>
    </row>
    <row r="1669" spans="1:1">
      <c r="A1669" s="15"/>
    </row>
    <row r="1670" spans="1:1">
      <c r="A1670" s="15"/>
    </row>
    <row r="1671" spans="1:1">
      <c r="A1671" s="15"/>
    </row>
    <row r="1672" spans="1:1">
      <c r="A1672" s="15"/>
    </row>
    <row r="1673" spans="1:1">
      <c r="A1673" s="15"/>
    </row>
    <row r="1674" spans="1:1">
      <c r="A1674" s="15"/>
    </row>
    <row r="1675" spans="1:1">
      <c r="A1675" s="15"/>
    </row>
    <row r="1676" spans="1:1">
      <c r="A1676" s="15"/>
    </row>
    <row r="1677" spans="1:1">
      <c r="A1677" s="15"/>
    </row>
    <row r="1678" spans="1:1">
      <c r="A1678" s="15"/>
    </row>
    <row r="1679" spans="1:1">
      <c r="A1679" s="15"/>
    </row>
    <row r="1680" spans="1:1">
      <c r="A1680" s="15"/>
    </row>
    <row r="1681" spans="1:1">
      <c r="A1681" s="15"/>
    </row>
    <row r="1682" spans="1:1">
      <c r="A1682" s="15"/>
    </row>
    <row r="1683" spans="1:1">
      <c r="A1683" s="15"/>
    </row>
    <row r="1684" spans="1:1">
      <c r="A1684" s="15"/>
    </row>
    <row r="1685" spans="1:1">
      <c r="A1685" s="15"/>
    </row>
    <row r="1686" spans="1:1">
      <c r="A1686" s="15"/>
    </row>
    <row r="1687" spans="1:1">
      <c r="A1687" s="15"/>
    </row>
    <row r="1688" spans="1:1">
      <c r="A1688" s="15"/>
    </row>
    <row r="1689" spans="1:1">
      <c r="A1689" s="15"/>
    </row>
    <row r="1690" spans="1:1">
      <c r="A1690" s="15"/>
    </row>
    <row r="1691" spans="1:1">
      <c r="A1691" s="15"/>
    </row>
    <row r="1692" spans="1:1">
      <c r="A1692" s="15"/>
    </row>
    <row r="1693" spans="1:1">
      <c r="A1693" s="15"/>
    </row>
    <row r="1694" spans="1:1">
      <c r="A1694" s="15"/>
    </row>
    <row r="1695" spans="1:1">
      <c r="A1695" s="15"/>
    </row>
    <row r="1696" spans="1:1">
      <c r="A1696" s="15"/>
    </row>
    <row r="1697" spans="1:1">
      <c r="A1697" s="15"/>
    </row>
    <row r="1698" spans="1:1">
      <c r="A1698" s="15"/>
    </row>
    <row r="1699" spans="1:1">
      <c r="A1699" s="15"/>
    </row>
    <row r="1700" spans="1:1">
      <c r="A1700" s="15"/>
    </row>
    <row r="1701" spans="1:1">
      <c r="A1701" s="15"/>
    </row>
    <row r="1702" spans="1:1">
      <c r="A1702" s="15"/>
    </row>
    <row r="1703" spans="1:1">
      <c r="A1703" s="15"/>
    </row>
    <row r="1704" spans="1:1">
      <c r="A1704" s="15"/>
    </row>
    <row r="1705" spans="1:1">
      <c r="A1705" s="15"/>
    </row>
    <row r="1706" spans="1:1">
      <c r="A1706" s="15"/>
    </row>
    <row r="1707" spans="1:1">
      <c r="A1707" s="15"/>
    </row>
    <row r="1708" spans="1:1">
      <c r="A1708" s="15"/>
    </row>
    <row r="1709" spans="1:1">
      <c r="A1709" s="15"/>
    </row>
    <row r="1710" spans="1:1">
      <c r="A1710" s="15"/>
    </row>
    <row r="1711" spans="1:1">
      <c r="A1711" s="15"/>
    </row>
    <row r="1712" spans="1:1">
      <c r="A1712" s="15"/>
    </row>
    <row r="1713" spans="1:1">
      <c r="A1713" s="15"/>
    </row>
    <row r="1714" spans="1:1">
      <c r="A1714" s="15"/>
    </row>
    <row r="1715" spans="1:1">
      <c r="A1715" s="15"/>
    </row>
    <row r="1716" spans="1:1">
      <c r="A1716" s="15"/>
    </row>
    <row r="1717" spans="1:1">
      <c r="A1717" s="15"/>
    </row>
    <row r="1718" spans="1:1">
      <c r="A1718" s="15"/>
    </row>
    <row r="1719" spans="1:1">
      <c r="A1719" s="15"/>
    </row>
    <row r="1720" spans="1:1">
      <c r="A1720" s="15"/>
    </row>
    <row r="1721" spans="1:1">
      <c r="A1721" s="15"/>
    </row>
    <row r="1722" spans="1:1">
      <c r="A1722" s="15"/>
    </row>
    <row r="1723" spans="1:1">
      <c r="A1723" s="15"/>
    </row>
    <row r="1724" spans="1:1">
      <c r="A1724" s="15"/>
    </row>
    <row r="1725" spans="1:1">
      <c r="A1725" s="15"/>
    </row>
    <row r="1726" spans="1:1">
      <c r="A1726" s="15"/>
    </row>
    <row r="1727" spans="1:1">
      <c r="A1727" s="15"/>
    </row>
    <row r="1728" spans="1:1">
      <c r="A1728" s="15"/>
    </row>
    <row r="1729" spans="1:1">
      <c r="A1729" s="15"/>
    </row>
    <row r="1730" spans="1:1">
      <c r="A1730" s="15"/>
    </row>
    <row r="1731" spans="1:1">
      <c r="A1731" s="15"/>
    </row>
    <row r="1732" spans="1:1">
      <c r="A1732" s="15"/>
    </row>
    <row r="1733" spans="1:1">
      <c r="A1733" s="15"/>
    </row>
    <row r="1734" spans="1:1">
      <c r="A1734" s="15"/>
    </row>
    <row r="1735" spans="1:1">
      <c r="A1735" s="15"/>
    </row>
    <row r="1736" spans="1:1">
      <c r="A1736" s="15"/>
    </row>
    <row r="1737" spans="1:1">
      <c r="A1737" s="15"/>
    </row>
    <row r="1738" spans="1:1">
      <c r="A1738" s="15"/>
    </row>
    <row r="1739" spans="1:1">
      <c r="A1739" s="15"/>
    </row>
    <row r="1740" spans="1:1">
      <c r="A1740" s="15"/>
    </row>
    <row r="1741" spans="1:1">
      <c r="A1741" s="15"/>
    </row>
    <row r="1742" spans="1:1">
      <c r="A1742" s="15"/>
    </row>
    <row r="1743" spans="1:1">
      <c r="A1743" s="15"/>
    </row>
    <row r="1744" spans="1:1">
      <c r="A1744" s="15"/>
    </row>
    <row r="1745" spans="1:1">
      <c r="A1745" s="15"/>
    </row>
    <row r="1746" spans="1:1">
      <c r="A1746" s="15"/>
    </row>
    <row r="1747" spans="1:1">
      <c r="A1747" s="15"/>
    </row>
    <row r="1748" spans="1:1">
      <c r="A1748" s="15"/>
    </row>
    <row r="1749" spans="1:1">
      <c r="A1749" s="15"/>
    </row>
    <row r="1750" spans="1:1">
      <c r="A1750" s="15"/>
    </row>
    <row r="1751" spans="1:1">
      <c r="A1751" s="15"/>
    </row>
    <row r="1752" spans="1:1">
      <c r="A1752" s="15"/>
    </row>
    <row r="1753" spans="1:1">
      <c r="A1753" s="15"/>
    </row>
    <row r="1754" spans="1:1">
      <c r="A1754" s="15"/>
    </row>
    <row r="1755" spans="1:1">
      <c r="A1755" s="15"/>
    </row>
    <row r="1756" spans="1:1">
      <c r="A1756" s="15"/>
    </row>
    <row r="1757" spans="1:1">
      <c r="A1757" s="15"/>
    </row>
    <row r="1758" spans="1:1">
      <c r="A1758" s="15"/>
    </row>
    <row r="1759" spans="1:1">
      <c r="A1759" s="15"/>
    </row>
    <row r="1760" spans="1:1">
      <c r="A1760" s="15"/>
    </row>
    <row r="1761" spans="1:1">
      <c r="A1761" s="15"/>
    </row>
    <row r="1762" spans="1:1">
      <c r="A1762" s="15"/>
    </row>
    <row r="1763" spans="1:1">
      <c r="A1763" s="15"/>
    </row>
    <row r="1764" spans="1:1">
      <c r="A1764" s="15"/>
    </row>
    <row r="1765" spans="1:1">
      <c r="A1765" s="15"/>
    </row>
    <row r="1766" spans="1:1">
      <c r="A1766" s="15"/>
    </row>
    <row r="1767" spans="1:1">
      <c r="A1767" s="15"/>
    </row>
    <row r="1768" spans="1:1">
      <c r="A1768" s="15"/>
    </row>
    <row r="1769" spans="1:1">
      <c r="A1769" s="15"/>
    </row>
    <row r="1770" spans="1:1">
      <c r="A1770" s="15"/>
    </row>
    <row r="1771" spans="1:1">
      <c r="A1771" s="15"/>
    </row>
    <row r="1772" spans="1:1">
      <c r="A1772" s="15"/>
    </row>
    <row r="1773" spans="1:1">
      <c r="A1773" s="15"/>
    </row>
    <row r="1774" spans="1:1">
      <c r="A1774" s="15"/>
    </row>
    <row r="1775" spans="1:1">
      <c r="A1775" s="15"/>
    </row>
    <row r="1776" spans="1:1">
      <c r="A1776" s="15"/>
    </row>
    <row r="1777" spans="1:1">
      <c r="A1777" s="15"/>
    </row>
    <row r="1778" spans="1:1">
      <c r="A1778" s="15"/>
    </row>
    <row r="1779" spans="1:1">
      <c r="A1779" s="15"/>
    </row>
    <row r="1780" spans="1:1">
      <c r="A1780" s="15"/>
    </row>
    <row r="1781" spans="1:1">
      <c r="A1781" s="15"/>
    </row>
    <row r="1782" spans="1:1">
      <c r="A1782" s="15"/>
    </row>
    <row r="1783" spans="1:1">
      <c r="A1783" s="15"/>
    </row>
    <row r="1784" spans="1:1">
      <c r="A1784" s="15"/>
    </row>
    <row r="1785" spans="1:1">
      <c r="A1785" s="15"/>
    </row>
    <row r="1786" spans="1:1">
      <c r="A1786" s="15"/>
    </row>
    <row r="1787" spans="1:1">
      <c r="A1787" s="15"/>
    </row>
    <row r="1788" spans="1:1">
      <c r="A1788" s="15"/>
    </row>
    <row r="1789" spans="1:1">
      <c r="A1789" s="15"/>
    </row>
    <row r="1790" spans="1:1">
      <c r="A1790" s="15"/>
    </row>
    <row r="1791" spans="1:1">
      <c r="A1791" s="15"/>
    </row>
    <row r="1792" spans="1:1">
      <c r="A1792" s="15"/>
    </row>
    <row r="1793" spans="1:1">
      <c r="A1793" s="15"/>
    </row>
    <row r="1794" spans="1:1">
      <c r="A1794" s="15"/>
    </row>
    <row r="1795" spans="1:1">
      <c r="A1795" s="15"/>
    </row>
    <row r="1796" spans="1:1">
      <c r="A1796" s="15"/>
    </row>
    <row r="1797" spans="1:1">
      <c r="A1797" s="15"/>
    </row>
    <row r="1798" spans="1:1">
      <c r="A1798" s="15"/>
    </row>
    <row r="1799" spans="1:1">
      <c r="A1799" s="15"/>
    </row>
    <row r="1800" spans="1:1">
      <c r="A1800" s="15"/>
    </row>
    <row r="1801" spans="1:1">
      <c r="A1801" s="15"/>
    </row>
    <row r="1802" spans="1:1">
      <c r="A1802" s="15"/>
    </row>
    <row r="1803" spans="1:1">
      <c r="A1803" s="15"/>
    </row>
    <row r="1804" spans="1:1">
      <c r="A1804" s="15"/>
    </row>
    <row r="1805" spans="1:1">
      <c r="A1805" s="15"/>
    </row>
    <row r="1806" spans="1:1">
      <c r="A1806" s="15"/>
    </row>
    <row r="1807" spans="1:1">
      <c r="A1807" s="15"/>
    </row>
    <row r="1808" spans="1:1">
      <c r="A1808" s="15"/>
    </row>
    <row r="1809" spans="1:1">
      <c r="A1809" s="15"/>
    </row>
    <row r="1810" spans="1:1">
      <c r="A1810" s="15"/>
    </row>
    <row r="1811" spans="1:1">
      <c r="A1811" s="15"/>
    </row>
    <row r="1812" spans="1:1">
      <c r="A1812" s="15"/>
    </row>
    <row r="1813" spans="1:1">
      <c r="A1813" s="15"/>
    </row>
    <row r="1814" spans="1:1">
      <c r="A1814" s="15"/>
    </row>
    <row r="1815" spans="1:1">
      <c r="A1815" s="15"/>
    </row>
    <row r="1816" spans="1:1">
      <c r="A1816" s="15"/>
    </row>
    <row r="1817" spans="1:1">
      <c r="A1817" s="15"/>
    </row>
    <row r="1818" spans="1:1">
      <c r="A1818" s="15"/>
    </row>
    <row r="1819" spans="1:1">
      <c r="A1819" s="15"/>
    </row>
    <row r="1820" spans="1:1">
      <c r="A1820" s="15"/>
    </row>
    <row r="1821" spans="1:1">
      <c r="A1821" s="15"/>
    </row>
    <row r="1822" spans="1:1">
      <c r="A1822" s="15"/>
    </row>
    <row r="1823" spans="1:1">
      <c r="A1823" s="15"/>
    </row>
    <row r="1824" spans="1:1">
      <c r="A1824" s="15"/>
    </row>
    <row r="1825" spans="1:1">
      <c r="A1825" s="15"/>
    </row>
    <row r="1826" spans="1:1">
      <c r="A1826" s="15"/>
    </row>
    <row r="1827" spans="1:1">
      <c r="A1827" s="15"/>
    </row>
    <row r="1828" spans="1:1">
      <c r="A1828" s="15"/>
    </row>
    <row r="1829" spans="1:1">
      <c r="A1829" s="15"/>
    </row>
    <row r="1830" spans="1:1">
      <c r="A1830" s="15"/>
    </row>
    <row r="1831" spans="1:1">
      <c r="A1831" s="15"/>
    </row>
    <row r="1832" spans="1:1">
      <c r="A1832" s="15"/>
    </row>
    <row r="1833" spans="1:1">
      <c r="A1833" s="15"/>
    </row>
    <row r="1834" spans="1:1">
      <c r="A1834" s="15"/>
    </row>
    <row r="1835" spans="1:1">
      <c r="A1835" s="15"/>
    </row>
    <row r="1836" spans="1:1">
      <c r="A1836" s="15"/>
    </row>
    <row r="1837" spans="1:1">
      <c r="A1837" s="15"/>
    </row>
    <row r="1838" spans="1:1">
      <c r="A1838" s="15"/>
    </row>
    <row r="1839" spans="1:1">
      <c r="A1839" s="15"/>
    </row>
    <row r="1840" spans="1:1">
      <c r="A1840" s="15"/>
    </row>
    <row r="1841" spans="1:1">
      <c r="A1841" s="15"/>
    </row>
    <row r="1842" spans="1:1">
      <c r="A1842" s="15"/>
    </row>
    <row r="1843" spans="1:1">
      <c r="A1843" s="15"/>
    </row>
    <row r="1844" spans="1:1">
      <c r="A1844" s="15"/>
    </row>
    <row r="1845" spans="1:1">
      <c r="A1845" s="15"/>
    </row>
    <row r="1846" spans="1:1">
      <c r="A1846" s="15"/>
    </row>
    <row r="1847" spans="1:1">
      <c r="A1847" s="15"/>
    </row>
    <row r="1848" spans="1:1">
      <c r="A1848" s="15"/>
    </row>
    <row r="1849" spans="1:1">
      <c r="A1849" s="15"/>
    </row>
    <row r="1850" spans="1:1">
      <c r="A1850" s="15"/>
    </row>
    <row r="1851" spans="1:1">
      <c r="A1851" s="15"/>
    </row>
    <row r="1852" spans="1:1">
      <c r="A1852" s="15"/>
    </row>
    <row r="1853" spans="1:1">
      <c r="A1853" s="15"/>
    </row>
    <row r="1854" spans="1:1">
      <c r="A1854" s="15"/>
    </row>
    <row r="1855" spans="1:1">
      <c r="A1855" s="15"/>
    </row>
    <row r="1856" spans="1:1">
      <c r="A1856" s="15"/>
    </row>
    <row r="1857" spans="1:1">
      <c r="A1857" s="15"/>
    </row>
    <row r="1858" spans="1:1">
      <c r="A1858" s="15"/>
    </row>
    <row r="1859" spans="1:1">
      <c r="A1859" s="15"/>
    </row>
    <row r="1860" spans="1:1">
      <c r="A1860" s="15"/>
    </row>
    <row r="1861" spans="1:1">
      <c r="A1861" s="15"/>
    </row>
    <row r="1862" spans="1:1">
      <c r="A1862" s="15"/>
    </row>
    <row r="1863" spans="1:1">
      <c r="A1863" s="15"/>
    </row>
    <row r="1864" spans="1:1">
      <c r="A1864" s="15"/>
    </row>
    <row r="1865" spans="1:1">
      <c r="A1865" s="15"/>
    </row>
    <row r="1866" spans="1:1">
      <c r="A1866" s="15"/>
    </row>
    <row r="1867" spans="1:1">
      <c r="A1867" s="15"/>
    </row>
    <row r="1868" spans="1:1">
      <c r="A1868" s="15"/>
    </row>
    <row r="1869" spans="1:1">
      <c r="A1869" s="15"/>
    </row>
    <row r="1870" spans="1:1">
      <c r="A1870" s="15"/>
    </row>
    <row r="1871" spans="1:1">
      <c r="A1871" s="15"/>
    </row>
    <row r="1872" spans="1:1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138"/>
  <sheetViews>
    <sheetView zoomScaleNormal="100" workbookViewId="0">
      <pane xSplit="2" ySplit="12" topLeftCell="C1341" activePane="bottomRight" state="frozen"/>
      <selection pane="topRight" activeCell="C1" sqref="C1"/>
      <selection pane="bottomLeft" activeCell="A13" sqref="A13"/>
      <selection pane="bottomRight" activeCell="B396" sqref="B396"/>
    </sheetView>
  </sheetViews>
  <sheetFormatPr defaultRowHeight="15" outlineLevelRow="1"/>
  <cols>
    <col min="1" max="1" width="26.5703125" customWidth="1"/>
    <col min="2" max="2" width="24.71093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  <col min="10" max="10" width="10.7109375" hidden="1" customWidth="1"/>
    <col min="11" max="11" width="13.28515625" bestFit="1" customWidth="1"/>
  </cols>
  <sheetData>
    <row r="1" spans="1:11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11" ht="15.75" thickTop="1"/>
    <row r="3" spans="1:11">
      <c r="A3" t="s">
        <v>1</v>
      </c>
      <c r="B3" s="2" t="s">
        <v>32</v>
      </c>
      <c r="J3" s="2"/>
    </row>
    <row r="4" spans="1:11">
      <c r="A4" t="s">
        <v>3</v>
      </c>
      <c r="B4" s="2" t="s">
        <v>33</v>
      </c>
    </row>
    <row r="6" spans="1:11">
      <c r="A6" t="s">
        <v>4</v>
      </c>
      <c r="B6" s="3">
        <v>81.5</v>
      </c>
    </row>
    <row r="7" spans="1:11">
      <c r="A7" t="s">
        <v>5</v>
      </c>
      <c r="B7" s="2">
        <v>1.0295000000000001</v>
      </c>
      <c r="C7" s="4" t="s">
        <v>6</v>
      </c>
    </row>
    <row r="8" spans="1:11">
      <c r="A8" t="s">
        <v>7</v>
      </c>
      <c r="B8" s="2">
        <v>1.0664</v>
      </c>
      <c r="C8" s="4" t="s">
        <v>8</v>
      </c>
    </row>
    <row r="10" spans="1:11">
      <c r="A10" t="s">
        <v>11</v>
      </c>
      <c r="B10" t="s">
        <v>34</v>
      </c>
      <c r="C10" t="str">
        <f>VLOOKUP($B$10,[7]List!$A$1:$B$2,2,FALSE)</f>
        <v>Settlement Energy = Metered Electricity x DLF</v>
      </c>
    </row>
    <row r="12" spans="1:11" ht="30.75" thickBot="1">
      <c r="A12" s="33" t="s">
        <v>12</v>
      </c>
      <c r="B12" s="31" t="s">
        <v>28</v>
      </c>
      <c r="C12" s="31" t="s">
        <v>27</v>
      </c>
      <c r="D12" s="33" t="s">
        <v>26</v>
      </c>
      <c r="E12" s="33" t="s">
        <v>16</v>
      </c>
      <c r="F12" s="31" t="s">
        <v>25</v>
      </c>
      <c r="G12" s="31" t="s">
        <v>24</v>
      </c>
      <c r="H12" s="31" t="s">
        <v>18</v>
      </c>
      <c r="J12" s="30"/>
    </row>
    <row r="13" spans="1:11">
      <c r="A13" s="7">
        <v>31</v>
      </c>
      <c r="B13" s="39">
        <v>42575.020833333336</v>
      </c>
      <c r="C13" s="40">
        <v>2.0833333333333332E-2</v>
      </c>
      <c r="D13" s="43">
        <v>2.02</v>
      </c>
      <c r="E13" s="9">
        <f t="shared" ref="E13:E76" si="0">IF($B$10="Electricity",$D13*$B$7,$D13*$B$8)</f>
        <v>2.07959</v>
      </c>
      <c r="F13" s="44">
        <v>92.02</v>
      </c>
      <c r="G13" s="9">
        <f t="shared" ref="G13:G76" si="1">$F13*$B$8</f>
        <v>98.130127999999999</v>
      </c>
      <c r="H13" s="11">
        <f>E13*($B$6-G13)</f>
        <v>-34.583847887520001</v>
      </c>
      <c r="J13" s="26"/>
    </row>
    <row r="14" spans="1:11" outlineLevel="1">
      <c r="A14" s="7">
        <v>31</v>
      </c>
      <c r="B14" s="39">
        <v>42575.020833333336</v>
      </c>
      <c r="C14" s="40">
        <f>C13+1/48</f>
        <v>4.1666666666666664E-2</v>
      </c>
      <c r="D14" s="43">
        <v>1.6</v>
      </c>
      <c r="E14" s="9">
        <f t="shared" si="0"/>
        <v>1.6472000000000002</v>
      </c>
      <c r="F14" s="44">
        <v>73.930000000000007</v>
      </c>
      <c r="G14" s="9">
        <f t="shared" si="1"/>
        <v>78.838952000000006</v>
      </c>
      <c r="H14" s="11">
        <f t="shared" ref="H14:H59" si="2">E14*($B$6-G14)</f>
        <v>4.3832782655999907</v>
      </c>
      <c r="J14" s="26"/>
      <c r="K14" s="45"/>
    </row>
    <row r="15" spans="1:11" outlineLevel="1">
      <c r="A15" s="7">
        <v>31</v>
      </c>
      <c r="B15" s="39">
        <v>42575.020833333336</v>
      </c>
      <c r="C15" s="40">
        <f t="shared" ref="C15:C60" si="3">C14+1/48</f>
        <v>6.25E-2</v>
      </c>
      <c r="D15" s="43">
        <v>1.43</v>
      </c>
      <c r="E15" s="9">
        <f t="shared" si="0"/>
        <v>1.4721850000000001</v>
      </c>
      <c r="F15" s="44">
        <v>84.71</v>
      </c>
      <c r="G15" s="9">
        <f t="shared" si="1"/>
        <v>90.334744000000001</v>
      </c>
      <c r="H15" s="11">
        <f t="shared" si="2"/>
        <v>-13.006377595640002</v>
      </c>
      <c r="J15" s="26"/>
    </row>
    <row r="16" spans="1:11" outlineLevel="1">
      <c r="A16" s="7">
        <v>31</v>
      </c>
      <c r="B16" s="39">
        <v>42575.020833333336</v>
      </c>
      <c r="C16" s="40">
        <f t="shared" si="3"/>
        <v>8.3333333333333329E-2</v>
      </c>
      <c r="D16" s="43">
        <v>1.07</v>
      </c>
      <c r="E16" s="9">
        <f t="shared" si="0"/>
        <v>1.1015650000000001</v>
      </c>
      <c r="F16" s="44">
        <v>41.3</v>
      </c>
      <c r="G16" s="9">
        <f t="shared" si="1"/>
        <v>44.042319999999997</v>
      </c>
      <c r="H16" s="11">
        <f t="shared" si="2"/>
        <v>41.262069269200012</v>
      </c>
      <c r="J16" s="26"/>
    </row>
    <row r="17" spans="1:13" outlineLevel="1">
      <c r="A17" s="7">
        <v>31</v>
      </c>
      <c r="B17" s="39">
        <v>42575.020833333336</v>
      </c>
      <c r="C17" s="40">
        <f t="shared" si="3"/>
        <v>0.10416666666666666</v>
      </c>
      <c r="D17" s="43">
        <v>1.32</v>
      </c>
      <c r="E17" s="9">
        <f t="shared" si="0"/>
        <v>1.3589400000000003</v>
      </c>
      <c r="F17" s="44">
        <v>28.64</v>
      </c>
      <c r="G17" s="9">
        <f t="shared" si="1"/>
        <v>30.541696000000002</v>
      </c>
      <c r="H17" s="11">
        <f t="shared" si="2"/>
        <v>69.249277637760017</v>
      </c>
      <c r="J17" s="26"/>
    </row>
    <row r="18" spans="1:13" outlineLevel="1">
      <c r="A18" s="7">
        <v>31</v>
      </c>
      <c r="B18" s="39">
        <v>42575.020833333336</v>
      </c>
      <c r="C18" s="40">
        <f t="shared" si="3"/>
        <v>0.12499999999999999</v>
      </c>
      <c r="D18" s="43">
        <v>2.2599999999999998</v>
      </c>
      <c r="E18" s="9">
        <f t="shared" si="0"/>
        <v>2.32667</v>
      </c>
      <c r="F18" s="44">
        <v>30.03</v>
      </c>
      <c r="G18" s="9">
        <f t="shared" si="1"/>
        <v>32.023992</v>
      </c>
      <c r="H18" s="11">
        <f t="shared" si="2"/>
        <v>115.11434353336</v>
      </c>
      <c r="J18" s="26"/>
      <c r="M18" s="27"/>
    </row>
    <row r="19" spans="1:13" outlineLevel="1">
      <c r="A19" s="7">
        <v>31</v>
      </c>
      <c r="B19" s="39">
        <v>42575.020833333336</v>
      </c>
      <c r="C19" s="40">
        <f t="shared" si="3"/>
        <v>0.14583333333333331</v>
      </c>
      <c r="D19" s="43">
        <v>2.35</v>
      </c>
      <c r="E19" s="9">
        <f t="shared" si="0"/>
        <v>2.4193250000000002</v>
      </c>
      <c r="F19" s="44">
        <v>29.83</v>
      </c>
      <c r="G19" s="9">
        <f t="shared" si="1"/>
        <v>31.810711999999999</v>
      </c>
      <c r="H19" s="11">
        <f t="shared" si="2"/>
        <v>120.21453669060001</v>
      </c>
      <c r="J19" s="26"/>
    </row>
    <row r="20" spans="1:13" outlineLevel="1">
      <c r="A20" s="7">
        <v>31</v>
      </c>
      <c r="B20" s="39">
        <v>42575.020833333336</v>
      </c>
      <c r="C20" s="40">
        <f t="shared" si="3"/>
        <v>0.16666666666666666</v>
      </c>
      <c r="D20" s="43">
        <v>1.35</v>
      </c>
      <c r="E20" s="9">
        <f t="shared" si="0"/>
        <v>1.3898250000000003</v>
      </c>
      <c r="F20" s="44">
        <v>26.22</v>
      </c>
      <c r="G20" s="9">
        <f t="shared" si="1"/>
        <v>27.961008</v>
      </c>
      <c r="H20" s="11">
        <f t="shared" si="2"/>
        <v>74.409829556400013</v>
      </c>
      <c r="J20" s="26"/>
    </row>
    <row r="21" spans="1:13" outlineLevel="1">
      <c r="A21" s="7">
        <v>31</v>
      </c>
      <c r="B21" s="39">
        <v>42575.020833333336</v>
      </c>
      <c r="C21" s="40">
        <f t="shared" si="3"/>
        <v>0.1875</v>
      </c>
      <c r="D21" s="43">
        <v>1.65</v>
      </c>
      <c r="E21" s="9">
        <f t="shared" si="0"/>
        <v>1.6986749999999999</v>
      </c>
      <c r="F21" s="44">
        <v>23.23</v>
      </c>
      <c r="G21" s="9">
        <f t="shared" si="1"/>
        <v>24.772472</v>
      </c>
      <c r="H21" s="11">
        <f t="shared" si="2"/>
        <v>96.361633625399989</v>
      </c>
      <c r="J21" s="26"/>
    </row>
    <row r="22" spans="1:13" outlineLevel="1">
      <c r="A22" s="7">
        <v>31</v>
      </c>
      <c r="B22" s="39">
        <v>42575.020833333336</v>
      </c>
      <c r="C22" s="40">
        <f t="shared" si="3"/>
        <v>0.20833333333333334</v>
      </c>
      <c r="D22" s="43">
        <v>2.69</v>
      </c>
      <c r="E22" s="9">
        <f t="shared" si="0"/>
        <v>2.769355</v>
      </c>
      <c r="F22" s="44">
        <v>23.32</v>
      </c>
      <c r="G22" s="9">
        <f t="shared" si="1"/>
        <v>24.868448000000001</v>
      </c>
      <c r="H22" s="11">
        <f t="shared" si="2"/>
        <v>156.83287168896001</v>
      </c>
      <c r="J22" s="26"/>
    </row>
    <row r="23" spans="1:13" outlineLevel="1">
      <c r="A23" s="7">
        <v>31</v>
      </c>
      <c r="B23" s="39">
        <v>42575.020833333336</v>
      </c>
      <c r="C23" s="40">
        <f t="shared" si="3"/>
        <v>0.22916666666666669</v>
      </c>
      <c r="D23" s="43">
        <v>3.46</v>
      </c>
      <c r="E23" s="9">
        <f t="shared" si="0"/>
        <v>3.5620700000000003</v>
      </c>
      <c r="F23" s="44">
        <v>27.65</v>
      </c>
      <c r="G23" s="9">
        <f t="shared" si="1"/>
        <v>29.485959999999999</v>
      </c>
      <c r="H23" s="11">
        <f t="shared" si="2"/>
        <v>185.27765146280001</v>
      </c>
      <c r="J23" s="26"/>
    </row>
    <row r="24" spans="1:13" outlineLevel="1">
      <c r="A24" s="7">
        <v>31</v>
      </c>
      <c r="B24" s="39">
        <v>42575.020833333336</v>
      </c>
      <c r="C24" s="40">
        <f t="shared" si="3"/>
        <v>0.25</v>
      </c>
      <c r="D24" s="43">
        <v>5.3</v>
      </c>
      <c r="E24" s="9">
        <f t="shared" si="0"/>
        <v>5.4563500000000005</v>
      </c>
      <c r="F24" s="44">
        <v>28.6</v>
      </c>
      <c r="G24" s="9">
        <f t="shared" si="1"/>
        <v>30.499040000000001</v>
      </c>
      <c r="H24" s="11">
        <f t="shared" si="2"/>
        <v>278.27908809600001</v>
      </c>
      <c r="J24" s="26"/>
    </row>
    <row r="25" spans="1:13" outlineLevel="1">
      <c r="A25" s="7">
        <v>31</v>
      </c>
      <c r="B25" s="39">
        <v>42575.020833333336</v>
      </c>
      <c r="C25" s="40">
        <f t="shared" si="3"/>
        <v>0.27083333333333331</v>
      </c>
      <c r="D25" s="43">
        <v>6.85</v>
      </c>
      <c r="E25" s="9">
        <f t="shared" si="0"/>
        <v>7.0520750000000003</v>
      </c>
      <c r="F25" s="44">
        <v>31.69</v>
      </c>
      <c r="G25" s="9">
        <f t="shared" si="1"/>
        <v>33.794215999999999</v>
      </c>
      <c r="H25" s="11">
        <f t="shared" si="2"/>
        <v>336.42476670180002</v>
      </c>
      <c r="J25" s="26"/>
    </row>
    <row r="26" spans="1:13" outlineLevel="1">
      <c r="A26" s="7">
        <v>31</v>
      </c>
      <c r="B26" s="39">
        <v>42575.020833333336</v>
      </c>
      <c r="C26" s="40">
        <f t="shared" si="3"/>
        <v>0.29166666666666663</v>
      </c>
      <c r="D26" s="43">
        <v>6.39</v>
      </c>
      <c r="E26" s="9">
        <f t="shared" si="0"/>
        <v>6.5785049999999998</v>
      </c>
      <c r="F26" s="44">
        <v>32.83</v>
      </c>
      <c r="G26" s="9">
        <f t="shared" si="1"/>
        <v>35.009912</v>
      </c>
      <c r="H26" s="11">
        <f t="shared" si="2"/>
        <v>305.83527635844001</v>
      </c>
      <c r="J26" s="26"/>
    </row>
    <row r="27" spans="1:13" outlineLevel="1">
      <c r="A27" s="7">
        <v>31</v>
      </c>
      <c r="B27" s="39">
        <v>42575.020833333336</v>
      </c>
      <c r="C27" s="40">
        <f t="shared" si="3"/>
        <v>0.31249999999999994</v>
      </c>
      <c r="D27" s="43">
        <v>4.75</v>
      </c>
      <c r="E27" s="9">
        <f t="shared" si="0"/>
        <v>4.8901250000000003</v>
      </c>
      <c r="F27" s="44">
        <v>30.53</v>
      </c>
      <c r="G27" s="9">
        <f t="shared" si="1"/>
        <v>32.557192000000001</v>
      </c>
      <c r="H27" s="11">
        <f t="shared" si="2"/>
        <v>239.33644897100001</v>
      </c>
      <c r="J27" s="26"/>
    </row>
    <row r="28" spans="1:13" outlineLevel="1">
      <c r="A28" s="7">
        <v>31</v>
      </c>
      <c r="B28" s="39">
        <v>42575.020833333336</v>
      </c>
      <c r="C28" s="40">
        <f t="shared" si="3"/>
        <v>0.33333333333333326</v>
      </c>
      <c r="D28" s="43">
        <v>6.07</v>
      </c>
      <c r="E28" s="9">
        <f t="shared" si="0"/>
        <v>6.2490650000000008</v>
      </c>
      <c r="F28" s="44">
        <v>44.29</v>
      </c>
      <c r="G28" s="9">
        <f t="shared" si="1"/>
        <v>47.230856000000003</v>
      </c>
      <c r="H28" s="11">
        <f t="shared" si="2"/>
        <v>214.15010835036</v>
      </c>
      <c r="J28" s="26"/>
    </row>
    <row r="29" spans="1:13" outlineLevel="1">
      <c r="A29" s="7">
        <v>31</v>
      </c>
      <c r="B29" s="39">
        <v>42575.020833333336</v>
      </c>
      <c r="C29" s="40">
        <f t="shared" si="3"/>
        <v>0.35416666666666657</v>
      </c>
      <c r="D29" s="43">
        <v>7.42</v>
      </c>
      <c r="E29" s="9">
        <f t="shared" si="0"/>
        <v>7.6388900000000008</v>
      </c>
      <c r="F29" s="44">
        <v>41.88</v>
      </c>
      <c r="G29" s="9">
        <f t="shared" si="1"/>
        <v>44.660832000000006</v>
      </c>
      <c r="H29" s="11">
        <f t="shared" si="2"/>
        <v>281.41035204351999</v>
      </c>
      <c r="J29" s="26"/>
    </row>
    <row r="30" spans="1:13" outlineLevel="1">
      <c r="A30" s="7">
        <v>31</v>
      </c>
      <c r="B30" s="39">
        <v>42575.020833333336</v>
      </c>
      <c r="C30" s="40">
        <f t="shared" si="3"/>
        <v>0.37499999999999989</v>
      </c>
      <c r="D30" s="43">
        <v>6.76</v>
      </c>
      <c r="E30" s="9">
        <f t="shared" si="0"/>
        <v>6.9594200000000006</v>
      </c>
      <c r="F30" s="44">
        <v>52.54</v>
      </c>
      <c r="G30" s="9">
        <f t="shared" si="1"/>
        <v>56.028655999999998</v>
      </c>
      <c r="H30" s="11">
        <f t="shared" si="2"/>
        <v>177.26578086048002</v>
      </c>
      <c r="J30" s="26"/>
    </row>
    <row r="31" spans="1:13" outlineLevel="1">
      <c r="A31" s="7">
        <v>31</v>
      </c>
      <c r="B31" s="39">
        <v>42575.020833333336</v>
      </c>
      <c r="C31" s="40">
        <f t="shared" si="3"/>
        <v>0.3958333333333332</v>
      </c>
      <c r="D31" s="43">
        <v>6.9</v>
      </c>
      <c r="E31" s="9">
        <f t="shared" si="0"/>
        <v>7.1035500000000011</v>
      </c>
      <c r="F31" s="44">
        <v>69.569999999999993</v>
      </c>
      <c r="G31" s="9">
        <f t="shared" si="1"/>
        <v>74.189447999999999</v>
      </c>
      <c r="H31" s="11">
        <f t="shared" si="2"/>
        <v>51.930871659600015</v>
      </c>
      <c r="J31" s="26"/>
    </row>
    <row r="32" spans="1:13" outlineLevel="1">
      <c r="A32" s="7">
        <v>31</v>
      </c>
      <c r="B32" s="39">
        <v>42575.020833333336</v>
      </c>
      <c r="C32" s="40">
        <f t="shared" si="3"/>
        <v>0.41666666666666652</v>
      </c>
      <c r="D32" s="43">
        <v>6.4</v>
      </c>
      <c r="E32" s="9">
        <f t="shared" si="0"/>
        <v>6.5888000000000009</v>
      </c>
      <c r="F32" s="44">
        <v>72.599999999999994</v>
      </c>
      <c r="G32" s="9">
        <f t="shared" si="1"/>
        <v>77.420639999999992</v>
      </c>
      <c r="H32" s="11">
        <f t="shared" si="2"/>
        <v>26.878087168000057</v>
      </c>
      <c r="J32" s="26"/>
    </row>
    <row r="33" spans="1:10" outlineLevel="1">
      <c r="A33" s="7">
        <v>31</v>
      </c>
      <c r="B33" s="39">
        <v>42575.020833333336</v>
      </c>
      <c r="C33" s="40">
        <f t="shared" si="3"/>
        <v>0.43749999999999983</v>
      </c>
      <c r="D33" s="43">
        <v>5.53</v>
      </c>
      <c r="E33" s="9">
        <f t="shared" si="0"/>
        <v>5.6931350000000007</v>
      </c>
      <c r="F33" s="44">
        <v>71.459999999999994</v>
      </c>
      <c r="G33" s="9">
        <f t="shared" si="1"/>
        <v>76.204943999999998</v>
      </c>
      <c r="H33" s="11">
        <f t="shared" si="2"/>
        <v>30.145468640560019</v>
      </c>
      <c r="J33" s="26"/>
    </row>
    <row r="34" spans="1:10" outlineLevel="1">
      <c r="A34" s="7">
        <v>31</v>
      </c>
      <c r="B34" s="39">
        <v>42575.020833333336</v>
      </c>
      <c r="C34" s="40">
        <f t="shared" si="3"/>
        <v>0.45833333333333315</v>
      </c>
      <c r="D34" s="43">
        <v>6.71</v>
      </c>
      <c r="E34" s="9">
        <f t="shared" si="0"/>
        <v>6.9079450000000007</v>
      </c>
      <c r="F34" s="44">
        <v>55.73</v>
      </c>
      <c r="G34" s="9">
        <f t="shared" si="1"/>
        <v>59.430471999999995</v>
      </c>
      <c r="H34" s="11">
        <f t="shared" si="2"/>
        <v>152.45508559996006</v>
      </c>
      <c r="J34" s="26"/>
    </row>
    <row r="35" spans="1:10" outlineLevel="1">
      <c r="A35" s="7">
        <v>31</v>
      </c>
      <c r="B35" s="39">
        <v>42575.020833333336</v>
      </c>
      <c r="C35" s="40">
        <f t="shared" si="3"/>
        <v>0.47916666666666646</v>
      </c>
      <c r="D35" s="43">
        <v>7.83</v>
      </c>
      <c r="E35" s="9">
        <f t="shared" si="0"/>
        <v>8.0609850000000005</v>
      </c>
      <c r="F35" s="44">
        <v>40.590000000000003</v>
      </c>
      <c r="G35" s="9">
        <f t="shared" si="1"/>
        <v>43.285176000000007</v>
      </c>
      <c r="H35" s="11">
        <f t="shared" si="2"/>
        <v>308.04912304163997</v>
      </c>
      <c r="J35" s="26"/>
    </row>
    <row r="36" spans="1:10" outlineLevel="1">
      <c r="A36" s="7">
        <v>31</v>
      </c>
      <c r="B36" s="39">
        <v>42575.020833333336</v>
      </c>
      <c r="C36" s="40">
        <f t="shared" si="3"/>
        <v>0.49999999999999978</v>
      </c>
      <c r="D36" s="43">
        <v>7.1</v>
      </c>
      <c r="E36" s="9">
        <f t="shared" si="0"/>
        <v>7.30945</v>
      </c>
      <c r="F36" s="44">
        <v>38.299999999999997</v>
      </c>
      <c r="G36" s="9">
        <f t="shared" si="1"/>
        <v>40.843119999999999</v>
      </c>
      <c r="H36" s="11">
        <f t="shared" si="2"/>
        <v>297.17943151600002</v>
      </c>
      <c r="J36" s="26"/>
    </row>
    <row r="37" spans="1:10" outlineLevel="1">
      <c r="A37" s="7">
        <v>31</v>
      </c>
      <c r="B37" s="39">
        <v>42575.020833333336</v>
      </c>
      <c r="C37" s="40">
        <f t="shared" si="3"/>
        <v>0.52083333333333315</v>
      </c>
      <c r="D37" s="43">
        <v>7.15</v>
      </c>
      <c r="E37" s="9">
        <f t="shared" si="0"/>
        <v>7.3609250000000008</v>
      </c>
      <c r="F37" s="44">
        <v>32.81</v>
      </c>
      <c r="G37" s="9">
        <f t="shared" si="1"/>
        <v>34.988584000000003</v>
      </c>
      <c r="H37" s="11">
        <f t="shared" si="2"/>
        <v>342.36704481980001</v>
      </c>
      <c r="J37" s="26"/>
    </row>
    <row r="38" spans="1:10" outlineLevel="1">
      <c r="A38" s="7">
        <v>31</v>
      </c>
      <c r="B38" s="39">
        <v>42575.020833333336</v>
      </c>
      <c r="C38" s="40">
        <f t="shared" si="3"/>
        <v>0.54166666666666652</v>
      </c>
      <c r="D38" s="43">
        <v>6.95</v>
      </c>
      <c r="E38" s="9">
        <f t="shared" si="0"/>
        <v>7.1550250000000011</v>
      </c>
      <c r="F38" s="44">
        <v>30.24</v>
      </c>
      <c r="G38" s="9">
        <f t="shared" si="1"/>
        <v>32.247935999999996</v>
      </c>
      <c r="H38" s="11">
        <f t="shared" si="2"/>
        <v>352.39974922160008</v>
      </c>
      <c r="J38" s="26"/>
    </row>
    <row r="39" spans="1:10" outlineLevel="1">
      <c r="A39" s="7">
        <v>31</v>
      </c>
      <c r="B39" s="39">
        <v>42575.020833333336</v>
      </c>
      <c r="C39" s="40">
        <f t="shared" si="3"/>
        <v>0.56249999999999989</v>
      </c>
      <c r="D39" s="43">
        <v>9.11</v>
      </c>
      <c r="E39" s="9">
        <f t="shared" si="0"/>
        <v>9.3787450000000003</v>
      </c>
      <c r="F39" s="44">
        <v>30.31</v>
      </c>
      <c r="G39" s="9">
        <f t="shared" si="1"/>
        <v>32.322583999999999</v>
      </c>
      <c r="H39" s="11">
        <f t="shared" si="2"/>
        <v>461.22244442292003</v>
      </c>
      <c r="J39" s="26"/>
    </row>
    <row r="40" spans="1:10" outlineLevel="1">
      <c r="A40" s="7">
        <v>31</v>
      </c>
      <c r="B40" s="39">
        <v>42575.020833333336</v>
      </c>
      <c r="C40" s="40">
        <f t="shared" si="3"/>
        <v>0.58333333333333326</v>
      </c>
      <c r="D40" s="43">
        <v>9.42</v>
      </c>
      <c r="E40" s="9">
        <f t="shared" si="0"/>
        <v>9.697890000000001</v>
      </c>
      <c r="F40" s="44">
        <v>28.75</v>
      </c>
      <c r="G40" s="9">
        <f t="shared" si="1"/>
        <v>30.658999999999999</v>
      </c>
      <c r="H40" s="11">
        <f t="shared" si="2"/>
        <v>493.05042549000007</v>
      </c>
      <c r="J40" s="26"/>
    </row>
    <row r="41" spans="1:10" outlineLevel="1">
      <c r="A41" s="7">
        <v>31</v>
      </c>
      <c r="B41" s="39">
        <v>42575.020833333336</v>
      </c>
      <c r="C41" s="40">
        <f t="shared" si="3"/>
        <v>0.60416666666666663</v>
      </c>
      <c r="D41" s="43">
        <v>9.11</v>
      </c>
      <c r="E41" s="9">
        <f t="shared" si="0"/>
        <v>9.3787450000000003</v>
      </c>
      <c r="F41" s="44">
        <v>28.76</v>
      </c>
      <c r="G41" s="9">
        <f t="shared" si="1"/>
        <v>30.669664000000001</v>
      </c>
      <c r="H41" s="11">
        <f t="shared" si="2"/>
        <v>476.72475960832003</v>
      </c>
      <c r="J41" s="26"/>
    </row>
    <row r="42" spans="1:10" outlineLevel="1">
      <c r="A42" s="7">
        <v>31</v>
      </c>
      <c r="B42" s="39">
        <v>42575.020833333336</v>
      </c>
      <c r="C42" s="40">
        <f t="shared" si="3"/>
        <v>0.625</v>
      </c>
      <c r="D42" s="43">
        <v>8.7799999999999994</v>
      </c>
      <c r="E42" s="9">
        <f t="shared" si="0"/>
        <v>9.0390099999999993</v>
      </c>
      <c r="F42" s="44">
        <v>35.08</v>
      </c>
      <c r="G42" s="9">
        <f t="shared" si="1"/>
        <v>37.409312</v>
      </c>
      <c r="H42" s="11">
        <f t="shared" si="2"/>
        <v>398.53616973887995</v>
      </c>
      <c r="J42" s="26"/>
    </row>
    <row r="43" spans="1:10" outlineLevel="1">
      <c r="A43" s="7">
        <v>31</v>
      </c>
      <c r="B43" s="39">
        <v>42575.020833333336</v>
      </c>
      <c r="C43" s="40">
        <f t="shared" si="3"/>
        <v>0.64583333333333337</v>
      </c>
      <c r="D43" s="43">
        <v>8.42</v>
      </c>
      <c r="E43" s="9">
        <f t="shared" si="0"/>
        <v>8.6683900000000005</v>
      </c>
      <c r="F43" s="44">
        <v>32.5</v>
      </c>
      <c r="G43" s="9">
        <f t="shared" si="1"/>
        <v>34.658000000000001</v>
      </c>
      <c r="H43" s="11">
        <f t="shared" si="2"/>
        <v>406.04472437999999</v>
      </c>
      <c r="J43" s="26"/>
    </row>
    <row r="44" spans="1:10" outlineLevel="1">
      <c r="A44" s="7">
        <v>31</v>
      </c>
      <c r="B44" s="39">
        <v>42575.020833333336</v>
      </c>
      <c r="C44" s="40">
        <f t="shared" si="3"/>
        <v>0.66666666666666674</v>
      </c>
      <c r="D44" s="43">
        <v>9.73</v>
      </c>
      <c r="E44" s="9">
        <f t="shared" si="0"/>
        <v>10.017035000000002</v>
      </c>
      <c r="F44" s="44">
        <v>31.87</v>
      </c>
      <c r="G44" s="9">
        <f t="shared" si="1"/>
        <v>33.986167999999999</v>
      </c>
      <c r="H44" s="11">
        <f t="shared" si="2"/>
        <v>475.94771812812007</v>
      </c>
      <c r="J44" s="26"/>
    </row>
    <row r="45" spans="1:10" outlineLevel="1">
      <c r="A45" s="7">
        <v>31</v>
      </c>
      <c r="B45" s="39">
        <v>42575.020833333336</v>
      </c>
      <c r="C45" s="40">
        <f t="shared" si="3"/>
        <v>0.68750000000000011</v>
      </c>
      <c r="D45" s="43">
        <v>9.42</v>
      </c>
      <c r="E45" s="9">
        <f t="shared" si="0"/>
        <v>9.697890000000001</v>
      </c>
      <c r="F45" s="44">
        <v>51.67</v>
      </c>
      <c r="G45" s="9">
        <f t="shared" si="1"/>
        <v>55.100888000000005</v>
      </c>
      <c r="H45" s="11">
        <f t="shared" si="2"/>
        <v>256.01568427367999</v>
      </c>
      <c r="J45" s="26"/>
    </row>
    <row r="46" spans="1:10" outlineLevel="1">
      <c r="A46" s="7">
        <v>31</v>
      </c>
      <c r="B46" s="39">
        <v>42575.020833333336</v>
      </c>
      <c r="C46" s="40">
        <f t="shared" si="3"/>
        <v>0.70833333333333348</v>
      </c>
      <c r="D46" s="43">
        <v>9.32</v>
      </c>
      <c r="E46" s="9">
        <f t="shared" si="0"/>
        <v>9.5949400000000011</v>
      </c>
      <c r="F46" s="44">
        <v>57.89</v>
      </c>
      <c r="G46" s="9">
        <f t="shared" si="1"/>
        <v>61.733896000000001</v>
      </c>
      <c r="H46" s="11">
        <f t="shared" si="2"/>
        <v>189.65458191376001</v>
      </c>
      <c r="J46" s="26"/>
    </row>
    <row r="47" spans="1:10" outlineLevel="1">
      <c r="A47" s="7">
        <v>31</v>
      </c>
      <c r="B47" s="39">
        <v>42575.020833333336</v>
      </c>
      <c r="C47" s="40">
        <f t="shared" si="3"/>
        <v>0.72916666666666685</v>
      </c>
      <c r="D47" s="43">
        <v>9.6300000000000008</v>
      </c>
      <c r="E47" s="9">
        <f t="shared" si="0"/>
        <v>9.9140850000000018</v>
      </c>
      <c r="F47" s="44">
        <v>68.91</v>
      </c>
      <c r="G47" s="9">
        <f t="shared" si="1"/>
        <v>73.485624000000001</v>
      </c>
      <c r="H47" s="11">
        <f t="shared" si="2"/>
        <v>79.455204885960001</v>
      </c>
      <c r="J47" s="26"/>
    </row>
    <row r="48" spans="1:10" outlineLevel="1">
      <c r="A48" s="7">
        <v>31</v>
      </c>
      <c r="B48" s="39">
        <v>42575.020833333336</v>
      </c>
      <c r="C48" s="40">
        <f t="shared" si="3"/>
        <v>0.75000000000000022</v>
      </c>
      <c r="D48" s="43">
        <v>9.3000000000000007</v>
      </c>
      <c r="E48" s="9">
        <f t="shared" si="0"/>
        <v>9.5743500000000008</v>
      </c>
      <c r="F48" s="44">
        <v>90.78</v>
      </c>
      <c r="G48" s="9">
        <f t="shared" si="1"/>
        <v>96.807792000000006</v>
      </c>
      <c r="H48" s="11">
        <f t="shared" si="2"/>
        <v>-146.56215833520008</v>
      </c>
      <c r="J48" s="26"/>
    </row>
    <row r="49" spans="1:10" outlineLevel="1">
      <c r="A49" s="7">
        <v>31</v>
      </c>
      <c r="B49" s="39">
        <v>42575.020833333336</v>
      </c>
      <c r="C49" s="40">
        <f t="shared" si="3"/>
        <v>0.77083333333333359</v>
      </c>
      <c r="D49" s="43">
        <v>6.96</v>
      </c>
      <c r="E49" s="9">
        <f t="shared" si="0"/>
        <v>7.1653200000000004</v>
      </c>
      <c r="F49" s="44">
        <v>99.9</v>
      </c>
      <c r="G49" s="9">
        <f t="shared" si="1"/>
        <v>106.53336</v>
      </c>
      <c r="H49" s="11">
        <f t="shared" si="2"/>
        <v>-179.37203507520002</v>
      </c>
      <c r="J49" s="26"/>
    </row>
    <row r="50" spans="1:10" outlineLevel="1">
      <c r="A50" s="7">
        <v>31</v>
      </c>
      <c r="B50" s="39">
        <v>42575.020833333336</v>
      </c>
      <c r="C50" s="40">
        <f t="shared" si="3"/>
        <v>0.79166666666666696</v>
      </c>
      <c r="D50" s="43">
        <v>6.64</v>
      </c>
      <c r="E50" s="9">
        <f t="shared" si="0"/>
        <v>6.8358800000000004</v>
      </c>
      <c r="F50" s="44">
        <v>108.67</v>
      </c>
      <c r="G50" s="9">
        <f t="shared" si="1"/>
        <v>115.885688</v>
      </c>
      <c r="H50" s="11">
        <f t="shared" si="2"/>
        <v>-235.05643688544004</v>
      </c>
      <c r="J50" s="26"/>
    </row>
    <row r="51" spans="1:10" outlineLevel="1">
      <c r="A51" s="7">
        <v>31</v>
      </c>
      <c r="B51" s="39">
        <v>42575.020833333336</v>
      </c>
      <c r="C51" s="40">
        <f t="shared" si="3"/>
        <v>0.81250000000000033</v>
      </c>
      <c r="D51" s="43">
        <v>8.64</v>
      </c>
      <c r="E51" s="9">
        <f t="shared" si="0"/>
        <v>8.8948800000000006</v>
      </c>
      <c r="F51" s="44">
        <v>90.59</v>
      </c>
      <c r="G51" s="9">
        <f t="shared" si="1"/>
        <v>96.605176</v>
      </c>
      <c r="H51" s="11">
        <f t="shared" si="2"/>
        <v>-134.35872789888001</v>
      </c>
      <c r="J51" s="26"/>
    </row>
    <row r="52" spans="1:10" outlineLevel="1">
      <c r="A52" s="7">
        <v>31</v>
      </c>
      <c r="B52" s="39">
        <v>42575.020833333336</v>
      </c>
      <c r="C52" s="40">
        <f t="shared" si="3"/>
        <v>0.8333333333333337</v>
      </c>
      <c r="D52" s="43">
        <v>9.39</v>
      </c>
      <c r="E52" s="9">
        <f t="shared" si="0"/>
        <v>9.6670050000000014</v>
      </c>
      <c r="F52" s="44">
        <v>87.31</v>
      </c>
      <c r="G52" s="9">
        <f t="shared" si="1"/>
        <v>93.10738400000001</v>
      </c>
      <c r="H52" s="11">
        <f t="shared" si="2"/>
        <v>-112.20863916492011</v>
      </c>
      <c r="J52" s="26"/>
    </row>
    <row r="53" spans="1:10" outlineLevel="1">
      <c r="A53" s="7">
        <v>31</v>
      </c>
      <c r="B53" s="39">
        <v>42575.020833333336</v>
      </c>
      <c r="C53" s="40">
        <f t="shared" si="3"/>
        <v>0.85416666666666707</v>
      </c>
      <c r="D53" s="43">
        <v>8.92</v>
      </c>
      <c r="E53" s="9">
        <f t="shared" si="0"/>
        <v>9.1831399999999999</v>
      </c>
      <c r="F53" s="44">
        <v>84.59</v>
      </c>
      <c r="G53" s="9">
        <f t="shared" si="1"/>
        <v>90.206776000000005</v>
      </c>
      <c r="H53" s="11">
        <f t="shared" si="2"/>
        <v>-79.955542956640045</v>
      </c>
      <c r="J53" s="26"/>
    </row>
    <row r="54" spans="1:10" outlineLevel="1">
      <c r="A54" s="7">
        <v>31</v>
      </c>
      <c r="B54" s="39">
        <v>42575.020833333336</v>
      </c>
      <c r="C54" s="40">
        <f t="shared" si="3"/>
        <v>0.87500000000000044</v>
      </c>
      <c r="D54" s="43">
        <v>9.3699999999999992</v>
      </c>
      <c r="E54" s="9">
        <f t="shared" si="0"/>
        <v>9.6464149999999993</v>
      </c>
      <c r="F54" s="44">
        <v>60.9</v>
      </c>
      <c r="G54" s="9">
        <f t="shared" si="1"/>
        <v>64.943759999999997</v>
      </c>
      <c r="H54" s="11">
        <f t="shared" si="2"/>
        <v>159.70836187960001</v>
      </c>
      <c r="J54" s="26"/>
    </row>
    <row r="55" spans="1:10" outlineLevel="1">
      <c r="A55" s="7">
        <v>31</v>
      </c>
      <c r="B55" s="39">
        <v>42575.020833333336</v>
      </c>
      <c r="C55" s="40">
        <f t="shared" si="3"/>
        <v>0.89583333333333381</v>
      </c>
      <c r="D55" s="43">
        <v>9.0500000000000007</v>
      </c>
      <c r="E55" s="9">
        <f t="shared" si="0"/>
        <v>9.3169750000000011</v>
      </c>
      <c r="F55" s="44">
        <v>48.3</v>
      </c>
      <c r="G55" s="9">
        <f t="shared" si="1"/>
        <v>51.50712</v>
      </c>
      <c r="H55" s="11">
        <f t="shared" si="2"/>
        <v>279.44291313800005</v>
      </c>
      <c r="J55" s="26"/>
    </row>
    <row r="56" spans="1:10" outlineLevel="1">
      <c r="A56" s="7">
        <v>31</v>
      </c>
      <c r="B56" s="39">
        <v>42575.020833333336</v>
      </c>
      <c r="C56" s="40">
        <f t="shared" si="3"/>
        <v>0.91666666666666718</v>
      </c>
      <c r="D56" s="43">
        <v>7.39</v>
      </c>
      <c r="E56" s="9">
        <f t="shared" si="0"/>
        <v>7.6080050000000004</v>
      </c>
      <c r="F56" s="44">
        <v>35.57</v>
      </c>
      <c r="G56" s="9">
        <f t="shared" si="1"/>
        <v>37.931848000000002</v>
      </c>
      <c r="H56" s="11">
        <f t="shared" si="2"/>
        <v>331.46671825675998</v>
      </c>
      <c r="J56" s="26"/>
    </row>
    <row r="57" spans="1:10" outlineLevel="1">
      <c r="A57" s="7">
        <v>31</v>
      </c>
      <c r="B57" s="39">
        <v>42575.020833333336</v>
      </c>
      <c r="C57" s="40">
        <f t="shared" si="3"/>
        <v>0.93750000000000056</v>
      </c>
      <c r="D57" s="43">
        <v>7.79</v>
      </c>
      <c r="E57" s="9">
        <f t="shared" si="0"/>
        <v>8.0198049999999999</v>
      </c>
      <c r="F57" s="44">
        <v>28.52</v>
      </c>
      <c r="G57" s="9">
        <f t="shared" si="1"/>
        <v>30.413727999999999</v>
      </c>
      <c r="H57" s="11">
        <f t="shared" si="2"/>
        <v>409.70193961695998</v>
      </c>
      <c r="J57" s="26"/>
    </row>
    <row r="58" spans="1:10" outlineLevel="1">
      <c r="A58" s="7">
        <v>31</v>
      </c>
      <c r="B58" s="39">
        <v>42575.020833333336</v>
      </c>
      <c r="C58" s="40">
        <f t="shared" si="3"/>
        <v>0.95833333333333393</v>
      </c>
      <c r="D58" s="43">
        <v>7.53</v>
      </c>
      <c r="E58" s="9">
        <f t="shared" si="0"/>
        <v>7.7521350000000009</v>
      </c>
      <c r="F58" s="44">
        <v>24.66</v>
      </c>
      <c r="G58" s="9">
        <f t="shared" si="1"/>
        <v>26.297423999999999</v>
      </c>
      <c r="H58" s="11">
        <f t="shared" si="2"/>
        <v>427.93782149976005</v>
      </c>
      <c r="J58" s="26"/>
    </row>
    <row r="59" spans="1:10" outlineLevel="1">
      <c r="A59" s="7">
        <v>31</v>
      </c>
      <c r="B59" s="39">
        <v>42575.020833333336</v>
      </c>
      <c r="C59" s="40">
        <f t="shared" si="3"/>
        <v>0.9791666666666673</v>
      </c>
      <c r="D59" s="43">
        <v>6.99</v>
      </c>
      <c r="E59" s="9">
        <f t="shared" si="0"/>
        <v>7.1962050000000009</v>
      </c>
      <c r="F59" s="44">
        <v>26.49</v>
      </c>
      <c r="G59" s="9">
        <f t="shared" si="1"/>
        <v>28.248936</v>
      </c>
      <c r="H59" s="11">
        <f t="shared" si="2"/>
        <v>383.20557301212006</v>
      </c>
      <c r="J59" s="26"/>
    </row>
    <row r="60" spans="1:10" outlineLevel="1">
      <c r="A60" s="7">
        <v>31</v>
      </c>
      <c r="B60" s="39">
        <v>42575.020833333336</v>
      </c>
      <c r="C60" s="40">
        <f t="shared" si="3"/>
        <v>1.0000000000000007</v>
      </c>
      <c r="D60" s="43">
        <v>6.27</v>
      </c>
      <c r="E60" s="9">
        <f t="shared" si="0"/>
        <v>6.4549650000000005</v>
      </c>
      <c r="F60" s="44">
        <v>26.64</v>
      </c>
      <c r="G60" s="9">
        <f t="shared" si="1"/>
        <v>28.408896000000002</v>
      </c>
      <c r="H60" s="11">
        <f>E60*($B$6-G60)</f>
        <v>342.70121813136001</v>
      </c>
      <c r="J60" s="26"/>
    </row>
    <row r="61" spans="1:10" outlineLevel="1">
      <c r="A61" s="7">
        <v>31</v>
      </c>
      <c r="B61" s="39">
        <v>42576.020833333336</v>
      </c>
      <c r="C61" s="40">
        <f>IF(C60=$C$60,$C$13,C60+1/48)</f>
        <v>2.0833333333333332E-2</v>
      </c>
      <c r="D61" s="43">
        <v>6.94</v>
      </c>
      <c r="E61" s="9">
        <f t="shared" si="0"/>
        <v>7.1447300000000009</v>
      </c>
      <c r="F61" s="44">
        <v>27.48</v>
      </c>
      <c r="G61" s="9">
        <f t="shared" si="1"/>
        <v>29.304672</v>
      </c>
      <c r="H61" s="11">
        <f t="shared" ref="H61:H107" si="4">E61*($B$6-G61)</f>
        <v>372.92152582144007</v>
      </c>
      <c r="J61" s="26"/>
    </row>
    <row r="62" spans="1:10" outlineLevel="1">
      <c r="A62" s="7">
        <v>31</v>
      </c>
      <c r="B62" s="39">
        <v>42576.020833333336</v>
      </c>
      <c r="C62" s="40">
        <f t="shared" ref="C62:C125" si="5">IF(C61=$C$60,$C$13,C61+1/48)</f>
        <v>4.1666666666666664E-2</v>
      </c>
      <c r="D62" s="43">
        <v>7.87</v>
      </c>
      <c r="E62" s="9">
        <f t="shared" si="0"/>
        <v>8.1021650000000012</v>
      </c>
      <c r="F62" s="44">
        <v>24.44</v>
      </c>
      <c r="G62" s="9">
        <f t="shared" si="1"/>
        <v>26.062816000000002</v>
      </c>
      <c r="H62" s="11">
        <f t="shared" si="4"/>
        <v>449.16121190336008</v>
      </c>
      <c r="J62" s="26"/>
    </row>
    <row r="63" spans="1:10" outlineLevel="1">
      <c r="A63" s="7">
        <v>31</v>
      </c>
      <c r="B63" s="39">
        <v>42576.020833333336</v>
      </c>
      <c r="C63" s="40">
        <f t="shared" si="5"/>
        <v>6.25E-2</v>
      </c>
      <c r="D63" s="43">
        <v>7.66</v>
      </c>
      <c r="E63" s="9">
        <f t="shared" si="0"/>
        <v>7.8859700000000004</v>
      </c>
      <c r="F63" s="44">
        <v>20.350000000000001</v>
      </c>
      <c r="G63" s="9">
        <f t="shared" si="1"/>
        <v>21.701240000000002</v>
      </c>
      <c r="H63" s="11">
        <f t="shared" si="4"/>
        <v>471.57122739720006</v>
      </c>
      <c r="J63" s="26"/>
    </row>
    <row r="64" spans="1:10" outlineLevel="1">
      <c r="A64" s="7">
        <v>31</v>
      </c>
      <c r="B64" s="39">
        <v>42576.020833333336</v>
      </c>
      <c r="C64" s="40">
        <f t="shared" si="5"/>
        <v>8.3333333333333329E-2</v>
      </c>
      <c r="D64" s="43">
        <v>7.1</v>
      </c>
      <c r="E64" s="9">
        <f t="shared" si="0"/>
        <v>7.30945</v>
      </c>
      <c r="F64" s="44">
        <v>15.58</v>
      </c>
      <c r="G64" s="9">
        <f t="shared" si="1"/>
        <v>16.614512000000001</v>
      </c>
      <c r="H64" s="11">
        <f t="shared" si="4"/>
        <v>474.27723026159998</v>
      </c>
      <c r="J64" s="26"/>
    </row>
    <row r="65" spans="1:13" outlineLevel="1">
      <c r="A65" s="7">
        <v>31</v>
      </c>
      <c r="B65" s="39">
        <v>42576.020833333336</v>
      </c>
      <c r="C65" s="40">
        <f t="shared" si="5"/>
        <v>0.10416666666666666</v>
      </c>
      <c r="D65" s="43">
        <v>6.37</v>
      </c>
      <c r="E65" s="9">
        <f t="shared" si="0"/>
        <v>6.5579150000000004</v>
      </c>
      <c r="F65" s="44">
        <v>14.88</v>
      </c>
      <c r="G65" s="9">
        <f t="shared" si="1"/>
        <v>15.868032000000001</v>
      </c>
      <c r="H65" s="11">
        <f t="shared" si="4"/>
        <v>430.40886742672001</v>
      </c>
      <c r="J65" s="26"/>
      <c r="M65" s="27"/>
    </row>
    <row r="66" spans="1:13" outlineLevel="1">
      <c r="A66" s="7">
        <v>31</v>
      </c>
      <c r="B66" s="39">
        <v>42576.020833333336</v>
      </c>
      <c r="C66" s="40">
        <f t="shared" si="5"/>
        <v>0.12499999999999999</v>
      </c>
      <c r="D66" s="43">
        <v>6.2</v>
      </c>
      <c r="E66" s="9">
        <f t="shared" si="0"/>
        <v>6.3829000000000011</v>
      </c>
      <c r="F66" s="44">
        <v>3.79</v>
      </c>
      <c r="G66" s="9">
        <f t="shared" si="1"/>
        <v>4.0416559999999997</v>
      </c>
      <c r="H66" s="11">
        <f t="shared" si="4"/>
        <v>494.40886391760006</v>
      </c>
      <c r="J66" s="26"/>
    </row>
    <row r="67" spans="1:13" outlineLevel="1">
      <c r="A67" s="7">
        <v>31</v>
      </c>
      <c r="B67" s="39">
        <v>42576.020833333336</v>
      </c>
      <c r="C67" s="40">
        <f t="shared" si="5"/>
        <v>0.14583333333333331</v>
      </c>
      <c r="D67" s="43">
        <v>8.26</v>
      </c>
      <c r="E67" s="9">
        <f t="shared" si="0"/>
        <v>8.5036699999999996</v>
      </c>
      <c r="F67" s="44">
        <v>10.85</v>
      </c>
      <c r="G67" s="9">
        <f t="shared" si="1"/>
        <v>11.57044</v>
      </c>
      <c r="H67" s="11">
        <f t="shared" si="4"/>
        <v>594.65790148519989</v>
      </c>
      <c r="J67" s="26"/>
    </row>
    <row r="68" spans="1:13" outlineLevel="1">
      <c r="A68" s="7">
        <v>31</v>
      </c>
      <c r="B68" s="39">
        <v>42576.020833333336</v>
      </c>
      <c r="C68" s="40">
        <f t="shared" si="5"/>
        <v>0.16666666666666666</v>
      </c>
      <c r="D68" s="43">
        <v>7.75</v>
      </c>
      <c r="E68" s="9">
        <f t="shared" si="0"/>
        <v>7.978625000000001</v>
      </c>
      <c r="F68" s="44">
        <v>13.15</v>
      </c>
      <c r="G68" s="9">
        <f t="shared" si="1"/>
        <v>14.023160000000001</v>
      </c>
      <c r="H68" s="11">
        <f t="shared" si="4"/>
        <v>538.372402545</v>
      </c>
      <c r="J68" s="26"/>
    </row>
    <row r="69" spans="1:13" outlineLevel="1">
      <c r="A69" s="7">
        <v>31</v>
      </c>
      <c r="B69" s="39">
        <v>42576.020833333336</v>
      </c>
      <c r="C69" s="40">
        <f t="shared" si="5"/>
        <v>0.1875</v>
      </c>
      <c r="D69" s="43">
        <v>8.41</v>
      </c>
      <c r="E69" s="9">
        <f t="shared" si="0"/>
        <v>8.6580950000000012</v>
      </c>
      <c r="F69" s="44">
        <v>8.2100000000000009</v>
      </c>
      <c r="G69" s="9">
        <f t="shared" si="1"/>
        <v>8.7551440000000014</v>
      </c>
      <c r="H69" s="11">
        <f t="shared" si="4"/>
        <v>629.83187400932013</v>
      </c>
      <c r="J69" s="26"/>
    </row>
    <row r="70" spans="1:13" outlineLevel="1">
      <c r="A70" s="7">
        <v>31</v>
      </c>
      <c r="B70" s="39">
        <v>42576.020833333336</v>
      </c>
      <c r="C70" s="40">
        <f t="shared" si="5"/>
        <v>0.20833333333333334</v>
      </c>
      <c r="D70" s="43">
        <v>7.83</v>
      </c>
      <c r="E70" s="9">
        <f t="shared" si="0"/>
        <v>8.0609850000000005</v>
      </c>
      <c r="F70" s="44">
        <v>8.31</v>
      </c>
      <c r="G70" s="9">
        <f t="shared" si="1"/>
        <v>8.8617840000000001</v>
      </c>
      <c r="H70" s="11">
        <f t="shared" si="4"/>
        <v>585.53556960276001</v>
      </c>
      <c r="J70" s="26"/>
    </row>
    <row r="71" spans="1:13" outlineLevel="1">
      <c r="A71" s="7">
        <v>31</v>
      </c>
      <c r="B71" s="39">
        <v>42576.020833333336</v>
      </c>
      <c r="C71" s="40">
        <f t="shared" si="5"/>
        <v>0.22916666666666669</v>
      </c>
      <c r="D71" s="43">
        <v>7.42</v>
      </c>
      <c r="E71" s="9">
        <f t="shared" si="0"/>
        <v>7.6388900000000008</v>
      </c>
      <c r="F71" s="44">
        <v>12.8</v>
      </c>
      <c r="G71" s="9">
        <f t="shared" si="1"/>
        <v>13.649920000000002</v>
      </c>
      <c r="H71" s="11">
        <f t="shared" si="4"/>
        <v>518.29929761120002</v>
      </c>
      <c r="J71" s="26"/>
    </row>
    <row r="72" spans="1:13" outlineLevel="1">
      <c r="A72" s="7">
        <v>31</v>
      </c>
      <c r="B72" s="39">
        <v>42576.020833333336</v>
      </c>
      <c r="C72" s="40">
        <f t="shared" si="5"/>
        <v>0.25</v>
      </c>
      <c r="D72" s="43">
        <v>8.77</v>
      </c>
      <c r="E72" s="9">
        <f t="shared" si="0"/>
        <v>9.028715</v>
      </c>
      <c r="F72" s="44">
        <v>16.77</v>
      </c>
      <c r="G72" s="9">
        <f t="shared" si="1"/>
        <v>17.883527999999998</v>
      </c>
      <c r="H72" s="11">
        <f t="shared" si="4"/>
        <v>574.37499499348007</v>
      </c>
      <c r="J72" s="26"/>
    </row>
    <row r="73" spans="1:13" outlineLevel="1">
      <c r="A73" s="7">
        <v>31</v>
      </c>
      <c r="B73" s="39">
        <v>42576.020833333336</v>
      </c>
      <c r="C73" s="40">
        <f t="shared" si="5"/>
        <v>0.27083333333333331</v>
      </c>
      <c r="D73" s="43">
        <v>8.1999999999999993</v>
      </c>
      <c r="E73" s="9">
        <f t="shared" si="0"/>
        <v>8.4419000000000004</v>
      </c>
      <c r="F73" s="44">
        <v>32.58</v>
      </c>
      <c r="G73" s="9">
        <f t="shared" si="1"/>
        <v>34.743311999999996</v>
      </c>
      <c r="H73" s="11">
        <f t="shared" si="4"/>
        <v>394.71528442720006</v>
      </c>
      <c r="J73" s="26"/>
    </row>
    <row r="74" spans="1:13" outlineLevel="1">
      <c r="A74" s="7">
        <v>31</v>
      </c>
      <c r="B74" s="39">
        <v>42576.020833333336</v>
      </c>
      <c r="C74" s="40">
        <f t="shared" si="5"/>
        <v>0.29166666666666663</v>
      </c>
      <c r="D74" s="43">
        <v>8.4499999999999993</v>
      </c>
      <c r="E74" s="9">
        <f t="shared" si="0"/>
        <v>8.6992750000000001</v>
      </c>
      <c r="F74" s="44">
        <v>60.63</v>
      </c>
      <c r="G74" s="9">
        <f t="shared" si="1"/>
        <v>64.655832000000004</v>
      </c>
      <c r="H74" s="11">
        <f t="shared" si="4"/>
        <v>146.53204957819997</v>
      </c>
      <c r="J74" s="26"/>
    </row>
    <row r="75" spans="1:13" outlineLevel="1">
      <c r="A75" s="7">
        <v>31</v>
      </c>
      <c r="B75" s="39">
        <v>42576.020833333336</v>
      </c>
      <c r="C75" s="40">
        <f t="shared" si="5"/>
        <v>0.31249999999999994</v>
      </c>
      <c r="D75" s="43">
        <v>6.57</v>
      </c>
      <c r="E75" s="9">
        <f t="shared" si="0"/>
        <v>6.763815000000001</v>
      </c>
      <c r="F75" s="44">
        <v>52.21</v>
      </c>
      <c r="G75" s="9">
        <f t="shared" si="1"/>
        <v>55.676743999999999</v>
      </c>
      <c r="H75" s="11">
        <f t="shared" si="4"/>
        <v>174.66372628164004</v>
      </c>
      <c r="J75" s="26"/>
    </row>
    <row r="76" spans="1:13" outlineLevel="1">
      <c r="A76" s="7">
        <v>31</v>
      </c>
      <c r="B76" s="39">
        <v>42576.020833333336</v>
      </c>
      <c r="C76" s="40">
        <f t="shared" si="5"/>
        <v>0.33333333333333326</v>
      </c>
      <c r="D76" s="43">
        <v>6.51</v>
      </c>
      <c r="E76" s="9">
        <f t="shared" si="0"/>
        <v>6.702045</v>
      </c>
      <c r="F76" s="44">
        <v>63.97</v>
      </c>
      <c r="G76" s="9">
        <f t="shared" si="1"/>
        <v>68.217607999999998</v>
      </c>
      <c r="H76" s="11">
        <f t="shared" si="4"/>
        <v>89.019188891640013</v>
      </c>
      <c r="J76" s="26"/>
    </row>
    <row r="77" spans="1:13" outlineLevel="1">
      <c r="A77" s="7">
        <v>31</v>
      </c>
      <c r="B77" s="39">
        <v>42576.020833333336</v>
      </c>
      <c r="C77" s="40">
        <f t="shared" si="5"/>
        <v>0.35416666666666657</v>
      </c>
      <c r="D77" s="43">
        <v>8.1</v>
      </c>
      <c r="E77" s="9">
        <f t="shared" ref="E77:E140" si="6">IF($B$10="Electricity",$D77*$B$7,$D77*$B$8)</f>
        <v>8.3389500000000005</v>
      </c>
      <c r="F77" s="44">
        <v>60.07</v>
      </c>
      <c r="G77" s="9">
        <f t="shared" ref="G77:G140" si="7">$F77*$B$8</f>
        <v>64.058648000000005</v>
      </c>
      <c r="H77" s="11">
        <f t="shared" si="4"/>
        <v>145.44256226039997</v>
      </c>
      <c r="J77" s="26"/>
    </row>
    <row r="78" spans="1:13" outlineLevel="1">
      <c r="A78" s="7">
        <v>31</v>
      </c>
      <c r="B78" s="39">
        <v>42576.020833333336</v>
      </c>
      <c r="C78" s="40">
        <f t="shared" si="5"/>
        <v>0.37499999999999989</v>
      </c>
      <c r="D78" s="43">
        <v>8.1199999999999992</v>
      </c>
      <c r="E78" s="9">
        <f t="shared" si="6"/>
        <v>8.3595399999999991</v>
      </c>
      <c r="F78" s="44">
        <v>39.770000000000003</v>
      </c>
      <c r="G78" s="9">
        <f t="shared" si="7"/>
        <v>42.410728000000006</v>
      </c>
      <c r="H78" s="11">
        <f t="shared" si="4"/>
        <v>326.76833285487993</v>
      </c>
      <c r="J78" s="26"/>
    </row>
    <row r="79" spans="1:13" outlineLevel="1">
      <c r="A79" s="7">
        <v>31</v>
      </c>
      <c r="B79" s="39">
        <v>42576.020833333336</v>
      </c>
      <c r="C79" s="40">
        <f t="shared" si="5"/>
        <v>0.3958333333333332</v>
      </c>
      <c r="D79" s="43">
        <v>6.32</v>
      </c>
      <c r="E79" s="9">
        <f t="shared" si="6"/>
        <v>6.5064400000000004</v>
      </c>
      <c r="F79" s="44">
        <v>35.85</v>
      </c>
      <c r="G79" s="9">
        <f t="shared" si="7"/>
        <v>38.230440000000002</v>
      </c>
      <c r="H79" s="11">
        <f t="shared" si="4"/>
        <v>281.53079596640004</v>
      </c>
      <c r="J79" s="26"/>
    </row>
    <row r="80" spans="1:13" outlineLevel="1">
      <c r="A80" s="7">
        <v>31</v>
      </c>
      <c r="B80" s="39">
        <v>42576.020833333336</v>
      </c>
      <c r="C80" s="40">
        <f t="shared" si="5"/>
        <v>0.41666666666666652</v>
      </c>
      <c r="D80" s="43">
        <v>5.0999999999999996</v>
      </c>
      <c r="E80" s="9">
        <f t="shared" si="6"/>
        <v>5.2504499999999998</v>
      </c>
      <c r="F80" s="44">
        <v>31.76</v>
      </c>
      <c r="G80" s="9">
        <f t="shared" si="7"/>
        <v>33.868864000000002</v>
      </c>
      <c r="H80" s="11">
        <f t="shared" si="4"/>
        <v>250.08489801119998</v>
      </c>
      <c r="J80" s="26"/>
    </row>
    <row r="81" spans="1:10" outlineLevel="1">
      <c r="A81" s="7">
        <v>31</v>
      </c>
      <c r="B81" s="39">
        <v>42576.020833333336</v>
      </c>
      <c r="C81" s="40">
        <f t="shared" si="5"/>
        <v>0.43749999999999983</v>
      </c>
      <c r="D81" s="43">
        <v>4.96</v>
      </c>
      <c r="E81" s="9">
        <f t="shared" si="6"/>
        <v>5.1063200000000002</v>
      </c>
      <c r="F81" s="44">
        <v>31.87</v>
      </c>
      <c r="G81" s="9">
        <f t="shared" si="7"/>
        <v>33.986167999999999</v>
      </c>
      <c r="H81" s="11">
        <f t="shared" si="4"/>
        <v>242.62083061824001</v>
      </c>
      <c r="J81" s="26"/>
    </row>
    <row r="82" spans="1:10" outlineLevel="1">
      <c r="A82" s="7">
        <v>31</v>
      </c>
      <c r="B82" s="39">
        <v>42576.020833333336</v>
      </c>
      <c r="C82" s="40">
        <f t="shared" si="5"/>
        <v>0.45833333333333315</v>
      </c>
      <c r="D82" s="43">
        <v>5.24</v>
      </c>
      <c r="E82" s="9">
        <f t="shared" si="6"/>
        <v>5.3945800000000004</v>
      </c>
      <c r="F82" s="44">
        <v>30.21</v>
      </c>
      <c r="G82" s="9">
        <f t="shared" si="7"/>
        <v>32.215944</v>
      </c>
      <c r="H82" s="11">
        <f t="shared" si="4"/>
        <v>265.86678281648</v>
      </c>
      <c r="J82" s="26"/>
    </row>
    <row r="83" spans="1:10" outlineLevel="1">
      <c r="A83" s="7">
        <v>31</v>
      </c>
      <c r="B83" s="39">
        <v>42576.020833333336</v>
      </c>
      <c r="C83" s="40">
        <f t="shared" si="5"/>
        <v>0.47916666666666646</v>
      </c>
      <c r="D83" s="43">
        <v>6.43</v>
      </c>
      <c r="E83" s="9">
        <f t="shared" si="6"/>
        <v>6.6196850000000005</v>
      </c>
      <c r="F83" s="44">
        <v>28.63</v>
      </c>
      <c r="G83" s="9">
        <f t="shared" si="7"/>
        <v>30.531032</v>
      </c>
      <c r="H83" s="11">
        <f t="shared" si="4"/>
        <v>337.39851293508008</v>
      </c>
      <c r="J83" s="26"/>
    </row>
    <row r="84" spans="1:10" outlineLevel="1">
      <c r="A84" s="7">
        <v>31</v>
      </c>
      <c r="B84" s="39">
        <v>42576.020833333336</v>
      </c>
      <c r="C84" s="40">
        <f t="shared" si="5"/>
        <v>0.49999999999999978</v>
      </c>
      <c r="D84" s="43">
        <v>6.59</v>
      </c>
      <c r="E84" s="9">
        <f t="shared" si="6"/>
        <v>6.7844050000000005</v>
      </c>
      <c r="F84" s="44">
        <v>27.82</v>
      </c>
      <c r="G84" s="9">
        <f t="shared" si="7"/>
        <v>29.667248000000001</v>
      </c>
      <c r="H84" s="11">
        <f t="shared" si="4"/>
        <v>351.65438183256003</v>
      </c>
      <c r="J84" s="26"/>
    </row>
    <row r="85" spans="1:10" outlineLevel="1">
      <c r="A85" s="7">
        <v>31</v>
      </c>
      <c r="B85" s="39">
        <v>42576.020833333336</v>
      </c>
      <c r="C85" s="40">
        <f t="shared" si="5"/>
        <v>0.52083333333333315</v>
      </c>
      <c r="D85" s="43">
        <v>8.51</v>
      </c>
      <c r="E85" s="9">
        <f t="shared" si="6"/>
        <v>8.7610450000000011</v>
      </c>
      <c r="F85" s="44">
        <v>26.87</v>
      </c>
      <c r="G85" s="9">
        <f t="shared" si="7"/>
        <v>28.654168000000002</v>
      </c>
      <c r="H85" s="11">
        <f t="shared" si="4"/>
        <v>462.98471221444009</v>
      </c>
      <c r="J85" s="26"/>
    </row>
    <row r="86" spans="1:10" outlineLevel="1">
      <c r="A86" s="7">
        <v>31</v>
      </c>
      <c r="B86" s="39">
        <v>42576.020833333336</v>
      </c>
      <c r="C86" s="40">
        <f t="shared" si="5"/>
        <v>0.54166666666666652</v>
      </c>
      <c r="D86" s="43">
        <v>8.92</v>
      </c>
      <c r="E86" s="9">
        <f t="shared" si="6"/>
        <v>9.1831399999999999</v>
      </c>
      <c r="F86" s="44">
        <v>27.37</v>
      </c>
      <c r="G86" s="9">
        <f t="shared" si="7"/>
        <v>29.187368000000003</v>
      </c>
      <c r="H86" s="11">
        <f t="shared" si="4"/>
        <v>480.39422342447995</v>
      </c>
      <c r="J86" s="26"/>
    </row>
    <row r="87" spans="1:10" outlineLevel="1">
      <c r="A87" s="7">
        <v>31</v>
      </c>
      <c r="B87" s="39">
        <v>42576.020833333336</v>
      </c>
      <c r="C87" s="40">
        <f t="shared" si="5"/>
        <v>0.56249999999999989</v>
      </c>
      <c r="D87" s="43">
        <v>9.5500000000000007</v>
      </c>
      <c r="E87" s="9">
        <f t="shared" si="6"/>
        <v>9.8317250000000023</v>
      </c>
      <c r="F87" s="44">
        <v>27.51</v>
      </c>
      <c r="G87" s="9">
        <f t="shared" si="7"/>
        <v>29.336664000000003</v>
      </c>
      <c r="H87" s="11">
        <f t="shared" si="4"/>
        <v>512.85557463460009</v>
      </c>
      <c r="J87" s="26"/>
    </row>
    <row r="88" spans="1:10" outlineLevel="1">
      <c r="A88" s="7">
        <v>31</v>
      </c>
      <c r="B88" s="39">
        <v>42576.020833333336</v>
      </c>
      <c r="C88" s="40">
        <f t="shared" si="5"/>
        <v>0.58333333333333326</v>
      </c>
      <c r="D88" s="43">
        <v>9.7899999999999991</v>
      </c>
      <c r="E88" s="9">
        <f t="shared" si="6"/>
        <v>10.078804999999999</v>
      </c>
      <c r="F88" s="44">
        <v>27.56</v>
      </c>
      <c r="G88" s="9">
        <f t="shared" si="7"/>
        <v>29.389983999999998</v>
      </c>
      <c r="H88" s="11">
        <f t="shared" si="4"/>
        <v>525.20668981087999</v>
      </c>
      <c r="J88" s="26"/>
    </row>
    <row r="89" spans="1:10" outlineLevel="1">
      <c r="A89" s="7">
        <v>31</v>
      </c>
      <c r="B89" s="39">
        <v>42576.020833333336</v>
      </c>
      <c r="C89" s="40">
        <f t="shared" si="5"/>
        <v>0.60416666666666663</v>
      </c>
      <c r="D89" s="43">
        <v>9.7899999999999991</v>
      </c>
      <c r="E89" s="9">
        <f t="shared" si="6"/>
        <v>10.078804999999999</v>
      </c>
      <c r="F89" s="44">
        <v>28.58</v>
      </c>
      <c r="G89" s="9">
        <f t="shared" si="7"/>
        <v>30.477712</v>
      </c>
      <c r="H89" s="11">
        <f t="shared" si="4"/>
        <v>514.24369140583997</v>
      </c>
      <c r="J89" s="26"/>
    </row>
    <row r="90" spans="1:10" outlineLevel="1">
      <c r="A90" s="7">
        <v>31</v>
      </c>
      <c r="B90" s="39">
        <v>42576.020833333336</v>
      </c>
      <c r="C90" s="40">
        <f t="shared" si="5"/>
        <v>0.625</v>
      </c>
      <c r="D90" s="43">
        <v>9.7899999999999991</v>
      </c>
      <c r="E90" s="9">
        <f t="shared" si="6"/>
        <v>10.078804999999999</v>
      </c>
      <c r="F90" s="44">
        <v>29.49</v>
      </c>
      <c r="G90" s="9">
        <f t="shared" si="7"/>
        <v>31.448135999999998</v>
      </c>
      <c r="H90" s="11">
        <f t="shared" si="4"/>
        <v>504.46297714252</v>
      </c>
      <c r="J90" s="26"/>
    </row>
    <row r="91" spans="1:10" outlineLevel="1">
      <c r="A91" s="7">
        <v>31</v>
      </c>
      <c r="B91" s="39">
        <v>42576.020833333336</v>
      </c>
      <c r="C91" s="40">
        <f t="shared" si="5"/>
        <v>0.64583333333333337</v>
      </c>
      <c r="D91" s="43">
        <v>9.7899999999999991</v>
      </c>
      <c r="E91" s="9">
        <f t="shared" si="6"/>
        <v>10.078804999999999</v>
      </c>
      <c r="F91" s="44">
        <v>29.15</v>
      </c>
      <c r="G91" s="9">
        <f t="shared" si="7"/>
        <v>31.085559999999997</v>
      </c>
      <c r="H91" s="11">
        <f t="shared" si="4"/>
        <v>508.11730994419997</v>
      </c>
      <c r="J91" s="26"/>
    </row>
    <row r="92" spans="1:10" outlineLevel="1">
      <c r="A92" s="7">
        <v>31</v>
      </c>
      <c r="B92" s="39">
        <v>42576.020833333336</v>
      </c>
      <c r="C92" s="40">
        <f t="shared" si="5"/>
        <v>0.66666666666666674</v>
      </c>
      <c r="D92" s="43">
        <v>9.8000000000000007</v>
      </c>
      <c r="E92" s="9">
        <f t="shared" si="6"/>
        <v>10.089100000000002</v>
      </c>
      <c r="F92" s="44">
        <v>29.96</v>
      </c>
      <c r="G92" s="9">
        <f t="shared" si="7"/>
        <v>31.949344</v>
      </c>
      <c r="H92" s="11">
        <f>E92*($B$6-G92)</f>
        <v>499.92152344960016</v>
      </c>
      <c r="J92" s="26"/>
    </row>
    <row r="93" spans="1:10" outlineLevel="1">
      <c r="A93" s="7">
        <v>31</v>
      </c>
      <c r="B93" s="39">
        <v>42576.020833333336</v>
      </c>
      <c r="C93" s="40">
        <f t="shared" si="5"/>
        <v>0.68750000000000011</v>
      </c>
      <c r="D93" s="43">
        <v>9.7899999999999991</v>
      </c>
      <c r="E93" s="9">
        <f t="shared" si="6"/>
        <v>10.078804999999999</v>
      </c>
      <c r="F93" s="44">
        <v>29.92</v>
      </c>
      <c r="G93" s="9">
        <f t="shared" si="7"/>
        <v>31.906688000000003</v>
      </c>
      <c r="H93" s="11">
        <f t="shared" si="4"/>
        <v>499.84132095215995</v>
      </c>
      <c r="J93" s="26"/>
    </row>
    <row r="94" spans="1:10" outlineLevel="1">
      <c r="A94" s="7">
        <v>31</v>
      </c>
      <c r="B94" s="39">
        <v>42576.020833333336</v>
      </c>
      <c r="C94" s="40">
        <f t="shared" si="5"/>
        <v>0.70833333333333348</v>
      </c>
      <c r="D94" s="43">
        <v>9.7899999999999991</v>
      </c>
      <c r="E94" s="9">
        <f t="shared" si="6"/>
        <v>10.078804999999999</v>
      </c>
      <c r="F94" s="44">
        <v>38.89</v>
      </c>
      <c r="G94" s="9">
        <f t="shared" si="7"/>
        <v>41.472296</v>
      </c>
      <c r="H94" s="11">
        <f t="shared" si="4"/>
        <v>403.43142321371994</v>
      </c>
      <c r="J94" s="26"/>
    </row>
    <row r="95" spans="1:10" outlineLevel="1">
      <c r="A95" s="7">
        <v>31</v>
      </c>
      <c r="B95" s="39">
        <v>42576.020833333336</v>
      </c>
      <c r="C95" s="40">
        <f t="shared" si="5"/>
        <v>0.72916666666666685</v>
      </c>
      <c r="D95" s="43">
        <v>9.7799999999999994</v>
      </c>
      <c r="E95" s="9">
        <f t="shared" si="6"/>
        <v>10.06851</v>
      </c>
      <c r="F95" s="44">
        <v>56.35</v>
      </c>
      <c r="G95" s="9">
        <f t="shared" si="7"/>
        <v>60.091640000000005</v>
      </c>
      <c r="H95" s="11">
        <f t="shared" si="4"/>
        <v>215.55028674359994</v>
      </c>
      <c r="J95" s="26"/>
    </row>
    <row r="96" spans="1:10" outlineLevel="1">
      <c r="A96" s="7">
        <v>31</v>
      </c>
      <c r="B96" s="39">
        <v>42576.020833333336</v>
      </c>
      <c r="C96" s="40">
        <f t="shared" si="5"/>
        <v>0.75000000000000022</v>
      </c>
      <c r="D96" s="43">
        <v>9.7799999999999994</v>
      </c>
      <c r="E96" s="9">
        <f t="shared" si="6"/>
        <v>10.06851</v>
      </c>
      <c r="F96" s="44">
        <v>96.83</v>
      </c>
      <c r="G96" s="9">
        <f t="shared" si="7"/>
        <v>103.259512</v>
      </c>
      <c r="H96" s="11">
        <f t="shared" si="4"/>
        <v>-219.08586416712001</v>
      </c>
      <c r="J96" s="26"/>
    </row>
    <row r="97" spans="1:10" outlineLevel="1">
      <c r="A97" s="7">
        <v>31</v>
      </c>
      <c r="B97" s="39">
        <v>42576.020833333336</v>
      </c>
      <c r="C97" s="40">
        <f t="shared" si="5"/>
        <v>0.77083333333333359</v>
      </c>
      <c r="D97" s="43">
        <v>9.6999999999999993</v>
      </c>
      <c r="E97" s="9">
        <f t="shared" si="6"/>
        <v>9.9861500000000003</v>
      </c>
      <c r="F97" s="44">
        <v>96.55</v>
      </c>
      <c r="G97" s="9">
        <f t="shared" si="7"/>
        <v>102.96092</v>
      </c>
      <c r="H97" s="11">
        <f t="shared" si="4"/>
        <v>-214.31196625800001</v>
      </c>
      <c r="J97" s="26"/>
    </row>
    <row r="98" spans="1:10" outlineLevel="1">
      <c r="A98" s="7">
        <v>31</v>
      </c>
      <c r="B98" s="39">
        <v>42576.020833333336</v>
      </c>
      <c r="C98" s="40">
        <f t="shared" si="5"/>
        <v>0.79166666666666696</v>
      </c>
      <c r="D98" s="43">
        <v>8.51</v>
      </c>
      <c r="E98" s="9">
        <f t="shared" si="6"/>
        <v>8.7610450000000011</v>
      </c>
      <c r="F98" s="44">
        <v>94.38</v>
      </c>
      <c r="G98" s="9">
        <f t="shared" si="7"/>
        <v>100.646832</v>
      </c>
      <c r="H98" s="11">
        <f t="shared" si="4"/>
        <v>-167.74625675944006</v>
      </c>
      <c r="J98" s="26"/>
    </row>
    <row r="99" spans="1:10" outlineLevel="1">
      <c r="A99" s="7">
        <v>31</v>
      </c>
      <c r="B99" s="39">
        <v>42576.020833333336</v>
      </c>
      <c r="C99" s="40">
        <f t="shared" si="5"/>
        <v>0.81250000000000033</v>
      </c>
      <c r="D99" s="43">
        <v>9.01</v>
      </c>
      <c r="E99" s="9">
        <f t="shared" si="6"/>
        <v>9.2757950000000005</v>
      </c>
      <c r="F99" s="44">
        <v>61.39</v>
      </c>
      <c r="G99" s="9">
        <f t="shared" si="7"/>
        <v>65.466296</v>
      </c>
      <c r="H99" s="11">
        <f t="shared" si="4"/>
        <v>148.72535139468002</v>
      </c>
      <c r="J99" s="26"/>
    </row>
    <row r="100" spans="1:10" outlineLevel="1">
      <c r="A100" s="7">
        <v>31</v>
      </c>
      <c r="B100" s="39">
        <v>42576.020833333336</v>
      </c>
      <c r="C100" s="40">
        <f t="shared" si="5"/>
        <v>0.8333333333333337</v>
      </c>
      <c r="D100" s="43">
        <v>9.7899999999999991</v>
      </c>
      <c r="E100" s="9">
        <f t="shared" si="6"/>
        <v>10.078804999999999</v>
      </c>
      <c r="F100" s="44">
        <v>63.15</v>
      </c>
      <c r="G100" s="9">
        <f t="shared" si="7"/>
        <v>67.343159999999997</v>
      </c>
      <c r="H100" s="11">
        <f t="shared" si="4"/>
        <v>142.68402977620002</v>
      </c>
      <c r="J100" s="26"/>
    </row>
    <row r="101" spans="1:10" outlineLevel="1">
      <c r="A101" s="7">
        <v>31</v>
      </c>
      <c r="B101" s="39">
        <v>42576.020833333336</v>
      </c>
      <c r="C101" s="40">
        <f t="shared" si="5"/>
        <v>0.85416666666666707</v>
      </c>
      <c r="D101" s="43">
        <v>9.7200000000000006</v>
      </c>
      <c r="E101" s="9">
        <f t="shared" si="6"/>
        <v>10.006740000000001</v>
      </c>
      <c r="F101" s="44">
        <v>62.23</v>
      </c>
      <c r="G101" s="9">
        <f t="shared" si="7"/>
        <v>66.362071999999998</v>
      </c>
      <c r="H101" s="11">
        <f t="shared" si="4"/>
        <v>151.48130963472002</v>
      </c>
      <c r="J101" s="26"/>
    </row>
    <row r="102" spans="1:10" outlineLevel="1">
      <c r="A102" s="7">
        <v>31</v>
      </c>
      <c r="B102" s="39">
        <v>42576.020833333336</v>
      </c>
      <c r="C102" s="40">
        <f t="shared" si="5"/>
        <v>0.87500000000000044</v>
      </c>
      <c r="D102" s="43">
        <v>9.7100000000000009</v>
      </c>
      <c r="E102" s="9">
        <f t="shared" si="6"/>
        <v>9.9964450000000014</v>
      </c>
      <c r="F102" s="44">
        <v>40.85</v>
      </c>
      <c r="G102" s="9">
        <f t="shared" si="7"/>
        <v>43.562440000000002</v>
      </c>
      <c r="H102" s="11">
        <f t="shared" si="4"/>
        <v>379.2407319742</v>
      </c>
      <c r="J102" s="26"/>
    </row>
    <row r="103" spans="1:10" outlineLevel="1">
      <c r="A103" s="7">
        <v>31</v>
      </c>
      <c r="B103" s="39">
        <v>42576.020833333336</v>
      </c>
      <c r="C103" s="40">
        <f t="shared" si="5"/>
        <v>0.89583333333333381</v>
      </c>
      <c r="D103" s="43">
        <v>9.6199999999999992</v>
      </c>
      <c r="E103" s="9">
        <f t="shared" si="6"/>
        <v>9.9037900000000008</v>
      </c>
      <c r="F103" s="44">
        <v>32.51</v>
      </c>
      <c r="G103" s="9">
        <f t="shared" si="7"/>
        <v>34.668664</v>
      </c>
      <c r="H103" s="11">
        <f t="shared" si="4"/>
        <v>463.80771716344003</v>
      </c>
      <c r="J103" s="26"/>
    </row>
    <row r="104" spans="1:10" outlineLevel="1">
      <c r="A104" s="7">
        <v>31</v>
      </c>
      <c r="B104" s="39">
        <v>42576.020833333336</v>
      </c>
      <c r="C104" s="40">
        <f t="shared" si="5"/>
        <v>0.91666666666666718</v>
      </c>
      <c r="D104" s="43">
        <v>9.15</v>
      </c>
      <c r="E104" s="9">
        <f t="shared" si="6"/>
        <v>9.419925000000001</v>
      </c>
      <c r="F104" s="44">
        <v>30.61</v>
      </c>
      <c r="G104" s="9">
        <f t="shared" si="7"/>
        <v>32.642504000000002</v>
      </c>
      <c r="H104" s="11">
        <f t="shared" si="4"/>
        <v>460.23394800780005</v>
      </c>
      <c r="J104" s="26"/>
    </row>
    <row r="105" spans="1:10" outlineLevel="1">
      <c r="A105" s="7">
        <v>31</v>
      </c>
      <c r="B105" s="39">
        <v>42576.020833333336</v>
      </c>
      <c r="C105" s="40">
        <f t="shared" si="5"/>
        <v>0.93750000000000056</v>
      </c>
      <c r="D105" s="43">
        <v>9.73</v>
      </c>
      <c r="E105" s="9">
        <f t="shared" si="6"/>
        <v>10.017035000000002</v>
      </c>
      <c r="F105" s="44">
        <v>27.43</v>
      </c>
      <c r="G105" s="9">
        <f t="shared" si="7"/>
        <v>29.251352000000001</v>
      </c>
      <c r="H105" s="11">
        <f t="shared" si="4"/>
        <v>523.37653571868009</v>
      </c>
      <c r="J105" s="26"/>
    </row>
    <row r="106" spans="1:10" outlineLevel="1">
      <c r="A106" s="7">
        <v>31</v>
      </c>
      <c r="B106" s="39">
        <v>42576.020833333336</v>
      </c>
      <c r="C106" s="40">
        <f t="shared" si="5"/>
        <v>0.95833333333333393</v>
      </c>
      <c r="D106" s="43">
        <v>9.76</v>
      </c>
      <c r="E106" s="9">
        <f t="shared" si="6"/>
        <v>10.047920000000001</v>
      </c>
      <c r="F106" s="44">
        <v>19.82</v>
      </c>
      <c r="G106" s="9">
        <f t="shared" si="7"/>
        <v>21.136047999999999</v>
      </c>
      <c r="H106" s="11">
        <f t="shared" si="4"/>
        <v>606.53216057984002</v>
      </c>
      <c r="J106" s="26"/>
    </row>
    <row r="107" spans="1:10" outlineLevel="1">
      <c r="A107" s="7">
        <v>31</v>
      </c>
      <c r="B107" s="39">
        <v>42576.020833333336</v>
      </c>
      <c r="C107" s="40">
        <f t="shared" si="5"/>
        <v>0.9791666666666673</v>
      </c>
      <c r="D107" s="43">
        <v>9.7799999999999994</v>
      </c>
      <c r="E107" s="9">
        <f t="shared" si="6"/>
        <v>10.06851</v>
      </c>
      <c r="F107" s="44">
        <v>19.440000000000001</v>
      </c>
      <c r="G107" s="9">
        <f t="shared" si="7"/>
        <v>20.730816000000001</v>
      </c>
      <c r="H107" s="11">
        <f t="shared" si="4"/>
        <v>611.85513679583994</v>
      </c>
      <c r="J107" s="26"/>
    </row>
    <row r="108" spans="1:10" outlineLevel="1">
      <c r="A108" s="7">
        <v>31</v>
      </c>
      <c r="B108" s="39">
        <v>42576.020833333336</v>
      </c>
      <c r="C108" s="40">
        <f t="shared" si="5"/>
        <v>1.0000000000000007</v>
      </c>
      <c r="D108" s="43">
        <v>9.76</v>
      </c>
      <c r="E108" s="9">
        <f t="shared" si="6"/>
        <v>10.047920000000001</v>
      </c>
      <c r="F108" s="44">
        <v>22.9</v>
      </c>
      <c r="G108" s="9">
        <f t="shared" si="7"/>
        <v>24.420559999999998</v>
      </c>
      <c r="H108" s="11">
        <f>E108*($B$6-G108)</f>
        <v>573.52964676480008</v>
      </c>
      <c r="J108" s="26"/>
    </row>
    <row r="109" spans="1:10" outlineLevel="1">
      <c r="A109" s="7">
        <v>31</v>
      </c>
      <c r="B109" s="39">
        <v>42577.020833333336</v>
      </c>
      <c r="C109" s="40">
        <f t="shared" si="5"/>
        <v>2.0833333333333332E-2</v>
      </c>
      <c r="D109" s="43">
        <v>9.68</v>
      </c>
      <c r="E109" s="9">
        <f t="shared" si="6"/>
        <v>9.96556</v>
      </c>
      <c r="F109" s="44">
        <v>24.06</v>
      </c>
      <c r="G109" s="9">
        <f t="shared" si="7"/>
        <v>25.657584</v>
      </c>
      <c r="H109" s="11">
        <f t="shared" ref="H109:H155" si="8">E109*($B$6-G109)</f>
        <v>556.50094719295998</v>
      </c>
      <c r="J109" s="26"/>
    </row>
    <row r="110" spans="1:10" outlineLevel="1">
      <c r="A110" s="7">
        <v>31</v>
      </c>
      <c r="B110" s="39">
        <v>42577.020833333336</v>
      </c>
      <c r="C110" s="40">
        <f t="shared" si="5"/>
        <v>4.1666666666666664E-2</v>
      </c>
      <c r="D110" s="43">
        <v>9.7200000000000006</v>
      </c>
      <c r="E110" s="9">
        <f t="shared" si="6"/>
        <v>10.006740000000001</v>
      </c>
      <c r="F110" s="44">
        <v>22.57</v>
      </c>
      <c r="G110" s="9">
        <f t="shared" si="7"/>
        <v>24.068648</v>
      </c>
      <c r="H110" s="11">
        <f t="shared" si="8"/>
        <v>574.70060731248009</v>
      </c>
      <c r="J110" s="26"/>
    </row>
    <row r="111" spans="1:10" outlineLevel="1">
      <c r="A111" s="7">
        <v>31</v>
      </c>
      <c r="B111" s="39">
        <v>42577.020833333336</v>
      </c>
      <c r="C111" s="40">
        <f t="shared" si="5"/>
        <v>6.25E-2</v>
      </c>
      <c r="D111" s="43">
        <v>9.7799999999999994</v>
      </c>
      <c r="E111" s="9">
        <f t="shared" si="6"/>
        <v>10.06851</v>
      </c>
      <c r="F111" s="44">
        <v>16.170000000000002</v>
      </c>
      <c r="G111" s="9">
        <f t="shared" si="7"/>
        <v>17.243688000000002</v>
      </c>
      <c r="H111" s="11">
        <f t="shared" si="8"/>
        <v>646.96531993511996</v>
      </c>
      <c r="J111" s="26"/>
    </row>
    <row r="112" spans="1:10" outlineLevel="1">
      <c r="A112" s="7">
        <v>31</v>
      </c>
      <c r="B112" s="39">
        <v>42577.020833333336</v>
      </c>
      <c r="C112" s="40">
        <f t="shared" si="5"/>
        <v>8.3333333333333329E-2</v>
      </c>
      <c r="D112" s="43">
        <v>9.7799999999999994</v>
      </c>
      <c r="E112" s="9">
        <f t="shared" si="6"/>
        <v>10.06851</v>
      </c>
      <c r="F112" s="44">
        <v>17.489999999999998</v>
      </c>
      <c r="G112" s="9">
        <f t="shared" si="7"/>
        <v>18.651335999999997</v>
      </c>
      <c r="H112" s="11">
        <f t="shared" si="8"/>
        <v>632.79240197063996</v>
      </c>
      <c r="J112" s="26"/>
    </row>
    <row r="113" spans="1:13" outlineLevel="1">
      <c r="A113" s="7">
        <v>31</v>
      </c>
      <c r="B113" s="39">
        <v>42577.020833333336</v>
      </c>
      <c r="C113" s="40">
        <f t="shared" si="5"/>
        <v>0.10416666666666666</v>
      </c>
      <c r="D113" s="43">
        <v>9.7899999999999991</v>
      </c>
      <c r="E113" s="9">
        <f t="shared" si="6"/>
        <v>10.078804999999999</v>
      </c>
      <c r="F113" s="44">
        <v>14.57</v>
      </c>
      <c r="G113" s="9">
        <f t="shared" si="7"/>
        <v>15.537448000000001</v>
      </c>
      <c r="H113" s="11">
        <f t="shared" si="8"/>
        <v>664.82369891036001</v>
      </c>
      <c r="J113" s="26"/>
      <c r="M113" s="27"/>
    </row>
    <row r="114" spans="1:13" outlineLevel="1">
      <c r="A114" s="7">
        <v>31</v>
      </c>
      <c r="B114" s="39">
        <v>42577.020833333336</v>
      </c>
      <c r="C114" s="40">
        <f t="shared" si="5"/>
        <v>0.12499999999999999</v>
      </c>
      <c r="D114" s="43">
        <v>9.7899999999999991</v>
      </c>
      <c r="E114" s="9">
        <f t="shared" si="6"/>
        <v>10.078804999999999</v>
      </c>
      <c r="F114" s="44">
        <v>14.45</v>
      </c>
      <c r="G114" s="9">
        <f t="shared" si="7"/>
        <v>15.40948</v>
      </c>
      <c r="H114" s="11">
        <f t="shared" si="8"/>
        <v>666.11346342859997</v>
      </c>
      <c r="J114" s="26"/>
    </row>
    <row r="115" spans="1:13" outlineLevel="1">
      <c r="A115" s="7">
        <v>31</v>
      </c>
      <c r="B115" s="39">
        <v>42577.020833333336</v>
      </c>
      <c r="C115" s="40">
        <f t="shared" si="5"/>
        <v>0.14583333333333331</v>
      </c>
      <c r="D115" s="43">
        <v>9.68</v>
      </c>
      <c r="E115" s="9">
        <f t="shared" si="6"/>
        <v>9.96556</v>
      </c>
      <c r="F115" s="44">
        <v>12.25</v>
      </c>
      <c r="G115" s="9">
        <f t="shared" si="7"/>
        <v>13.0634</v>
      </c>
      <c r="H115" s="11">
        <f t="shared" si="8"/>
        <v>682.009043496</v>
      </c>
      <c r="J115" s="26"/>
    </row>
    <row r="116" spans="1:13" outlineLevel="1">
      <c r="A116" s="7">
        <v>31</v>
      </c>
      <c r="B116" s="39">
        <v>42577.020833333336</v>
      </c>
      <c r="C116" s="40">
        <f t="shared" si="5"/>
        <v>0.16666666666666666</v>
      </c>
      <c r="D116" s="43">
        <v>9.17</v>
      </c>
      <c r="E116" s="9">
        <f t="shared" si="6"/>
        <v>9.4405150000000013</v>
      </c>
      <c r="F116" s="44">
        <v>11.77</v>
      </c>
      <c r="G116" s="9">
        <f t="shared" si="7"/>
        <v>12.551527999999999</v>
      </c>
      <c r="H116" s="11">
        <f t="shared" si="8"/>
        <v>650.90908414308001</v>
      </c>
      <c r="J116" s="26"/>
    </row>
    <row r="117" spans="1:13" outlineLevel="1">
      <c r="A117" s="7">
        <v>31</v>
      </c>
      <c r="B117" s="39">
        <v>42577.020833333336</v>
      </c>
      <c r="C117" s="40">
        <f t="shared" si="5"/>
        <v>0.1875</v>
      </c>
      <c r="D117" s="43">
        <v>8.6300000000000008</v>
      </c>
      <c r="E117" s="9">
        <f t="shared" si="6"/>
        <v>8.8845850000000013</v>
      </c>
      <c r="F117" s="44">
        <v>11.98</v>
      </c>
      <c r="G117" s="9">
        <f t="shared" si="7"/>
        <v>12.775472000000001</v>
      </c>
      <c r="H117" s="11">
        <f t="shared" si="8"/>
        <v>610.58891060088001</v>
      </c>
      <c r="J117" s="26"/>
    </row>
    <row r="118" spans="1:13" outlineLevel="1">
      <c r="A118" s="7">
        <v>31</v>
      </c>
      <c r="B118" s="39">
        <v>42577.020833333336</v>
      </c>
      <c r="C118" s="40">
        <f t="shared" si="5"/>
        <v>0.20833333333333334</v>
      </c>
      <c r="D118" s="43">
        <v>8.77</v>
      </c>
      <c r="E118" s="9">
        <f t="shared" si="6"/>
        <v>9.028715</v>
      </c>
      <c r="F118" s="44">
        <v>12.59</v>
      </c>
      <c r="G118" s="9">
        <f t="shared" si="7"/>
        <v>13.425976</v>
      </c>
      <c r="H118" s="11">
        <f t="shared" si="8"/>
        <v>614.62096159915995</v>
      </c>
      <c r="J118" s="26"/>
    </row>
    <row r="119" spans="1:13" outlineLevel="1">
      <c r="A119" s="7">
        <v>31</v>
      </c>
      <c r="B119" s="39">
        <v>42577.020833333336</v>
      </c>
      <c r="C119" s="40">
        <f t="shared" si="5"/>
        <v>0.22916666666666669</v>
      </c>
      <c r="D119" s="43">
        <v>8.85</v>
      </c>
      <c r="E119" s="9">
        <f t="shared" si="6"/>
        <v>9.1110749999999996</v>
      </c>
      <c r="F119" s="44">
        <v>13.76</v>
      </c>
      <c r="G119" s="9">
        <f t="shared" si="7"/>
        <v>14.673664</v>
      </c>
      <c r="H119" s="11">
        <f t="shared" si="8"/>
        <v>608.85975927120001</v>
      </c>
      <c r="J119" s="26"/>
    </row>
    <row r="120" spans="1:13" outlineLevel="1">
      <c r="A120" s="7">
        <v>31</v>
      </c>
      <c r="B120" s="39">
        <v>42577.020833333336</v>
      </c>
      <c r="C120" s="40">
        <f t="shared" si="5"/>
        <v>0.25</v>
      </c>
      <c r="D120" s="43">
        <v>8.4499999999999993</v>
      </c>
      <c r="E120" s="9">
        <f t="shared" si="6"/>
        <v>8.6992750000000001</v>
      </c>
      <c r="F120" s="44">
        <v>19.27</v>
      </c>
      <c r="G120" s="9">
        <f t="shared" si="7"/>
        <v>20.549527999999999</v>
      </c>
      <c r="H120" s="11">
        <f t="shared" si="8"/>
        <v>530.22491730780007</v>
      </c>
      <c r="J120" s="26"/>
    </row>
    <row r="121" spans="1:13" outlineLevel="1">
      <c r="A121" s="7">
        <v>31</v>
      </c>
      <c r="B121" s="39">
        <v>42577.020833333336</v>
      </c>
      <c r="C121" s="40">
        <f t="shared" si="5"/>
        <v>0.27083333333333331</v>
      </c>
      <c r="D121" s="43">
        <v>8.69</v>
      </c>
      <c r="E121" s="9">
        <f t="shared" si="6"/>
        <v>8.9463550000000005</v>
      </c>
      <c r="F121" s="44">
        <v>28.46</v>
      </c>
      <c r="G121" s="9">
        <f t="shared" si="7"/>
        <v>30.349744000000001</v>
      </c>
      <c r="H121" s="11">
        <f t="shared" si="8"/>
        <v>457.60834851688003</v>
      </c>
      <c r="J121" s="26"/>
    </row>
    <row r="122" spans="1:13" outlineLevel="1">
      <c r="A122" s="7">
        <v>31</v>
      </c>
      <c r="B122" s="39">
        <v>42577.020833333336</v>
      </c>
      <c r="C122" s="40">
        <f t="shared" si="5"/>
        <v>0.29166666666666663</v>
      </c>
      <c r="D122" s="43">
        <v>6.57</v>
      </c>
      <c r="E122" s="9">
        <f t="shared" si="6"/>
        <v>6.763815000000001</v>
      </c>
      <c r="F122" s="44">
        <v>72.69</v>
      </c>
      <c r="G122" s="9">
        <f t="shared" si="7"/>
        <v>77.516615999999999</v>
      </c>
      <c r="H122" s="11">
        <f t="shared" si="8"/>
        <v>26.94287244996001</v>
      </c>
      <c r="J122" s="26"/>
    </row>
    <row r="123" spans="1:13" outlineLevel="1">
      <c r="A123" s="7">
        <v>31</v>
      </c>
      <c r="B123" s="39">
        <v>42577.020833333336</v>
      </c>
      <c r="C123" s="40">
        <f t="shared" si="5"/>
        <v>0.31249999999999994</v>
      </c>
      <c r="D123" s="43">
        <v>6.69</v>
      </c>
      <c r="E123" s="9">
        <f t="shared" si="6"/>
        <v>6.8873550000000012</v>
      </c>
      <c r="F123" s="44">
        <v>67.63</v>
      </c>
      <c r="G123" s="9">
        <f t="shared" si="7"/>
        <v>72.120632000000001</v>
      </c>
      <c r="H123" s="11">
        <f t="shared" si="8"/>
        <v>64.599037091640014</v>
      </c>
      <c r="J123" s="26"/>
    </row>
    <row r="124" spans="1:13" outlineLevel="1">
      <c r="A124" s="7">
        <v>31</v>
      </c>
      <c r="B124" s="39">
        <v>42577.020833333336</v>
      </c>
      <c r="C124" s="40">
        <f t="shared" si="5"/>
        <v>0.33333333333333326</v>
      </c>
      <c r="D124" s="43">
        <v>4.1100000000000003</v>
      </c>
      <c r="E124" s="9">
        <f t="shared" si="6"/>
        <v>4.2312450000000004</v>
      </c>
      <c r="F124" s="44">
        <v>195.54</v>
      </c>
      <c r="G124" s="9">
        <f t="shared" si="7"/>
        <v>208.52385599999999</v>
      </c>
      <c r="H124" s="11">
        <f t="shared" si="8"/>
        <v>-537.46905558072001</v>
      </c>
      <c r="J124" s="26"/>
    </row>
    <row r="125" spans="1:13" outlineLevel="1">
      <c r="A125" s="7">
        <v>31</v>
      </c>
      <c r="B125" s="39">
        <v>42577.020833333336</v>
      </c>
      <c r="C125" s="40">
        <f t="shared" si="5"/>
        <v>0.35416666666666657</v>
      </c>
      <c r="D125" s="43">
        <v>3.08</v>
      </c>
      <c r="E125" s="9">
        <f t="shared" si="6"/>
        <v>3.1708600000000002</v>
      </c>
      <c r="F125" s="44">
        <v>103.66</v>
      </c>
      <c r="G125" s="9">
        <f t="shared" si="7"/>
        <v>110.543024</v>
      </c>
      <c r="H125" s="11">
        <f t="shared" si="8"/>
        <v>-92.091363080640022</v>
      </c>
      <c r="J125" s="26"/>
    </row>
    <row r="126" spans="1:13" outlineLevel="1">
      <c r="A126" s="7">
        <v>31</v>
      </c>
      <c r="B126" s="39">
        <v>42577.020833333336</v>
      </c>
      <c r="C126" s="40">
        <f t="shared" ref="C126:C189" si="9">IF(C125=$C$60,$C$13,C125+1/48)</f>
        <v>0.37499999999999989</v>
      </c>
      <c r="D126" s="43">
        <v>2.85</v>
      </c>
      <c r="E126" s="9">
        <f t="shared" si="6"/>
        <v>2.9340750000000004</v>
      </c>
      <c r="F126" s="44">
        <v>81.59</v>
      </c>
      <c r="G126" s="9">
        <f t="shared" si="7"/>
        <v>87.007576</v>
      </c>
      <c r="H126" s="11">
        <f t="shared" si="8"/>
        <v>-16.159641052200001</v>
      </c>
      <c r="J126" s="26"/>
    </row>
    <row r="127" spans="1:13" outlineLevel="1">
      <c r="A127" s="7">
        <v>31</v>
      </c>
      <c r="B127" s="39">
        <v>42577.020833333336</v>
      </c>
      <c r="C127" s="40">
        <f t="shared" si="9"/>
        <v>0.3958333333333332</v>
      </c>
      <c r="D127" s="43">
        <v>2.4</v>
      </c>
      <c r="E127" s="9">
        <f t="shared" si="6"/>
        <v>2.4708000000000001</v>
      </c>
      <c r="F127" s="44">
        <v>124.04</v>
      </c>
      <c r="G127" s="9">
        <f t="shared" si="7"/>
        <v>132.27625600000002</v>
      </c>
      <c r="H127" s="11">
        <f t="shared" si="8"/>
        <v>-125.45797332480005</v>
      </c>
      <c r="J127" s="26"/>
    </row>
    <row r="128" spans="1:13" outlineLevel="1">
      <c r="A128" s="7">
        <v>31</v>
      </c>
      <c r="B128" s="39">
        <v>42577.020833333336</v>
      </c>
      <c r="C128" s="40">
        <f t="shared" si="9"/>
        <v>0.41666666666666652</v>
      </c>
      <c r="D128" s="43">
        <v>2.75</v>
      </c>
      <c r="E128" s="9">
        <f t="shared" si="6"/>
        <v>2.8311250000000001</v>
      </c>
      <c r="F128" s="44">
        <v>95.11</v>
      </c>
      <c r="G128" s="9">
        <f t="shared" si="7"/>
        <v>101.425304</v>
      </c>
      <c r="H128" s="11">
        <f t="shared" si="8"/>
        <v>-56.411026286999991</v>
      </c>
      <c r="J128" s="26"/>
    </row>
    <row r="129" spans="1:10" outlineLevel="1">
      <c r="A129" s="7">
        <v>31</v>
      </c>
      <c r="B129" s="39">
        <v>42577.020833333336</v>
      </c>
      <c r="C129" s="40">
        <f t="shared" si="9"/>
        <v>0.43749999999999983</v>
      </c>
      <c r="D129" s="43">
        <v>2.0099999999999998</v>
      </c>
      <c r="E129" s="9">
        <f t="shared" si="6"/>
        <v>2.0692949999999999</v>
      </c>
      <c r="F129" s="44">
        <v>35.28</v>
      </c>
      <c r="G129" s="9">
        <f t="shared" si="7"/>
        <v>37.622592000000004</v>
      </c>
      <c r="H129" s="11">
        <f t="shared" si="8"/>
        <v>90.79530098735998</v>
      </c>
      <c r="J129" s="26"/>
    </row>
    <row r="130" spans="1:10" outlineLevel="1">
      <c r="A130" s="7">
        <v>31</v>
      </c>
      <c r="B130" s="39">
        <v>42577.020833333336</v>
      </c>
      <c r="C130" s="40">
        <f t="shared" si="9"/>
        <v>0.45833333333333315</v>
      </c>
      <c r="D130" s="43">
        <v>2.1</v>
      </c>
      <c r="E130" s="9">
        <f t="shared" si="6"/>
        <v>2.1619500000000005</v>
      </c>
      <c r="F130" s="44">
        <v>31.89</v>
      </c>
      <c r="G130" s="9">
        <f t="shared" si="7"/>
        <v>34.007496000000003</v>
      </c>
      <c r="H130" s="11">
        <f t="shared" si="8"/>
        <v>102.67641902280002</v>
      </c>
      <c r="J130" s="26"/>
    </row>
    <row r="131" spans="1:10" outlineLevel="1">
      <c r="A131" s="7">
        <v>31</v>
      </c>
      <c r="B131" s="39">
        <v>42577.020833333336</v>
      </c>
      <c r="C131" s="40">
        <f t="shared" si="9"/>
        <v>0.47916666666666646</v>
      </c>
      <c r="D131" s="43">
        <v>2.72</v>
      </c>
      <c r="E131" s="9">
        <f t="shared" si="6"/>
        <v>2.8002400000000005</v>
      </c>
      <c r="F131" s="44">
        <v>31.85</v>
      </c>
      <c r="G131" s="9">
        <f t="shared" si="7"/>
        <v>33.964840000000002</v>
      </c>
      <c r="H131" s="11">
        <f t="shared" si="8"/>
        <v>133.10985643840002</v>
      </c>
      <c r="J131" s="26"/>
    </row>
    <row r="132" spans="1:10" outlineLevel="1">
      <c r="A132" s="7">
        <v>31</v>
      </c>
      <c r="B132" s="39">
        <v>42577.020833333336</v>
      </c>
      <c r="C132" s="40">
        <f t="shared" si="9"/>
        <v>0.49999999999999978</v>
      </c>
      <c r="D132" s="43">
        <v>3.95</v>
      </c>
      <c r="E132" s="9">
        <f t="shared" si="6"/>
        <v>4.0665250000000004</v>
      </c>
      <c r="F132" s="44">
        <v>32.01</v>
      </c>
      <c r="G132" s="9">
        <f t="shared" si="7"/>
        <v>34.135463999999999</v>
      </c>
      <c r="H132" s="11">
        <f t="shared" si="8"/>
        <v>192.60906975740002</v>
      </c>
      <c r="J132" s="26"/>
    </row>
    <row r="133" spans="1:10" outlineLevel="1">
      <c r="A133" s="7">
        <v>31</v>
      </c>
      <c r="B133" s="39">
        <v>42577.020833333336</v>
      </c>
      <c r="C133" s="40">
        <f t="shared" si="9"/>
        <v>0.52083333333333315</v>
      </c>
      <c r="D133" s="43">
        <v>5.96</v>
      </c>
      <c r="E133" s="9">
        <f t="shared" si="6"/>
        <v>6.1358200000000007</v>
      </c>
      <c r="F133" s="44">
        <v>32.020000000000003</v>
      </c>
      <c r="G133" s="9">
        <f t="shared" si="7"/>
        <v>34.146128000000004</v>
      </c>
      <c r="H133" s="11">
        <f t="shared" si="8"/>
        <v>290.55483489504002</v>
      </c>
      <c r="J133" s="26"/>
    </row>
    <row r="134" spans="1:10" outlineLevel="1">
      <c r="A134" s="7">
        <v>31</v>
      </c>
      <c r="B134" s="39">
        <v>42577.020833333336</v>
      </c>
      <c r="C134" s="40">
        <f t="shared" si="9"/>
        <v>0.54166666666666652</v>
      </c>
      <c r="D134" s="43">
        <v>7.69</v>
      </c>
      <c r="E134" s="9">
        <f t="shared" si="6"/>
        <v>7.9168550000000009</v>
      </c>
      <c r="F134" s="44">
        <v>32.020000000000003</v>
      </c>
      <c r="G134" s="9">
        <f t="shared" si="7"/>
        <v>34.146128000000004</v>
      </c>
      <c r="H134" s="11">
        <f t="shared" si="8"/>
        <v>374.89373831256</v>
      </c>
      <c r="J134" s="26"/>
    </row>
    <row r="135" spans="1:10" outlineLevel="1">
      <c r="A135" s="7">
        <v>31</v>
      </c>
      <c r="B135" s="39">
        <v>42577.020833333336</v>
      </c>
      <c r="C135" s="40">
        <f t="shared" si="9"/>
        <v>0.56249999999999989</v>
      </c>
      <c r="D135" s="43">
        <v>8.2799999999999994</v>
      </c>
      <c r="E135" s="9">
        <f t="shared" si="6"/>
        <v>8.5242599999999999</v>
      </c>
      <c r="F135" s="44">
        <v>32.01</v>
      </c>
      <c r="G135" s="9">
        <f t="shared" si="7"/>
        <v>34.135463999999999</v>
      </c>
      <c r="H135" s="11">
        <f t="shared" si="8"/>
        <v>403.74761964336</v>
      </c>
      <c r="J135" s="26"/>
    </row>
    <row r="136" spans="1:10" outlineLevel="1">
      <c r="A136" s="7">
        <v>31</v>
      </c>
      <c r="B136" s="39">
        <v>42577.020833333336</v>
      </c>
      <c r="C136" s="40">
        <f t="shared" si="9"/>
        <v>0.58333333333333326</v>
      </c>
      <c r="D136" s="43">
        <v>7.11</v>
      </c>
      <c r="E136" s="9">
        <f t="shared" si="6"/>
        <v>7.3197450000000011</v>
      </c>
      <c r="F136" s="44">
        <v>32</v>
      </c>
      <c r="G136" s="9">
        <f t="shared" si="7"/>
        <v>34.1248</v>
      </c>
      <c r="H136" s="11">
        <f t="shared" si="8"/>
        <v>346.77438332400004</v>
      </c>
      <c r="J136" s="26"/>
    </row>
    <row r="137" spans="1:10" outlineLevel="1">
      <c r="A137" s="7">
        <v>31</v>
      </c>
      <c r="B137" s="39">
        <v>42577.020833333336</v>
      </c>
      <c r="C137" s="40">
        <f t="shared" si="9"/>
        <v>0.60416666666666663</v>
      </c>
      <c r="D137" s="43">
        <v>7.99</v>
      </c>
      <c r="E137" s="9">
        <f t="shared" si="6"/>
        <v>8.2257050000000014</v>
      </c>
      <c r="F137" s="44">
        <v>38.89</v>
      </c>
      <c r="G137" s="9">
        <f t="shared" si="7"/>
        <v>41.472296</v>
      </c>
      <c r="H137" s="11">
        <f t="shared" si="8"/>
        <v>329.25608493132006</v>
      </c>
      <c r="J137" s="26"/>
    </row>
    <row r="138" spans="1:10" outlineLevel="1">
      <c r="A138" s="7">
        <v>31</v>
      </c>
      <c r="B138" s="39">
        <v>42577.020833333336</v>
      </c>
      <c r="C138" s="40">
        <f t="shared" si="9"/>
        <v>0.625</v>
      </c>
      <c r="D138" s="43">
        <v>8.74</v>
      </c>
      <c r="E138" s="9">
        <f t="shared" si="6"/>
        <v>8.9978300000000004</v>
      </c>
      <c r="F138" s="44">
        <v>32.01</v>
      </c>
      <c r="G138" s="9">
        <f t="shared" si="7"/>
        <v>34.135463999999999</v>
      </c>
      <c r="H138" s="11">
        <f t="shared" si="8"/>
        <v>426.17804295688001</v>
      </c>
      <c r="J138" s="26"/>
    </row>
    <row r="139" spans="1:10" outlineLevel="1">
      <c r="A139" s="7">
        <v>31</v>
      </c>
      <c r="B139" s="39">
        <v>42577.020833333336</v>
      </c>
      <c r="C139" s="40">
        <f t="shared" si="9"/>
        <v>0.64583333333333337</v>
      </c>
      <c r="D139" s="43">
        <v>4.6399999999999997</v>
      </c>
      <c r="E139" s="9">
        <f t="shared" si="6"/>
        <v>4.7768800000000002</v>
      </c>
      <c r="F139" s="44">
        <v>31.96</v>
      </c>
      <c r="G139" s="9">
        <f t="shared" si="7"/>
        <v>34.082144</v>
      </c>
      <c r="H139" s="11">
        <f t="shared" si="8"/>
        <v>226.50940796928001</v>
      </c>
      <c r="J139" s="26"/>
    </row>
    <row r="140" spans="1:10" outlineLevel="1">
      <c r="A140" s="7">
        <v>31</v>
      </c>
      <c r="B140" s="39">
        <v>42577.020833333336</v>
      </c>
      <c r="C140" s="40">
        <f t="shared" si="9"/>
        <v>0.66666666666666674</v>
      </c>
      <c r="D140" s="43">
        <v>7.33</v>
      </c>
      <c r="E140" s="9">
        <f t="shared" si="6"/>
        <v>7.5462350000000002</v>
      </c>
      <c r="F140" s="44">
        <v>31.34</v>
      </c>
      <c r="G140" s="9">
        <f t="shared" si="7"/>
        <v>33.420976000000003</v>
      </c>
      <c r="H140" s="11">
        <f t="shared" si="8"/>
        <v>362.81561367463996</v>
      </c>
      <c r="J140" s="26"/>
    </row>
    <row r="141" spans="1:10" outlineLevel="1">
      <c r="A141" s="7">
        <v>31</v>
      </c>
      <c r="B141" s="39">
        <v>42577.020833333336</v>
      </c>
      <c r="C141" s="40">
        <f t="shared" si="9"/>
        <v>0.68750000000000011</v>
      </c>
      <c r="D141" s="43">
        <v>9.66</v>
      </c>
      <c r="E141" s="9">
        <f t="shared" ref="E141:E204" si="10">IF($B$10="Electricity",$D141*$B$7,$D141*$B$8)</f>
        <v>9.9449700000000014</v>
      </c>
      <c r="F141" s="44">
        <v>31.87</v>
      </c>
      <c r="G141" s="9">
        <f t="shared" ref="G141:G204" si="11">$F141*$B$8</f>
        <v>33.986167999999999</v>
      </c>
      <c r="H141" s="11">
        <f t="shared" si="8"/>
        <v>472.52363382504006</v>
      </c>
      <c r="J141" s="26"/>
    </row>
    <row r="142" spans="1:10" outlineLevel="1">
      <c r="A142" s="7">
        <v>31</v>
      </c>
      <c r="B142" s="39">
        <v>42577.020833333336</v>
      </c>
      <c r="C142" s="40">
        <f t="shared" si="9"/>
        <v>0.70833333333333348</v>
      </c>
      <c r="D142" s="43">
        <v>8.25</v>
      </c>
      <c r="E142" s="9">
        <f t="shared" si="10"/>
        <v>8.4933750000000003</v>
      </c>
      <c r="F142" s="44">
        <v>32.85</v>
      </c>
      <c r="G142" s="9">
        <f t="shared" si="11"/>
        <v>35.031240000000004</v>
      </c>
      <c r="H142" s="11">
        <f t="shared" si="8"/>
        <v>394.67660446499997</v>
      </c>
      <c r="J142" s="26"/>
    </row>
    <row r="143" spans="1:10" outlineLevel="1">
      <c r="A143" s="7">
        <v>31</v>
      </c>
      <c r="B143" s="39">
        <v>42577.020833333336</v>
      </c>
      <c r="C143" s="40">
        <f t="shared" si="9"/>
        <v>0.72916666666666685</v>
      </c>
      <c r="D143" s="43">
        <v>8.9499999999999993</v>
      </c>
      <c r="E143" s="9">
        <f t="shared" si="10"/>
        <v>9.2140249999999995</v>
      </c>
      <c r="F143" s="44">
        <v>71.489999999999995</v>
      </c>
      <c r="G143" s="9">
        <f t="shared" si="11"/>
        <v>76.236936</v>
      </c>
      <c r="H143" s="11">
        <f t="shared" si="8"/>
        <v>48.494003272599997</v>
      </c>
      <c r="J143" s="26"/>
    </row>
    <row r="144" spans="1:10" outlineLevel="1">
      <c r="A144" s="7">
        <v>31</v>
      </c>
      <c r="B144" s="39">
        <v>42577.020833333336</v>
      </c>
      <c r="C144" s="40">
        <f t="shared" si="9"/>
        <v>0.75000000000000022</v>
      </c>
      <c r="D144" s="43">
        <v>8.75</v>
      </c>
      <c r="E144" s="9">
        <f t="shared" si="10"/>
        <v>9.0081250000000015</v>
      </c>
      <c r="F144" s="44">
        <v>107.28</v>
      </c>
      <c r="G144" s="9">
        <f t="shared" si="11"/>
        <v>114.403392</v>
      </c>
      <c r="H144" s="11">
        <f t="shared" si="8"/>
        <v>-296.39786806000001</v>
      </c>
      <c r="J144" s="26"/>
    </row>
    <row r="145" spans="1:10" outlineLevel="1">
      <c r="A145" s="7">
        <v>31</v>
      </c>
      <c r="B145" s="39">
        <v>42577.020833333336</v>
      </c>
      <c r="C145" s="40">
        <f t="shared" si="9"/>
        <v>0.77083333333333359</v>
      </c>
      <c r="D145" s="43">
        <v>8.9700000000000006</v>
      </c>
      <c r="E145" s="9">
        <f t="shared" si="10"/>
        <v>9.2346150000000016</v>
      </c>
      <c r="F145" s="44">
        <v>106.44</v>
      </c>
      <c r="G145" s="9">
        <f t="shared" si="11"/>
        <v>113.507616</v>
      </c>
      <c r="H145" s="11">
        <f t="shared" si="8"/>
        <v>-295.57801082784005</v>
      </c>
      <c r="J145" s="26"/>
    </row>
    <row r="146" spans="1:10" outlineLevel="1">
      <c r="A146" s="7">
        <v>31</v>
      </c>
      <c r="B146" s="39">
        <v>42577.020833333336</v>
      </c>
      <c r="C146" s="40">
        <f t="shared" si="9"/>
        <v>0.79166666666666696</v>
      </c>
      <c r="D146" s="43">
        <v>9.76</v>
      </c>
      <c r="E146" s="9">
        <f t="shared" si="10"/>
        <v>10.047920000000001</v>
      </c>
      <c r="F146" s="44">
        <v>67.14</v>
      </c>
      <c r="G146" s="9">
        <f t="shared" si="11"/>
        <v>71.598095999999998</v>
      </c>
      <c r="H146" s="11">
        <f t="shared" si="8"/>
        <v>99.493539239680032</v>
      </c>
      <c r="J146" s="26"/>
    </row>
    <row r="147" spans="1:10" outlineLevel="1">
      <c r="A147" s="7">
        <v>31</v>
      </c>
      <c r="B147" s="39">
        <v>42577.020833333336</v>
      </c>
      <c r="C147" s="40">
        <f t="shared" si="9"/>
        <v>0.81250000000000033</v>
      </c>
      <c r="D147" s="43">
        <v>9.7799999999999994</v>
      </c>
      <c r="E147" s="9">
        <f t="shared" si="10"/>
        <v>10.06851</v>
      </c>
      <c r="F147" s="44">
        <v>54.75</v>
      </c>
      <c r="G147" s="9">
        <f t="shared" si="11"/>
        <v>58.385400000000004</v>
      </c>
      <c r="H147" s="11">
        <f t="shared" si="8"/>
        <v>232.72958124599995</v>
      </c>
      <c r="J147" s="26"/>
    </row>
    <row r="148" spans="1:10" outlineLevel="1">
      <c r="A148" s="7">
        <v>31</v>
      </c>
      <c r="B148" s="39">
        <v>42577.020833333336</v>
      </c>
      <c r="C148" s="40">
        <f t="shared" si="9"/>
        <v>0.8333333333333337</v>
      </c>
      <c r="D148" s="43">
        <v>9.7200000000000006</v>
      </c>
      <c r="E148" s="9">
        <f t="shared" si="10"/>
        <v>10.006740000000001</v>
      </c>
      <c r="F148" s="44">
        <v>59.34</v>
      </c>
      <c r="G148" s="9">
        <f t="shared" si="11"/>
        <v>63.280176000000004</v>
      </c>
      <c r="H148" s="11">
        <f t="shared" si="8"/>
        <v>182.32104161375997</v>
      </c>
      <c r="J148" s="26"/>
    </row>
    <row r="149" spans="1:10" outlineLevel="1">
      <c r="A149" s="7">
        <v>31</v>
      </c>
      <c r="B149" s="39">
        <v>42577.020833333336</v>
      </c>
      <c r="C149" s="40">
        <f t="shared" si="9"/>
        <v>0.85416666666666707</v>
      </c>
      <c r="D149" s="43">
        <v>9.61</v>
      </c>
      <c r="E149" s="9">
        <f t="shared" si="10"/>
        <v>9.8934949999999997</v>
      </c>
      <c r="F149" s="44">
        <v>53.74</v>
      </c>
      <c r="G149" s="9">
        <f t="shared" si="11"/>
        <v>57.308336000000004</v>
      </c>
      <c r="H149" s="11">
        <f t="shared" si="8"/>
        <v>239.34010682567995</v>
      </c>
      <c r="J149" s="26"/>
    </row>
    <row r="150" spans="1:10" outlineLevel="1">
      <c r="A150" s="7">
        <v>31</v>
      </c>
      <c r="B150" s="39">
        <v>42577.020833333336</v>
      </c>
      <c r="C150" s="40">
        <f t="shared" si="9"/>
        <v>0.87500000000000044</v>
      </c>
      <c r="D150" s="43">
        <v>9.7799999999999994</v>
      </c>
      <c r="E150" s="9">
        <f t="shared" si="10"/>
        <v>10.06851</v>
      </c>
      <c r="F150" s="44">
        <v>49.19</v>
      </c>
      <c r="G150" s="9">
        <f t="shared" si="11"/>
        <v>52.456215999999998</v>
      </c>
      <c r="H150" s="11">
        <f t="shared" si="8"/>
        <v>292.42762964184004</v>
      </c>
      <c r="J150" s="26"/>
    </row>
    <row r="151" spans="1:10" outlineLevel="1">
      <c r="A151" s="7">
        <v>31</v>
      </c>
      <c r="B151" s="39">
        <v>42577.020833333336</v>
      </c>
      <c r="C151" s="40">
        <f t="shared" si="9"/>
        <v>0.89583333333333381</v>
      </c>
      <c r="D151" s="43">
        <v>9.7799999999999994</v>
      </c>
      <c r="E151" s="9">
        <f t="shared" si="10"/>
        <v>10.06851</v>
      </c>
      <c r="F151" s="44">
        <v>35.71</v>
      </c>
      <c r="G151" s="9">
        <f t="shared" si="11"/>
        <v>38.081144000000002</v>
      </c>
      <c r="H151" s="11">
        <f t="shared" si="8"/>
        <v>437.16318582456</v>
      </c>
      <c r="J151" s="26"/>
    </row>
    <row r="152" spans="1:10" outlineLevel="1">
      <c r="A152" s="7">
        <v>31</v>
      </c>
      <c r="B152" s="39">
        <v>42577.020833333336</v>
      </c>
      <c r="C152" s="40">
        <f t="shared" si="9"/>
        <v>0.91666666666666718</v>
      </c>
      <c r="D152" s="43">
        <v>9.7799999999999994</v>
      </c>
      <c r="E152" s="9">
        <f t="shared" si="10"/>
        <v>10.06851</v>
      </c>
      <c r="F152" s="44">
        <v>30.19</v>
      </c>
      <c r="G152" s="9">
        <f t="shared" si="11"/>
        <v>32.194616000000003</v>
      </c>
      <c r="H152" s="11">
        <f t="shared" si="8"/>
        <v>496.43175185783997</v>
      </c>
      <c r="J152" s="26"/>
    </row>
    <row r="153" spans="1:10" outlineLevel="1">
      <c r="A153" s="7">
        <v>31</v>
      </c>
      <c r="B153" s="39">
        <v>42577.020833333336</v>
      </c>
      <c r="C153" s="40">
        <f t="shared" si="9"/>
        <v>0.93750000000000056</v>
      </c>
      <c r="D153" s="43">
        <v>9.6199999999999992</v>
      </c>
      <c r="E153" s="9">
        <f t="shared" si="10"/>
        <v>9.9037900000000008</v>
      </c>
      <c r="F153" s="44">
        <v>26.16</v>
      </c>
      <c r="G153" s="9">
        <f t="shared" si="11"/>
        <v>27.897024000000002</v>
      </c>
      <c r="H153" s="11">
        <f t="shared" si="8"/>
        <v>530.87261767903999</v>
      </c>
      <c r="J153" s="26"/>
    </row>
    <row r="154" spans="1:10" outlineLevel="1">
      <c r="A154" s="7">
        <v>31</v>
      </c>
      <c r="B154" s="39">
        <v>42577.020833333336</v>
      </c>
      <c r="C154" s="40">
        <f t="shared" si="9"/>
        <v>0.95833333333333393</v>
      </c>
      <c r="D154" s="43">
        <v>9.6999999999999993</v>
      </c>
      <c r="E154" s="9">
        <f t="shared" si="10"/>
        <v>9.9861500000000003</v>
      </c>
      <c r="F154" s="44">
        <v>16.77</v>
      </c>
      <c r="G154" s="9">
        <f t="shared" si="11"/>
        <v>17.883527999999998</v>
      </c>
      <c r="H154" s="11">
        <f t="shared" si="8"/>
        <v>635.28363186280001</v>
      </c>
      <c r="J154" s="26"/>
    </row>
    <row r="155" spans="1:10" outlineLevel="1">
      <c r="A155" s="7">
        <v>31</v>
      </c>
      <c r="B155" s="39">
        <v>42577.020833333336</v>
      </c>
      <c r="C155" s="40">
        <f t="shared" si="9"/>
        <v>0.9791666666666673</v>
      </c>
      <c r="D155" s="43">
        <v>8.49</v>
      </c>
      <c r="E155" s="9">
        <f t="shared" si="10"/>
        <v>8.7404550000000008</v>
      </c>
      <c r="F155" s="44">
        <v>21.53</v>
      </c>
      <c r="G155" s="9">
        <f t="shared" si="11"/>
        <v>22.959592000000001</v>
      </c>
      <c r="H155" s="11">
        <f t="shared" si="8"/>
        <v>511.66980180564002</v>
      </c>
      <c r="J155" s="26"/>
    </row>
    <row r="156" spans="1:10" outlineLevel="1">
      <c r="A156" s="7">
        <v>31</v>
      </c>
      <c r="B156" s="39">
        <v>42577.020833333336</v>
      </c>
      <c r="C156" s="40">
        <f t="shared" si="9"/>
        <v>1.0000000000000007</v>
      </c>
      <c r="D156" s="43">
        <v>8.69</v>
      </c>
      <c r="E156" s="9">
        <f t="shared" si="10"/>
        <v>8.9463550000000005</v>
      </c>
      <c r="F156" s="44">
        <v>27.34</v>
      </c>
      <c r="G156" s="9">
        <f t="shared" si="11"/>
        <v>29.155376</v>
      </c>
      <c r="H156" s="11">
        <f>E156*($B$6-G156)</f>
        <v>468.29358864552</v>
      </c>
      <c r="J156" s="26"/>
    </row>
    <row r="157" spans="1:10" outlineLevel="1">
      <c r="A157" s="7">
        <v>31</v>
      </c>
      <c r="B157" s="39">
        <v>42578.020833333336</v>
      </c>
      <c r="C157" s="40">
        <f t="shared" si="9"/>
        <v>2.0833333333333332E-2</v>
      </c>
      <c r="D157" s="43">
        <v>8.7899999999999991</v>
      </c>
      <c r="E157" s="9">
        <f t="shared" si="10"/>
        <v>9.0493050000000004</v>
      </c>
      <c r="F157" s="44">
        <v>25.53</v>
      </c>
      <c r="G157" s="9">
        <f t="shared" si="11"/>
        <v>27.225192</v>
      </c>
      <c r="H157" s="11">
        <f t="shared" ref="H157:H203" si="12">E157*($B$6-G157)</f>
        <v>491.14929140844004</v>
      </c>
      <c r="J157" s="26"/>
    </row>
    <row r="158" spans="1:10" outlineLevel="1">
      <c r="A158" s="7">
        <v>31</v>
      </c>
      <c r="B158" s="39">
        <v>42578.020833333336</v>
      </c>
      <c r="C158" s="40">
        <f t="shared" si="9"/>
        <v>4.1666666666666664E-2</v>
      </c>
      <c r="D158" s="43">
        <v>9.41</v>
      </c>
      <c r="E158" s="9">
        <f t="shared" si="10"/>
        <v>9.6875950000000017</v>
      </c>
      <c r="F158" s="44">
        <v>18.41</v>
      </c>
      <c r="G158" s="9">
        <f t="shared" si="11"/>
        <v>19.632424</v>
      </c>
      <c r="H158" s="11">
        <f t="shared" si="12"/>
        <v>599.34801991972006</v>
      </c>
      <c r="J158" s="26"/>
    </row>
    <row r="159" spans="1:10" outlineLevel="1">
      <c r="A159" s="7">
        <v>31</v>
      </c>
      <c r="B159" s="39">
        <v>42578.020833333336</v>
      </c>
      <c r="C159" s="40">
        <f t="shared" si="9"/>
        <v>6.25E-2</v>
      </c>
      <c r="D159" s="43">
        <v>9.66</v>
      </c>
      <c r="E159" s="9">
        <f t="shared" si="10"/>
        <v>9.9449700000000014</v>
      </c>
      <c r="F159" s="44">
        <v>17.07</v>
      </c>
      <c r="G159" s="9">
        <f t="shared" si="11"/>
        <v>18.203448000000002</v>
      </c>
      <c r="H159" s="11">
        <f t="shared" si="12"/>
        <v>629.48231074344005</v>
      </c>
      <c r="J159" s="26"/>
    </row>
    <row r="160" spans="1:10" outlineLevel="1">
      <c r="A160" s="7">
        <v>31</v>
      </c>
      <c r="B160" s="39">
        <v>42578.020833333336</v>
      </c>
      <c r="C160" s="40">
        <f t="shared" si="9"/>
        <v>8.3333333333333329E-2</v>
      </c>
      <c r="D160" s="43">
        <v>9.41</v>
      </c>
      <c r="E160" s="9">
        <f t="shared" si="10"/>
        <v>9.6875950000000017</v>
      </c>
      <c r="F160" s="44">
        <v>17.059999999999999</v>
      </c>
      <c r="G160" s="9">
        <f t="shared" si="11"/>
        <v>18.192784</v>
      </c>
      <c r="H160" s="11">
        <f t="shared" si="12"/>
        <v>613.29466918552009</v>
      </c>
      <c r="J160" s="26"/>
    </row>
    <row r="161" spans="1:13" outlineLevel="1">
      <c r="A161" s="7">
        <v>31</v>
      </c>
      <c r="B161" s="39">
        <v>42578.020833333336</v>
      </c>
      <c r="C161" s="40">
        <f t="shared" si="9"/>
        <v>0.10416666666666666</v>
      </c>
      <c r="D161" s="43">
        <v>8.09</v>
      </c>
      <c r="E161" s="9">
        <f t="shared" si="10"/>
        <v>8.3286550000000013</v>
      </c>
      <c r="F161" s="44">
        <v>16.420000000000002</v>
      </c>
      <c r="G161" s="9">
        <f t="shared" si="11"/>
        <v>17.510288000000003</v>
      </c>
      <c r="H161" s="11">
        <f t="shared" si="12"/>
        <v>532.9482347973601</v>
      </c>
      <c r="J161" s="26"/>
      <c r="M161" s="27"/>
    </row>
    <row r="162" spans="1:13" outlineLevel="1">
      <c r="A162" s="7">
        <v>31</v>
      </c>
      <c r="B162" s="39">
        <v>42578.020833333336</v>
      </c>
      <c r="C162" s="40">
        <f t="shared" si="9"/>
        <v>0.12499999999999999</v>
      </c>
      <c r="D162" s="43">
        <v>9.01</v>
      </c>
      <c r="E162" s="9">
        <f t="shared" si="10"/>
        <v>9.2757950000000005</v>
      </c>
      <c r="F162" s="44">
        <v>14.05</v>
      </c>
      <c r="G162" s="9">
        <f t="shared" si="11"/>
        <v>14.982920000000002</v>
      </c>
      <c r="H162" s="11">
        <f t="shared" si="12"/>
        <v>616.99879807859998</v>
      </c>
      <c r="J162" s="26"/>
    </row>
    <row r="163" spans="1:13" outlineLevel="1">
      <c r="A163" s="7">
        <v>31</v>
      </c>
      <c r="B163" s="39">
        <v>42578.020833333336</v>
      </c>
      <c r="C163" s="40">
        <f t="shared" si="9"/>
        <v>0.14583333333333331</v>
      </c>
      <c r="D163" s="43">
        <v>9.2200000000000006</v>
      </c>
      <c r="E163" s="9">
        <f t="shared" si="10"/>
        <v>9.4919900000000013</v>
      </c>
      <c r="F163" s="44">
        <v>14.23</v>
      </c>
      <c r="G163" s="9">
        <f t="shared" si="11"/>
        <v>15.174872000000001</v>
      </c>
      <c r="H163" s="11">
        <f t="shared" si="12"/>
        <v>629.55745172472018</v>
      </c>
      <c r="J163" s="26"/>
    </row>
    <row r="164" spans="1:13" outlineLevel="1">
      <c r="A164" s="7">
        <v>31</v>
      </c>
      <c r="B164" s="39">
        <v>42578.020833333336</v>
      </c>
      <c r="C164" s="40">
        <f t="shared" si="9"/>
        <v>0.16666666666666666</v>
      </c>
      <c r="D164" s="43">
        <v>9.73</v>
      </c>
      <c r="E164" s="9">
        <f t="shared" si="10"/>
        <v>10.017035000000002</v>
      </c>
      <c r="F164" s="44">
        <v>10.73</v>
      </c>
      <c r="G164" s="9">
        <f t="shared" si="11"/>
        <v>11.442472</v>
      </c>
      <c r="H164" s="11">
        <f t="shared" si="12"/>
        <v>701.76870998948016</v>
      </c>
      <c r="J164" s="26"/>
    </row>
    <row r="165" spans="1:13" outlineLevel="1">
      <c r="A165" s="7">
        <v>31</v>
      </c>
      <c r="B165" s="39">
        <v>42578.020833333336</v>
      </c>
      <c r="C165" s="40">
        <f t="shared" si="9"/>
        <v>0.1875</v>
      </c>
      <c r="D165" s="43">
        <v>9.4499999999999993</v>
      </c>
      <c r="E165" s="9">
        <f t="shared" si="10"/>
        <v>9.7287750000000006</v>
      </c>
      <c r="F165" s="44">
        <v>9.36</v>
      </c>
      <c r="G165" s="9">
        <f t="shared" si="11"/>
        <v>9.9815039999999993</v>
      </c>
      <c r="H165" s="11">
        <f t="shared" si="12"/>
        <v>695.78735592240002</v>
      </c>
      <c r="J165" s="26"/>
    </row>
    <row r="166" spans="1:13" outlineLevel="1">
      <c r="A166" s="7">
        <v>31</v>
      </c>
      <c r="B166" s="39">
        <v>42578.020833333336</v>
      </c>
      <c r="C166" s="40">
        <f t="shared" si="9"/>
        <v>0.20833333333333334</v>
      </c>
      <c r="D166" s="43">
        <v>8.1300000000000008</v>
      </c>
      <c r="E166" s="9">
        <f t="shared" si="10"/>
        <v>8.3698350000000019</v>
      </c>
      <c r="F166" s="44">
        <v>10.23</v>
      </c>
      <c r="G166" s="9">
        <f t="shared" si="11"/>
        <v>10.909272000000001</v>
      </c>
      <c r="H166" s="11">
        <f t="shared" si="12"/>
        <v>590.83274588988013</v>
      </c>
      <c r="J166" s="26"/>
    </row>
    <row r="167" spans="1:13" outlineLevel="1">
      <c r="A167" s="7">
        <v>31</v>
      </c>
      <c r="B167" s="39">
        <v>42578.020833333336</v>
      </c>
      <c r="C167" s="40">
        <f t="shared" si="9"/>
        <v>0.22916666666666669</v>
      </c>
      <c r="D167" s="43">
        <v>6.71</v>
      </c>
      <c r="E167" s="9">
        <f t="shared" si="10"/>
        <v>6.9079450000000007</v>
      </c>
      <c r="F167" s="44">
        <v>14.24</v>
      </c>
      <c r="G167" s="9">
        <f t="shared" si="11"/>
        <v>15.185536000000001</v>
      </c>
      <c r="H167" s="11">
        <f t="shared" si="12"/>
        <v>458.09667001648006</v>
      </c>
      <c r="J167" s="26"/>
    </row>
    <row r="168" spans="1:13" outlineLevel="1">
      <c r="A168" s="7">
        <v>31</v>
      </c>
      <c r="B168" s="39">
        <v>42578.020833333336</v>
      </c>
      <c r="C168" s="40">
        <f t="shared" si="9"/>
        <v>0.25</v>
      </c>
      <c r="D168" s="43">
        <v>7.56</v>
      </c>
      <c r="E168" s="9">
        <f t="shared" si="10"/>
        <v>7.7830200000000005</v>
      </c>
      <c r="F168" s="44">
        <v>17.82</v>
      </c>
      <c r="G168" s="9">
        <f t="shared" si="11"/>
        <v>19.003247999999999</v>
      </c>
      <c r="H168" s="11">
        <f t="shared" si="12"/>
        <v>486.41347075104005</v>
      </c>
      <c r="J168" s="26"/>
    </row>
    <row r="169" spans="1:13" outlineLevel="1">
      <c r="A169" s="7">
        <v>31</v>
      </c>
      <c r="B169" s="39">
        <v>42578.020833333336</v>
      </c>
      <c r="C169" s="40">
        <f t="shared" si="9"/>
        <v>0.27083333333333331</v>
      </c>
      <c r="D169" s="43">
        <v>8.91</v>
      </c>
      <c r="E169" s="9">
        <f t="shared" si="10"/>
        <v>9.1728450000000006</v>
      </c>
      <c r="F169" s="44">
        <v>22.3</v>
      </c>
      <c r="G169" s="9">
        <f t="shared" si="11"/>
        <v>23.780720000000002</v>
      </c>
      <c r="H169" s="11">
        <f t="shared" si="12"/>
        <v>529.45000895160001</v>
      </c>
      <c r="J169" s="26"/>
    </row>
    <row r="170" spans="1:13" outlineLevel="1">
      <c r="A170" s="7">
        <v>31</v>
      </c>
      <c r="B170" s="39">
        <v>42578.020833333336</v>
      </c>
      <c r="C170" s="40">
        <f t="shared" si="9"/>
        <v>0.29166666666666663</v>
      </c>
      <c r="D170" s="43">
        <v>9.0500000000000007</v>
      </c>
      <c r="E170" s="9">
        <f t="shared" si="10"/>
        <v>9.3169750000000011</v>
      </c>
      <c r="F170" s="44">
        <v>35.54</v>
      </c>
      <c r="G170" s="9">
        <f t="shared" si="11"/>
        <v>37.899856</v>
      </c>
      <c r="H170" s="11">
        <f t="shared" si="12"/>
        <v>406.22145164440008</v>
      </c>
      <c r="J170" s="26"/>
    </row>
    <row r="171" spans="1:13" outlineLevel="1">
      <c r="A171" s="7">
        <v>31</v>
      </c>
      <c r="B171" s="39">
        <v>42578.020833333336</v>
      </c>
      <c r="C171" s="40">
        <f t="shared" si="9"/>
        <v>0.31249999999999994</v>
      </c>
      <c r="D171" s="43">
        <v>9.3699999999999992</v>
      </c>
      <c r="E171" s="9">
        <f t="shared" si="10"/>
        <v>9.6464149999999993</v>
      </c>
      <c r="F171" s="44">
        <v>37.82</v>
      </c>
      <c r="G171" s="9">
        <f t="shared" si="11"/>
        <v>40.331248000000002</v>
      </c>
      <c r="H171" s="11">
        <f t="shared" si="12"/>
        <v>397.13086682407993</v>
      </c>
      <c r="J171" s="26"/>
    </row>
    <row r="172" spans="1:13" outlineLevel="1">
      <c r="A172" s="7">
        <v>31</v>
      </c>
      <c r="B172" s="39">
        <v>42578.020833333336</v>
      </c>
      <c r="C172" s="40">
        <f t="shared" si="9"/>
        <v>0.33333333333333326</v>
      </c>
      <c r="D172" s="43">
        <v>9.44</v>
      </c>
      <c r="E172" s="9">
        <f t="shared" si="10"/>
        <v>9.7184799999999996</v>
      </c>
      <c r="F172" s="44">
        <v>56.31</v>
      </c>
      <c r="G172" s="9">
        <f t="shared" si="11"/>
        <v>60.048984000000004</v>
      </c>
      <c r="H172" s="11">
        <f t="shared" si="12"/>
        <v>208.47126997567995</v>
      </c>
      <c r="J172" s="26"/>
    </row>
    <row r="173" spans="1:13" outlineLevel="1">
      <c r="A173" s="7">
        <v>31</v>
      </c>
      <c r="B173" s="39">
        <v>42578.020833333336</v>
      </c>
      <c r="C173" s="40">
        <f t="shared" si="9"/>
        <v>0.35416666666666657</v>
      </c>
      <c r="D173" s="43">
        <v>9.3699999999999992</v>
      </c>
      <c r="E173" s="9">
        <f t="shared" si="10"/>
        <v>9.6464149999999993</v>
      </c>
      <c r="F173" s="44">
        <v>52.63</v>
      </c>
      <c r="G173" s="9">
        <f t="shared" si="11"/>
        <v>56.124632000000005</v>
      </c>
      <c r="H173" s="11">
        <f t="shared" si="12"/>
        <v>244.78133050571992</v>
      </c>
      <c r="J173" s="26"/>
    </row>
    <row r="174" spans="1:13" outlineLevel="1">
      <c r="A174" s="7">
        <v>31</v>
      </c>
      <c r="B174" s="39">
        <v>42578.020833333336</v>
      </c>
      <c r="C174" s="40">
        <f t="shared" si="9"/>
        <v>0.37499999999999989</v>
      </c>
      <c r="D174" s="43">
        <v>7.37</v>
      </c>
      <c r="E174" s="9">
        <f t="shared" si="10"/>
        <v>7.5874150000000009</v>
      </c>
      <c r="F174" s="44">
        <v>41.86</v>
      </c>
      <c r="G174" s="9">
        <f t="shared" si="11"/>
        <v>44.639504000000002</v>
      </c>
      <c r="H174" s="11">
        <f t="shared" si="12"/>
        <v>279.67588025783999</v>
      </c>
      <c r="J174" s="26"/>
    </row>
    <row r="175" spans="1:13" outlineLevel="1">
      <c r="A175" s="7">
        <v>31</v>
      </c>
      <c r="B175" s="39">
        <v>42578.020833333336</v>
      </c>
      <c r="C175" s="40">
        <f t="shared" si="9"/>
        <v>0.3958333333333332</v>
      </c>
      <c r="D175" s="43">
        <v>7.52</v>
      </c>
      <c r="E175" s="9">
        <f t="shared" si="10"/>
        <v>7.7418399999999998</v>
      </c>
      <c r="F175" s="44">
        <v>38.58</v>
      </c>
      <c r="G175" s="9">
        <f t="shared" si="11"/>
        <v>41.141711999999998</v>
      </c>
      <c r="H175" s="11">
        <f t="shared" si="12"/>
        <v>312.44740836992003</v>
      </c>
      <c r="J175" s="26"/>
    </row>
    <row r="176" spans="1:13" outlineLevel="1">
      <c r="A176" s="7">
        <v>31</v>
      </c>
      <c r="B176" s="39">
        <v>42578.020833333336</v>
      </c>
      <c r="C176" s="40">
        <f t="shared" si="9"/>
        <v>0.41666666666666652</v>
      </c>
      <c r="D176" s="43">
        <v>9.34</v>
      </c>
      <c r="E176" s="9">
        <f t="shared" si="10"/>
        <v>9.6155300000000015</v>
      </c>
      <c r="F176" s="44">
        <v>40.07</v>
      </c>
      <c r="G176" s="9">
        <f t="shared" si="11"/>
        <v>42.730648000000002</v>
      </c>
      <c r="H176" s="11">
        <f t="shared" si="12"/>
        <v>372.78786723656003</v>
      </c>
      <c r="J176" s="26"/>
    </row>
    <row r="177" spans="1:10" outlineLevel="1">
      <c r="A177" s="7">
        <v>31</v>
      </c>
      <c r="B177" s="39">
        <v>42578.020833333336</v>
      </c>
      <c r="C177" s="40">
        <f t="shared" si="9"/>
        <v>0.43749999999999983</v>
      </c>
      <c r="D177" s="43">
        <v>8.8000000000000007</v>
      </c>
      <c r="E177" s="9">
        <f t="shared" si="10"/>
        <v>9.0596000000000014</v>
      </c>
      <c r="F177" s="44">
        <v>35.520000000000003</v>
      </c>
      <c r="G177" s="9">
        <f t="shared" si="11"/>
        <v>37.878528000000003</v>
      </c>
      <c r="H177" s="11">
        <f t="shared" si="12"/>
        <v>395.19308773120002</v>
      </c>
      <c r="J177" s="26"/>
    </row>
    <row r="178" spans="1:10" outlineLevel="1">
      <c r="A178" s="7">
        <v>31</v>
      </c>
      <c r="B178" s="39">
        <v>42578.020833333336</v>
      </c>
      <c r="C178" s="40">
        <f t="shared" si="9"/>
        <v>0.45833333333333315</v>
      </c>
      <c r="D178" s="43">
        <v>7.9</v>
      </c>
      <c r="E178" s="9">
        <f t="shared" si="10"/>
        <v>8.1330500000000008</v>
      </c>
      <c r="F178" s="44">
        <v>28.54</v>
      </c>
      <c r="G178" s="9">
        <f t="shared" si="11"/>
        <v>30.435055999999999</v>
      </c>
      <c r="H178" s="11">
        <f t="shared" si="12"/>
        <v>415.31374279920004</v>
      </c>
      <c r="J178" s="26"/>
    </row>
    <row r="179" spans="1:10" outlineLevel="1">
      <c r="A179" s="7">
        <v>31</v>
      </c>
      <c r="B179" s="39">
        <v>42578.020833333336</v>
      </c>
      <c r="C179" s="40">
        <f t="shared" si="9"/>
        <v>0.47916666666666646</v>
      </c>
      <c r="D179" s="43">
        <v>7.69</v>
      </c>
      <c r="E179" s="9">
        <f t="shared" si="10"/>
        <v>7.9168550000000009</v>
      </c>
      <c r="F179" s="44">
        <v>25.58</v>
      </c>
      <c r="G179" s="9">
        <f t="shared" si="11"/>
        <v>27.278511999999999</v>
      </c>
      <c r="H179" s="11">
        <f t="shared" si="12"/>
        <v>429.26365838024003</v>
      </c>
      <c r="J179" s="26"/>
    </row>
    <row r="180" spans="1:10" outlineLevel="1">
      <c r="A180" s="7">
        <v>31</v>
      </c>
      <c r="B180" s="39">
        <v>42578.020833333336</v>
      </c>
      <c r="C180" s="40">
        <f t="shared" si="9"/>
        <v>0.49999999999999978</v>
      </c>
      <c r="D180" s="43">
        <v>4.57</v>
      </c>
      <c r="E180" s="9">
        <f t="shared" si="10"/>
        <v>4.7048150000000009</v>
      </c>
      <c r="F180" s="44">
        <v>30.2</v>
      </c>
      <c r="G180" s="9">
        <f t="shared" si="11"/>
        <v>32.205280000000002</v>
      </c>
      <c r="H180" s="11">
        <f t="shared" si="12"/>
        <v>231.92253807680004</v>
      </c>
      <c r="J180" s="26"/>
    </row>
    <row r="181" spans="1:10" outlineLevel="1">
      <c r="A181" s="7">
        <v>31</v>
      </c>
      <c r="B181" s="39">
        <v>42578.020833333336</v>
      </c>
      <c r="C181" s="40">
        <f t="shared" si="9"/>
        <v>0.52083333333333315</v>
      </c>
      <c r="D181" s="43">
        <v>4.71</v>
      </c>
      <c r="E181" s="9">
        <f t="shared" si="10"/>
        <v>4.8489450000000005</v>
      </c>
      <c r="F181" s="44">
        <v>29.93</v>
      </c>
      <c r="G181" s="9">
        <f t="shared" si="11"/>
        <v>31.917352000000001</v>
      </c>
      <c r="H181" s="11">
        <f t="shared" si="12"/>
        <v>240.42353310636003</v>
      </c>
      <c r="J181" s="26"/>
    </row>
    <row r="182" spans="1:10" outlineLevel="1">
      <c r="A182" s="7">
        <v>31</v>
      </c>
      <c r="B182" s="39">
        <v>42578.020833333336</v>
      </c>
      <c r="C182" s="40">
        <f t="shared" si="9"/>
        <v>0.54166666666666652</v>
      </c>
      <c r="D182" s="43">
        <v>3.15</v>
      </c>
      <c r="E182" s="9">
        <f t="shared" si="10"/>
        <v>3.2429250000000001</v>
      </c>
      <c r="F182" s="44">
        <v>31.46</v>
      </c>
      <c r="G182" s="9">
        <f t="shared" si="11"/>
        <v>33.548943999999999</v>
      </c>
      <c r="H182" s="11">
        <f t="shared" si="12"/>
        <v>155.5016782788</v>
      </c>
      <c r="J182" s="26"/>
    </row>
    <row r="183" spans="1:10" outlineLevel="1">
      <c r="A183" s="7">
        <v>31</v>
      </c>
      <c r="B183" s="39">
        <v>42578.020833333336</v>
      </c>
      <c r="C183" s="40">
        <f t="shared" si="9"/>
        <v>0.56249999999999989</v>
      </c>
      <c r="D183" s="43">
        <v>5.47</v>
      </c>
      <c r="E183" s="9">
        <f t="shared" si="10"/>
        <v>5.6313650000000006</v>
      </c>
      <c r="F183" s="44">
        <v>31.77</v>
      </c>
      <c r="G183" s="9">
        <f t="shared" si="11"/>
        <v>33.879528000000001</v>
      </c>
      <c r="H183" s="11">
        <f t="shared" si="12"/>
        <v>268.16825930428001</v>
      </c>
      <c r="J183" s="26"/>
    </row>
    <row r="184" spans="1:10" outlineLevel="1">
      <c r="A184" s="7">
        <v>31</v>
      </c>
      <c r="B184" s="39">
        <v>42578.020833333336</v>
      </c>
      <c r="C184" s="40">
        <f t="shared" si="9"/>
        <v>0.58333333333333326</v>
      </c>
      <c r="D184" s="43">
        <v>4.7300000000000004</v>
      </c>
      <c r="E184" s="9">
        <f t="shared" si="10"/>
        <v>4.8695350000000008</v>
      </c>
      <c r="F184" s="44">
        <v>31.14</v>
      </c>
      <c r="G184" s="9">
        <f t="shared" si="11"/>
        <v>33.207695999999999</v>
      </c>
      <c r="H184" s="11">
        <f t="shared" si="12"/>
        <v>235.16106455864005</v>
      </c>
      <c r="J184" s="26"/>
    </row>
    <row r="185" spans="1:10" outlineLevel="1">
      <c r="A185" s="7">
        <v>31</v>
      </c>
      <c r="B185" s="39">
        <v>42578.020833333336</v>
      </c>
      <c r="C185" s="40">
        <f t="shared" si="9"/>
        <v>0.60416666666666663</v>
      </c>
      <c r="D185" s="43">
        <v>6.1</v>
      </c>
      <c r="E185" s="9">
        <f t="shared" si="10"/>
        <v>6.2799500000000004</v>
      </c>
      <c r="F185" s="44">
        <v>31.07</v>
      </c>
      <c r="G185" s="9">
        <f t="shared" si="11"/>
        <v>33.133048000000002</v>
      </c>
      <c r="H185" s="11">
        <f t="shared" si="12"/>
        <v>303.74204021240001</v>
      </c>
      <c r="J185" s="26"/>
    </row>
    <row r="186" spans="1:10" outlineLevel="1">
      <c r="A186" s="7">
        <v>31</v>
      </c>
      <c r="B186" s="39">
        <v>42578.020833333336</v>
      </c>
      <c r="C186" s="40">
        <f t="shared" si="9"/>
        <v>0.625</v>
      </c>
      <c r="D186" s="43">
        <v>6.82</v>
      </c>
      <c r="E186" s="9">
        <f t="shared" si="10"/>
        <v>7.0211900000000007</v>
      </c>
      <c r="F186" s="44">
        <v>30.44</v>
      </c>
      <c r="G186" s="9">
        <f t="shared" si="11"/>
        <v>32.461216</v>
      </c>
      <c r="H186" s="11">
        <f t="shared" si="12"/>
        <v>344.31061983296001</v>
      </c>
      <c r="J186" s="26"/>
    </row>
    <row r="187" spans="1:10" outlineLevel="1">
      <c r="A187" s="7">
        <v>31</v>
      </c>
      <c r="B187" s="39">
        <v>42578.020833333336</v>
      </c>
      <c r="C187" s="40">
        <f t="shared" si="9"/>
        <v>0.64583333333333337</v>
      </c>
      <c r="D187" s="43">
        <v>8.52</v>
      </c>
      <c r="E187" s="9">
        <f t="shared" si="10"/>
        <v>8.7713400000000004</v>
      </c>
      <c r="F187" s="44">
        <v>29.58</v>
      </c>
      <c r="G187" s="9">
        <f t="shared" si="11"/>
        <v>31.544111999999998</v>
      </c>
      <c r="H187" s="11">
        <f t="shared" si="12"/>
        <v>438.18007864992001</v>
      </c>
      <c r="J187" s="26"/>
    </row>
    <row r="188" spans="1:10" outlineLevel="1">
      <c r="A188" s="7">
        <v>31</v>
      </c>
      <c r="B188" s="39">
        <v>42578.020833333336</v>
      </c>
      <c r="C188" s="40">
        <f t="shared" si="9"/>
        <v>0.66666666666666674</v>
      </c>
      <c r="D188" s="43">
        <v>8.49</v>
      </c>
      <c r="E188" s="9">
        <f t="shared" si="10"/>
        <v>8.7404550000000008</v>
      </c>
      <c r="F188" s="44">
        <v>30.49</v>
      </c>
      <c r="G188" s="9">
        <f t="shared" si="11"/>
        <v>32.514536</v>
      </c>
      <c r="H188" s="11">
        <f t="shared" si="12"/>
        <v>428.15524374612005</v>
      </c>
      <c r="J188" s="26"/>
    </row>
    <row r="189" spans="1:10" outlineLevel="1">
      <c r="A189" s="7">
        <v>31</v>
      </c>
      <c r="B189" s="39">
        <v>42578.020833333336</v>
      </c>
      <c r="C189" s="40">
        <f t="shared" si="9"/>
        <v>0.68750000000000011</v>
      </c>
      <c r="D189" s="43">
        <v>4.8499999999999996</v>
      </c>
      <c r="E189" s="9">
        <f t="shared" si="10"/>
        <v>4.9930750000000002</v>
      </c>
      <c r="F189" s="44">
        <v>31.26</v>
      </c>
      <c r="G189" s="9">
        <f t="shared" si="11"/>
        <v>33.335664000000001</v>
      </c>
      <c r="H189" s="11">
        <f t="shared" si="12"/>
        <v>240.48814197319999</v>
      </c>
      <c r="J189" s="26"/>
    </row>
    <row r="190" spans="1:10" outlineLevel="1">
      <c r="A190" s="7">
        <v>31</v>
      </c>
      <c r="B190" s="39">
        <v>42578.020833333336</v>
      </c>
      <c r="C190" s="40">
        <f t="shared" ref="C190:C253" si="13">IF(C189=$C$60,$C$13,C189+1/48)</f>
        <v>0.70833333333333348</v>
      </c>
      <c r="D190" s="43">
        <v>4.74</v>
      </c>
      <c r="E190" s="9">
        <f t="shared" si="10"/>
        <v>4.879830000000001</v>
      </c>
      <c r="F190" s="44">
        <v>35</v>
      </c>
      <c r="G190" s="9">
        <f t="shared" si="11"/>
        <v>37.323999999999998</v>
      </c>
      <c r="H190" s="11">
        <f t="shared" si="12"/>
        <v>215.57137008000007</v>
      </c>
      <c r="J190" s="26"/>
    </row>
    <row r="191" spans="1:10" outlineLevel="1">
      <c r="A191" s="7">
        <v>31</v>
      </c>
      <c r="B191" s="39">
        <v>42578.020833333336</v>
      </c>
      <c r="C191" s="40">
        <f t="shared" si="13"/>
        <v>0.72916666666666685</v>
      </c>
      <c r="D191" s="43">
        <v>3.98</v>
      </c>
      <c r="E191" s="9">
        <f t="shared" si="10"/>
        <v>4.09741</v>
      </c>
      <c r="F191" s="44">
        <v>55.5</v>
      </c>
      <c r="G191" s="9">
        <f t="shared" si="11"/>
        <v>59.185200000000002</v>
      </c>
      <c r="H191" s="11">
        <f t="shared" si="12"/>
        <v>91.432884667999986</v>
      </c>
      <c r="J191" s="26"/>
    </row>
    <row r="192" spans="1:10" outlineLevel="1">
      <c r="A192" s="7">
        <v>31</v>
      </c>
      <c r="B192" s="39">
        <v>42578.020833333336</v>
      </c>
      <c r="C192" s="40">
        <f t="shared" si="13"/>
        <v>0.75000000000000022</v>
      </c>
      <c r="D192" s="43">
        <v>2.33</v>
      </c>
      <c r="E192" s="9">
        <f t="shared" si="10"/>
        <v>2.3987350000000003</v>
      </c>
      <c r="F192" s="44">
        <v>75.930000000000007</v>
      </c>
      <c r="G192" s="9">
        <f t="shared" si="11"/>
        <v>80.971752000000009</v>
      </c>
      <c r="H192" s="11">
        <f t="shared" si="12"/>
        <v>1.267126966279978</v>
      </c>
      <c r="J192" s="26"/>
    </row>
    <row r="193" spans="1:10" outlineLevel="1">
      <c r="A193" s="7">
        <v>31</v>
      </c>
      <c r="B193" s="39">
        <v>42578.020833333336</v>
      </c>
      <c r="C193" s="40">
        <f t="shared" si="13"/>
        <v>0.77083333333333359</v>
      </c>
      <c r="D193" s="43">
        <v>2.38</v>
      </c>
      <c r="E193" s="9">
        <f t="shared" si="10"/>
        <v>2.4502100000000002</v>
      </c>
      <c r="F193" s="44">
        <v>87.77</v>
      </c>
      <c r="G193" s="9">
        <f t="shared" si="11"/>
        <v>93.597927999999996</v>
      </c>
      <c r="H193" s="11">
        <f t="shared" si="12"/>
        <v>-29.642464164879993</v>
      </c>
      <c r="J193" s="26"/>
    </row>
    <row r="194" spans="1:10" outlineLevel="1">
      <c r="A194" s="7">
        <v>31</v>
      </c>
      <c r="B194" s="39">
        <v>42578.020833333336</v>
      </c>
      <c r="C194" s="40">
        <f t="shared" si="13"/>
        <v>0.79166666666666696</v>
      </c>
      <c r="D194" s="43">
        <v>2.85</v>
      </c>
      <c r="E194" s="9">
        <f t="shared" si="10"/>
        <v>2.9340750000000004</v>
      </c>
      <c r="F194" s="44">
        <v>77.16</v>
      </c>
      <c r="G194" s="9">
        <f t="shared" si="11"/>
        <v>82.283423999999997</v>
      </c>
      <c r="H194" s="11">
        <f t="shared" si="12"/>
        <v>-2.2986247727999904</v>
      </c>
      <c r="J194" s="26"/>
    </row>
    <row r="195" spans="1:10" outlineLevel="1">
      <c r="A195" s="7">
        <v>31</v>
      </c>
      <c r="B195" s="39">
        <v>42578.020833333336</v>
      </c>
      <c r="C195" s="40">
        <f t="shared" si="13"/>
        <v>0.81250000000000033</v>
      </c>
      <c r="D195" s="43">
        <v>4.1399999999999997</v>
      </c>
      <c r="E195" s="9">
        <f t="shared" si="10"/>
        <v>4.26213</v>
      </c>
      <c r="F195" s="44">
        <v>72.33</v>
      </c>
      <c r="G195" s="9">
        <f t="shared" si="11"/>
        <v>77.132711999999998</v>
      </c>
      <c r="H195" s="11">
        <f t="shared" si="12"/>
        <v>18.613949203440008</v>
      </c>
      <c r="J195" s="26"/>
    </row>
    <row r="196" spans="1:10" outlineLevel="1">
      <c r="A196" s="7">
        <v>31</v>
      </c>
      <c r="B196" s="39">
        <v>42578.020833333336</v>
      </c>
      <c r="C196" s="40">
        <f t="shared" si="13"/>
        <v>0.8333333333333337</v>
      </c>
      <c r="D196" s="43">
        <v>5.71</v>
      </c>
      <c r="E196" s="9">
        <f t="shared" si="10"/>
        <v>5.8784450000000001</v>
      </c>
      <c r="F196" s="44">
        <v>60.73</v>
      </c>
      <c r="G196" s="9">
        <f t="shared" si="11"/>
        <v>64.762472000000002</v>
      </c>
      <c r="H196" s="11">
        <f t="shared" si="12"/>
        <v>98.390637783959988</v>
      </c>
      <c r="J196" s="26"/>
    </row>
    <row r="197" spans="1:10" outlineLevel="1">
      <c r="A197" s="7">
        <v>31</v>
      </c>
      <c r="B197" s="39">
        <v>42578.020833333336</v>
      </c>
      <c r="C197" s="40">
        <f t="shared" si="13"/>
        <v>0.85416666666666707</v>
      </c>
      <c r="D197" s="43">
        <v>2.96</v>
      </c>
      <c r="E197" s="9">
        <f t="shared" si="10"/>
        <v>3.04732</v>
      </c>
      <c r="F197" s="44">
        <v>50.44</v>
      </c>
      <c r="G197" s="9">
        <f t="shared" si="11"/>
        <v>53.789215999999996</v>
      </c>
      <c r="H197" s="11">
        <f t="shared" si="12"/>
        <v>84.443626298880019</v>
      </c>
      <c r="J197" s="26"/>
    </row>
    <row r="198" spans="1:10" outlineLevel="1">
      <c r="A198" s="7">
        <v>31</v>
      </c>
      <c r="B198" s="39">
        <v>42578.020833333336</v>
      </c>
      <c r="C198" s="40">
        <f t="shared" si="13"/>
        <v>0.87500000000000044</v>
      </c>
      <c r="D198" s="43">
        <v>6.63</v>
      </c>
      <c r="E198" s="9">
        <f t="shared" si="10"/>
        <v>6.8255850000000002</v>
      </c>
      <c r="F198" s="44">
        <v>41.44</v>
      </c>
      <c r="G198" s="9">
        <f t="shared" si="11"/>
        <v>44.191615999999996</v>
      </c>
      <c r="H198" s="11">
        <f t="shared" si="12"/>
        <v>254.65154620464003</v>
      </c>
      <c r="J198" s="26"/>
    </row>
    <row r="199" spans="1:10" outlineLevel="1">
      <c r="A199" s="7">
        <v>31</v>
      </c>
      <c r="B199" s="39">
        <v>42578.020833333336</v>
      </c>
      <c r="C199" s="40">
        <f t="shared" si="13"/>
        <v>0.89583333333333381</v>
      </c>
      <c r="D199" s="43">
        <v>8.9600000000000009</v>
      </c>
      <c r="E199" s="9">
        <f t="shared" si="10"/>
        <v>9.2243200000000023</v>
      </c>
      <c r="F199" s="44">
        <v>35.06</v>
      </c>
      <c r="G199" s="9">
        <f t="shared" si="11"/>
        <v>37.387984000000003</v>
      </c>
      <c r="H199" s="11">
        <f t="shared" si="12"/>
        <v>406.90335142912005</v>
      </c>
      <c r="J199" s="26"/>
    </row>
    <row r="200" spans="1:10" outlineLevel="1">
      <c r="A200" s="7">
        <v>31</v>
      </c>
      <c r="B200" s="39">
        <v>42578.020833333336</v>
      </c>
      <c r="C200" s="40">
        <f t="shared" si="13"/>
        <v>0.91666666666666718</v>
      </c>
      <c r="D200" s="43">
        <v>8.67</v>
      </c>
      <c r="E200" s="9">
        <f t="shared" si="10"/>
        <v>8.9257650000000002</v>
      </c>
      <c r="F200" s="44">
        <v>31.79</v>
      </c>
      <c r="G200" s="9">
        <f t="shared" si="11"/>
        <v>33.900855999999997</v>
      </c>
      <c r="H200" s="11">
        <f t="shared" si="12"/>
        <v>424.85877354516003</v>
      </c>
      <c r="J200" s="26"/>
    </row>
    <row r="201" spans="1:10" outlineLevel="1">
      <c r="A201" s="7">
        <v>31</v>
      </c>
      <c r="B201" s="39">
        <v>42578.020833333336</v>
      </c>
      <c r="C201" s="40">
        <f t="shared" si="13"/>
        <v>0.93750000000000056</v>
      </c>
      <c r="D201" s="43">
        <v>7.74</v>
      </c>
      <c r="E201" s="9">
        <f t="shared" si="10"/>
        <v>7.9683300000000008</v>
      </c>
      <c r="F201" s="44">
        <v>40.64</v>
      </c>
      <c r="G201" s="9">
        <f t="shared" si="11"/>
        <v>43.338495999999999</v>
      </c>
      <c r="H201" s="11">
        <f t="shared" si="12"/>
        <v>304.08345716832002</v>
      </c>
      <c r="J201" s="26"/>
    </row>
    <row r="202" spans="1:10" outlineLevel="1">
      <c r="A202" s="7">
        <v>31</v>
      </c>
      <c r="B202" s="39">
        <v>42578.020833333336</v>
      </c>
      <c r="C202" s="40">
        <f t="shared" si="13"/>
        <v>0.95833333333333393</v>
      </c>
      <c r="D202" s="43">
        <v>5.7</v>
      </c>
      <c r="E202" s="9">
        <f t="shared" si="10"/>
        <v>5.8681500000000009</v>
      </c>
      <c r="F202" s="44">
        <v>25.7</v>
      </c>
      <c r="G202" s="9">
        <f t="shared" si="11"/>
        <v>27.406479999999998</v>
      </c>
      <c r="H202" s="11">
        <f t="shared" si="12"/>
        <v>317.42888938800002</v>
      </c>
      <c r="J202" s="26"/>
    </row>
    <row r="203" spans="1:10" outlineLevel="1">
      <c r="A203" s="7">
        <v>31</v>
      </c>
      <c r="B203" s="39">
        <v>42578.020833333336</v>
      </c>
      <c r="C203" s="40">
        <f t="shared" si="13"/>
        <v>0.9791666666666673</v>
      </c>
      <c r="D203" s="43">
        <v>7.94</v>
      </c>
      <c r="E203" s="9">
        <f t="shared" si="10"/>
        <v>8.1742300000000014</v>
      </c>
      <c r="F203" s="44">
        <v>20.54</v>
      </c>
      <c r="G203" s="9">
        <f t="shared" si="11"/>
        <v>21.903856000000001</v>
      </c>
      <c r="H203" s="11">
        <f t="shared" si="12"/>
        <v>487.15258816912007</v>
      </c>
      <c r="J203" s="26"/>
    </row>
    <row r="204" spans="1:10" outlineLevel="1">
      <c r="A204" s="7">
        <v>31</v>
      </c>
      <c r="B204" s="39">
        <v>42578.020833333336</v>
      </c>
      <c r="C204" s="40">
        <f t="shared" si="13"/>
        <v>1.0000000000000007</v>
      </c>
      <c r="D204" s="43">
        <v>7.83</v>
      </c>
      <c r="E204" s="9">
        <f t="shared" si="10"/>
        <v>8.0609850000000005</v>
      </c>
      <c r="F204" s="44">
        <v>25.42</v>
      </c>
      <c r="G204" s="9">
        <f t="shared" si="11"/>
        <v>27.107888000000003</v>
      </c>
      <c r="H204" s="11">
        <f>E204*($B$6-G204)</f>
        <v>438.45399895032</v>
      </c>
      <c r="J204" s="26"/>
    </row>
    <row r="205" spans="1:10" outlineLevel="1">
      <c r="A205" s="7">
        <v>31</v>
      </c>
      <c r="B205" s="39">
        <v>42579.020833333336</v>
      </c>
      <c r="C205" s="40">
        <f t="shared" si="13"/>
        <v>2.0833333333333332E-2</v>
      </c>
      <c r="D205" s="43">
        <v>7.86</v>
      </c>
      <c r="E205" s="9">
        <f t="shared" ref="E205:E268" si="14">IF($B$10="Electricity",$D205*$B$7,$D205*$B$8)</f>
        <v>8.0918700000000001</v>
      </c>
      <c r="F205" s="44">
        <v>25.96</v>
      </c>
      <c r="G205" s="9">
        <f t="shared" ref="G205:G268" si="15">$F205*$B$8</f>
        <v>27.683744000000001</v>
      </c>
      <c r="H205" s="11">
        <f t="shared" ref="H205:H251" si="16">E205*($B$6-G205)</f>
        <v>435.47414743871997</v>
      </c>
      <c r="J205" s="26"/>
    </row>
    <row r="206" spans="1:10" outlineLevel="1">
      <c r="A206" s="7">
        <v>31</v>
      </c>
      <c r="B206" s="39">
        <v>42579.020833333336</v>
      </c>
      <c r="C206" s="40">
        <f t="shared" si="13"/>
        <v>4.1666666666666664E-2</v>
      </c>
      <c r="D206" s="43">
        <v>8.42</v>
      </c>
      <c r="E206" s="9">
        <f t="shared" si="14"/>
        <v>8.6683900000000005</v>
      </c>
      <c r="F206" s="44">
        <v>25.86</v>
      </c>
      <c r="G206" s="9">
        <f t="shared" si="15"/>
        <v>27.577103999999999</v>
      </c>
      <c r="H206" s="11">
        <f t="shared" si="16"/>
        <v>467.42469245744002</v>
      </c>
      <c r="J206" s="26"/>
    </row>
    <row r="207" spans="1:10" outlineLevel="1">
      <c r="A207" s="7">
        <v>31</v>
      </c>
      <c r="B207" s="39">
        <v>42579.020833333336</v>
      </c>
      <c r="C207" s="40">
        <f t="shared" si="13"/>
        <v>6.25E-2</v>
      </c>
      <c r="D207" s="43">
        <v>8.9600000000000009</v>
      </c>
      <c r="E207" s="9">
        <f t="shared" si="14"/>
        <v>9.2243200000000023</v>
      </c>
      <c r="F207" s="44">
        <v>21.66</v>
      </c>
      <c r="G207" s="9">
        <f t="shared" si="15"/>
        <v>23.098224000000002</v>
      </c>
      <c r="H207" s="11">
        <f t="shared" si="16"/>
        <v>538.71667039232011</v>
      </c>
      <c r="J207" s="26"/>
    </row>
    <row r="208" spans="1:10" outlineLevel="1">
      <c r="A208" s="7">
        <v>31</v>
      </c>
      <c r="B208" s="39">
        <v>42579.020833333336</v>
      </c>
      <c r="C208" s="40">
        <f t="shared" si="13"/>
        <v>8.3333333333333329E-2</v>
      </c>
      <c r="D208" s="43">
        <v>8.74</v>
      </c>
      <c r="E208" s="9">
        <f t="shared" si="14"/>
        <v>8.9978300000000004</v>
      </c>
      <c r="F208" s="44">
        <v>16.72</v>
      </c>
      <c r="G208" s="9">
        <f t="shared" si="15"/>
        <v>17.830207999999999</v>
      </c>
      <c r="H208" s="11">
        <f t="shared" si="16"/>
        <v>572.88996455135998</v>
      </c>
      <c r="J208" s="26"/>
    </row>
    <row r="209" spans="1:13" outlineLevel="1">
      <c r="A209" s="7">
        <v>31</v>
      </c>
      <c r="B209" s="39">
        <v>42579.020833333336</v>
      </c>
      <c r="C209" s="40">
        <f t="shared" si="13"/>
        <v>0.10416666666666666</v>
      </c>
      <c r="D209" s="43">
        <v>7.03</v>
      </c>
      <c r="E209" s="9">
        <f t="shared" si="14"/>
        <v>7.2373850000000006</v>
      </c>
      <c r="F209" s="44">
        <v>16</v>
      </c>
      <c r="G209" s="9">
        <f t="shared" si="15"/>
        <v>17.0624</v>
      </c>
      <c r="H209" s="11">
        <f t="shared" si="16"/>
        <v>466.35971967600005</v>
      </c>
      <c r="J209" s="26"/>
      <c r="M209" s="27"/>
    </row>
    <row r="210" spans="1:13" outlineLevel="1">
      <c r="A210" s="7">
        <v>31</v>
      </c>
      <c r="B210" s="39">
        <v>42579.020833333336</v>
      </c>
      <c r="C210" s="40">
        <f t="shared" si="13"/>
        <v>0.12499999999999999</v>
      </c>
      <c r="D210" s="43">
        <v>6.16</v>
      </c>
      <c r="E210" s="9">
        <f t="shared" si="14"/>
        <v>6.3417200000000005</v>
      </c>
      <c r="F210" s="44">
        <v>15.04</v>
      </c>
      <c r="G210" s="9">
        <f t="shared" si="15"/>
        <v>16.038656</v>
      </c>
      <c r="H210" s="11">
        <f t="shared" si="16"/>
        <v>415.13751447167999</v>
      </c>
      <c r="J210" s="26"/>
    </row>
    <row r="211" spans="1:13" outlineLevel="1">
      <c r="A211" s="7">
        <v>31</v>
      </c>
      <c r="B211" s="39">
        <v>42579.020833333336</v>
      </c>
      <c r="C211" s="40">
        <f t="shared" si="13"/>
        <v>0.14583333333333331</v>
      </c>
      <c r="D211" s="43">
        <v>4.2</v>
      </c>
      <c r="E211" s="9">
        <f t="shared" si="14"/>
        <v>4.323900000000001</v>
      </c>
      <c r="F211" s="44">
        <v>14.99</v>
      </c>
      <c r="G211" s="9">
        <f t="shared" si="15"/>
        <v>15.985336</v>
      </c>
      <c r="H211" s="11">
        <f t="shared" si="16"/>
        <v>283.27885566960003</v>
      </c>
      <c r="J211" s="26"/>
    </row>
    <row r="212" spans="1:13" outlineLevel="1">
      <c r="A212" s="7">
        <v>31</v>
      </c>
      <c r="B212" s="39">
        <v>42579.020833333336</v>
      </c>
      <c r="C212" s="40">
        <f t="shared" si="13"/>
        <v>0.16666666666666666</v>
      </c>
      <c r="D212" s="43">
        <v>4.5</v>
      </c>
      <c r="E212" s="9">
        <f t="shared" si="14"/>
        <v>4.6327500000000006</v>
      </c>
      <c r="F212" s="44">
        <v>14.94</v>
      </c>
      <c r="G212" s="9">
        <f t="shared" si="15"/>
        <v>15.932015999999999</v>
      </c>
      <c r="H212" s="11">
        <f t="shared" si="16"/>
        <v>303.76007787600003</v>
      </c>
      <c r="J212" s="26"/>
    </row>
    <row r="213" spans="1:13" outlineLevel="1">
      <c r="A213" s="7">
        <v>31</v>
      </c>
      <c r="B213" s="39">
        <v>42579.020833333336</v>
      </c>
      <c r="C213" s="40">
        <f t="shared" si="13"/>
        <v>0.1875</v>
      </c>
      <c r="D213" s="43">
        <v>4.2</v>
      </c>
      <c r="E213" s="9">
        <f t="shared" si="14"/>
        <v>4.323900000000001</v>
      </c>
      <c r="F213" s="44">
        <v>13.02</v>
      </c>
      <c r="G213" s="9">
        <f t="shared" si="15"/>
        <v>13.884528</v>
      </c>
      <c r="H213" s="11">
        <f t="shared" si="16"/>
        <v>292.36253938080006</v>
      </c>
      <c r="J213" s="26"/>
    </row>
    <row r="214" spans="1:13" outlineLevel="1">
      <c r="A214" s="7">
        <v>31</v>
      </c>
      <c r="B214" s="39">
        <v>42579.020833333336</v>
      </c>
      <c r="C214" s="40">
        <f t="shared" si="13"/>
        <v>0.20833333333333334</v>
      </c>
      <c r="D214" s="43">
        <v>5.58</v>
      </c>
      <c r="E214" s="9">
        <f t="shared" si="14"/>
        <v>5.7446100000000007</v>
      </c>
      <c r="F214" s="44">
        <v>12.72</v>
      </c>
      <c r="G214" s="9">
        <f t="shared" si="15"/>
        <v>13.564608000000002</v>
      </c>
      <c r="H214" s="11">
        <f t="shared" si="16"/>
        <v>390.26233223712001</v>
      </c>
      <c r="J214" s="26"/>
    </row>
    <row r="215" spans="1:13" outlineLevel="1">
      <c r="A215" s="7">
        <v>31</v>
      </c>
      <c r="B215" s="39">
        <v>42579.020833333336</v>
      </c>
      <c r="C215" s="40">
        <f t="shared" si="13"/>
        <v>0.22916666666666669</v>
      </c>
      <c r="D215" s="43">
        <v>8.4</v>
      </c>
      <c r="E215" s="9">
        <f t="shared" si="14"/>
        <v>8.6478000000000019</v>
      </c>
      <c r="F215" s="44">
        <v>17.98</v>
      </c>
      <c r="G215" s="9">
        <f t="shared" si="15"/>
        <v>19.173871999999999</v>
      </c>
      <c r="H215" s="11">
        <f t="shared" si="16"/>
        <v>538.98388971840006</v>
      </c>
      <c r="J215" s="26"/>
    </row>
    <row r="216" spans="1:13" outlineLevel="1">
      <c r="A216" s="7">
        <v>31</v>
      </c>
      <c r="B216" s="39">
        <v>42579.020833333336</v>
      </c>
      <c r="C216" s="40">
        <f t="shared" si="13"/>
        <v>0.25</v>
      </c>
      <c r="D216" s="43">
        <v>8.44</v>
      </c>
      <c r="E216" s="9">
        <f t="shared" si="14"/>
        <v>8.6889800000000008</v>
      </c>
      <c r="F216" s="44">
        <v>18.350000000000001</v>
      </c>
      <c r="G216" s="9">
        <f t="shared" si="15"/>
        <v>19.568440000000002</v>
      </c>
      <c r="H216" s="11">
        <f t="shared" si="16"/>
        <v>538.12208620880006</v>
      </c>
      <c r="J216" s="26"/>
    </row>
    <row r="217" spans="1:13" outlineLevel="1">
      <c r="A217" s="7">
        <v>31</v>
      </c>
      <c r="B217" s="39">
        <v>42579.020833333336</v>
      </c>
      <c r="C217" s="40">
        <f t="shared" si="13"/>
        <v>0.27083333333333331</v>
      </c>
      <c r="D217" s="43">
        <v>8.92</v>
      </c>
      <c r="E217" s="9">
        <f t="shared" si="14"/>
        <v>9.1831399999999999</v>
      </c>
      <c r="F217" s="44">
        <v>33.909999999999997</v>
      </c>
      <c r="G217" s="9">
        <f t="shared" si="15"/>
        <v>36.161623999999996</v>
      </c>
      <c r="H217" s="11">
        <f>E217*($B$6-G217)</f>
        <v>416.34865418064004</v>
      </c>
      <c r="J217" s="26"/>
    </row>
    <row r="218" spans="1:13" outlineLevel="1">
      <c r="A218" s="7">
        <v>31</v>
      </c>
      <c r="B218" s="39">
        <v>42579.020833333336</v>
      </c>
      <c r="C218" s="40">
        <f t="shared" si="13"/>
        <v>0.29166666666666663</v>
      </c>
      <c r="D218" s="43">
        <v>8.64</v>
      </c>
      <c r="E218" s="9">
        <f t="shared" si="14"/>
        <v>8.8948800000000006</v>
      </c>
      <c r="F218" s="44">
        <v>51.89</v>
      </c>
      <c r="G218" s="9">
        <f t="shared" si="15"/>
        <v>55.335495999999999</v>
      </c>
      <c r="H218" s="11">
        <f t="shared" si="16"/>
        <v>232.73012333952002</v>
      </c>
      <c r="J218" s="26"/>
    </row>
    <row r="219" spans="1:13" outlineLevel="1">
      <c r="A219" s="7">
        <v>31</v>
      </c>
      <c r="B219" s="39">
        <v>42579.020833333336</v>
      </c>
      <c r="C219" s="40">
        <f t="shared" si="13"/>
        <v>0.31249999999999994</v>
      </c>
      <c r="D219" s="43">
        <v>8.61</v>
      </c>
      <c r="E219" s="9">
        <f t="shared" si="14"/>
        <v>8.863995000000001</v>
      </c>
      <c r="F219" s="44">
        <v>52.81</v>
      </c>
      <c r="G219" s="9">
        <f t="shared" si="15"/>
        <v>56.316584000000006</v>
      </c>
      <c r="H219" s="11">
        <f t="shared" si="16"/>
        <v>223.22567350691997</v>
      </c>
      <c r="J219" s="26"/>
    </row>
    <row r="220" spans="1:13" outlineLevel="1">
      <c r="A220" s="7">
        <v>31</v>
      </c>
      <c r="B220" s="39">
        <v>42579.020833333336</v>
      </c>
      <c r="C220" s="40">
        <f t="shared" si="13"/>
        <v>0.33333333333333326</v>
      </c>
      <c r="D220" s="43">
        <v>8.8000000000000007</v>
      </c>
      <c r="E220" s="9">
        <f t="shared" si="14"/>
        <v>9.0596000000000014</v>
      </c>
      <c r="F220" s="44">
        <v>72.12</v>
      </c>
      <c r="G220" s="9">
        <f t="shared" si="15"/>
        <v>76.908768000000009</v>
      </c>
      <c r="H220" s="11">
        <f t="shared" si="16"/>
        <v>41.594725427199926</v>
      </c>
      <c r="J220" s="26"/>
    </row>
    <row r="221" spans="1:13" outlineLevel="1">
      <c r="A221" s="7">
        <v>31</v>
      </c>
      <c r="B221" s="39">
        <v>42579.020833333336</v>
      </c>
      <c r="C221" s="40">
        <f t="shared" si="13"/>
        <v>0.35416666666666657</v>
      </c>
      <c r="D221" s="43">
        <v>7.54</v>
      </c>
      <c r="E221" s="9">
        <f t="shared" si="14"/>
        <v>7.7624300000000011</v>
      </c>
      <c r="F221" s="44">
        <v>110.64</v>
      </c>
      <c r="G221" s="9">
        <f t="shared" si="15"/>
        <v>117.986496</v>
      </c>
      <c r="H221" s="11">
        <f t="shared" si="16"/>
        <v>-283.22387114528004</v>
      </c>
      <c r="J221" s="26"/>
    </row>
    <row r="222" spans="1:13" outlineLevel="1">
      <c r="A222" s="7">
        <v>31</v>
      </c>
      <c r="B222" s="39">
        <v>42579.020833333336</v>
      </c>
      <c r="C222" s="40">
        <f t="shared" si="13"/>
        <v>0.37499999999999989</v>
      </c>
      <c r="D222" s="43">
        <v>6.02</v>
      </c>
      <c r="E222" s="9">
        <f t="shared" si="14"/>
        <v>6.1975899999999999</v>
      </c>
      <c r="F222" s="44">
        <v>73.62</v>
      </c>
      <c r="G222" s="9">
        <f t="shared" si="15"/>
        <v>78.508368000000004</v>
      </c>
      <c r="H222" s="11">
        <f t="shared" si="16"/>
        <v>18.540908566879974</v>
      </c>
      <c r="J222" s="26"/>
    </row>
    <row r="223" spans="1:13" outlineLevel="1">
      <c r="A223" s="7">
        <v>31</v>
      </c>
      <c r="B223" s="39">
        <v>42579.020833333336</v>
      </c>
      <c r="C223" s="40">
        <f t="shared" si="13"/>
        <v>0.3958333333333332</v>
      </c>
      <c r="D223" s="43">
        <v>4.76</v>
      </c>
      <c r="E223" s="9">
        <f t="shared" si="14"/>
        <v>4.9004200000000004</v>
      </c>
      <c r="F223" s="44">
        <v>119.93</v>
      </c>
      <c r="G223" s="9">
        <f t="shared" si="15"/>
        <v>127.89335200000001</v>
      </c>
      <c r="H223" s="11">
        <f t="shared" si="16"/>
        <v>-227.34691000784005</v>
      </c>
      <c r="J223" s="26"/>
    </row>
    <row r="224" spans="1:13" outlineLevel="1">
      <c r="A224" s="7">
        <v>31</v>
      </c>
      <c r="B224" s="39">
        <v>42579.020833333336</v>
      </c>
      <c r="C224" s="40">
        <f t="shared" si="13"/>
        <v>0.41666666666666652</v>
      </c>
      <c r="D224" s="43">
        <v>5.07</v>
      </c>
      <c r="E224" s="9">
        <f t="shared" si="14"/>
        <v>5.2195650000000011</v>
      </c>
      <c r="F224" s="44">
        <v>69.58</v>
      </c>
      <c r="G224" s="9">
        <f t="shared" si="15"/>
        <v>74.200112000000004</v>
      </c>
      <c r="H224" s="11">
        <f t="shared" si="16"/>
        <v>38.102239908719987</v>
      </c>
      <c r="J224" s="26"/>
    </row>
    <row r="225" spans="1:10" outlineLevel="1">
      <c r="A225" s="7">
        <v>31</v>
      </c>
      <c r="B225" s="39">
        <v>42579.020833333336</v>
      </c>
      <c r="C225" s="40">
        <f t="shared" si="13"/>
        <v>0.43749999999999983</v>
      </c>
      <c r="D225" s="43">
        <v>5.54</v>
      </c>
      <c r="E225" s="9">
        <f t="shared" si="14"/>
        <v>5.7034300000000009</v>
      </c>
      <c r="F225" s="44">
        <v>37.28</v>
      </c>
      <c r="G225" s="9">
        <f t="shared" si="15"/>
        <v>39.755392000000001</v>
      </c>
      <c r="H225" s="11">
        <f t="shared" si="16"/>
        <v>238.08744960544004</v>
      </c>
      <c r="J225" s="26"/>
    </row>
    <row r="226" spans="1:10" outlineLevel="1">
      <c r="A226" s="7">
        <v>31</v>
      </c>
      <c r="B226" s="39">
        <v>42579.020833333336</v>
      </c>
      <c r="C226" s="40">
        <f t="shared" si="13"/>
        <v>0.45833333333333315</v>
      </c>
      <c r="D226" s="43">
        <v>4.43</v>
      </c>
      <c r="E226" s="9">
        <f t="shared" si="14"/>
        <v>4.5606850000000003</v>
      </c>
      <c r="F226" s="44">
        <v>32.369999999999997</v>
      </c>
      <c r="G226" s="9">
        <f t="shared" si="15"/>
        <v>34.519368</v>
      </c>
      <c r="H226" s="11">
        <f t="shared" si="16"/>
        <v>214.26386365292001</v>
      </c>
      <c r="J226" s="26"/>
    </row>
    <row r="227" spans="1:10" outlineLevel="1">
      <c r="A227" s="7">
        <v>31</v>
      </c>
      <c r="B227" s="39">
        <v>42579.020833333336</v>
      </c>
      <c r="C227" s="40">
        <f t="shared" si="13"/>
        <v>0.47916666666666646</v>
      </c>
      <c r="D227" s="43">
        <v>3.83</v>
      </c>
      <c r="E227" s="9">
        <f t="shared" si="14"/>
        <v>3.9429850000000002</v>
      </c>
      <c r="F227" s="44">
        <v>31.65</v>
      </c>
      <c r="G227" s="9">
        <f t="shared" si="15"/>
        <v>33.751559999999998</v>
      </c>
      <c r="H227" s="11">
        <f t="shared" si="16"/>
        <v>188.27138269340003</v>
      </c>
      <c r="J227" s="26"/>
    </row>
    <row r="228" spans="1:10" outlineLevel="1">
      <c r="A228" s="7">
        <v>31</v>
      </c>
      <c r="B228" s="39">
        <v>42579.020833333336</v>
      </c>
      <c r="C228" s="40">
        <f t="shared" si="13"/>
        <v>0.49999999999999978</v>
      </c>
      <c r="D228" s="43">
        <v>4</v>
      </c>
      <c r="E228" s="9">
        <f t="shared" si="14"/>
        <v>4.1180000000000003</v>
      </c>
      <c r="F228" s="44">
        <v>27.39</v>
      </c>
      <c r="G228" s="9">
        <f t="shared" si="15"/>
        <v>29.208696</v>
      </c>
      <c r="H228" s="11">
        <f t="shared" si="16"/>
        <v>215.33558987200001</v>
      </c>
      <c r="J228" s="26"/>
    </row>
    <row r="229" spans="1:10" outlineLevel="1">
      <c r="A229" s="7">
        <v>31</v>
      </c>
      <c r="B229" s="39">
        <v>42579.020833333336</v>
      </c>
      <c r="C229" s="40">
        <f t="shared" si="13"/>
        <v>0.52083333333333315</v>
      </c>
      <c r="D229" s="43">
        <v>3.69</v>
      </c>
      <c r="E229" s="9">
        <f t="shared" si="14"/>
        <v>3.7988550000000001</v>
      </c>
      <c r="F229" s="44">
        <v>28.17</v>
      </c>
      <c r="G229" s="9">
        <f t="shared" si="15"/>
        <v>30.040488000000003</v>
      </c>
      <c r="H229" s="11">
        <f t="shared" si="16"/>
        <v>195.48722445875998</v>
      </c>
      <c r="J229" s="26"/>
    </row>
    <row r="230" spans="1:10" outlineLevel="1">
      <c r="A230" s="7">
        <v>31</v>
      </c>
      <c r="B230" s="39">
        <v>42579.020833333336</v>
      </c>
      <c r="C230" s="40">
        <f t="shared" si="13"/>
        <v>0.54166666666666652</v>
      </c>
      <c r="D230" s="43">
        <v>3.76</v>
      </c>
      <c r="E230" s="9">
        <f t="shared" si="14"/>
        <v>3.8709199999999999</v>
      </c>
      <c r="F230" s="44">
        <v>37.44</v>
      </c>
      <c r="G230" s="9">
        <f t="shared" si="15"/>
        <v>39.926015999999997</v>
      </c>
      <c r="H230" s="11">
        <f t="shared" si="16"/>
        <v>160.92956614528001</v>
      </c>
      <c r="J230" s="26"/>
    </row>
    <row r="231" spans="1:10" outlineLevel="1">
      <c r="A231" s="7">
        <v>31</v>
      </c>
      <c r="B231" s="39">
        <v>42579.020833333336</v>
      </c>
      <c r="C231" s="40">
        <f t="shared" si="13"/>
        <v>0.56249999999999989</v>
      </c>
      <c r="D231" s="43">
        <v>5.05</v>
      </c>
      <c r="E231" s="9">
        <f t="shared" si="14"/>
        <v>5.1989749999999999</v>
      </c>
      <c r="F231" s="44">
        <v>49.5</v>
      </c>
      <c r="G231" s="9">
        <f t="shared" si="15"/>
        <v>52.786799999999999</v>
      </c>
      <c r="H231" s="11">
        <f t="shared" si="16"/>
        <v>149.27920897000001</v>
      </c>
      <c r="J231" s="26"/>
    </row>
    <row r="232" spans="1:10" outlineLevel="1">
      <c r="A232" s="7">
        <v>31</v>
      </c>
      <c r="B232" s="39">
        <v>42579.020833333336</v>
      </c>
      <c r="C232" s="40">
        <f t="shared" si="13"/>
        <v>0.58333333333333326</v>
      </c>
      <c r="D232" s="43">
        <v>2.11</v>
      </c>
      <c r="E232" s="9">
        <f t="shared" si="14"/>
        <v>2.1722450000000002</v>
      </c>
      <c r="F232" s="44">
        <v>32.99</v>
      </c>
      <c r="G232" s="9">
        <f t="shared" si="15"/>
        <v>35.180536000000004</v>
      </c>
      <c r="H232" s="11">
        <f t="shared" si="16"/>
        <v>100.61722407668</v>
      </c>
      <c r="J232" s="26"/>
    </row>
    <row r="233" spans="1:10" outlineLevel="1">
      <c r="A233" s="7">
        <v>31</v>
      </c>
      <c r="B233" s="39">
        <v>42579.020833333336</v>
      </c>
      <c r="C233" s="40">
        <f t="shared" si="13"/>
        <v>0.60416666666666663</v>
      </c>
      <c r="D233" s="43">
        <v>2.5</v>
      </c>
      <c r="E233" s="9">
        <f t="shared" si="14"/>
        <v>2.5737500000000004</v>
      </c>
      <c r="F233" s="44">
        <v>28.26</v>
      </c>
      <c r="G233" s="9">
        <f t="shared" si="15"/>
        <v>30.136464000000004</v>
      </c>
      <c r="H233" s="11">
        <f t="shared" si="16"/>
        <v>132.19690078000002</v>
      </c>
      <c r="J233" s="26"/>
    </row>
    <row r="234" spans="1:10" outlineLevel="1">
      <c r="A234" s="7">
        <v>31</v>
      </c>
      <c r="B234" s="39">
        <v>42579.020833333336</v>
      </c>
      <c r="C234" s="40">
        <f t="shared" si="13"/>
        <v>0.625</v>
      </c>
      <c r="D234" s="43">
        <v>4.6399999999999997</v>
      </c>
      <c r="E234" s="9">
        <f t="shared" si="14"/>
        <v>4.7768800000000002</v>
      </c>
      <c r="F234" s="44">
        <v>27.77</v>
      </c>
      <c r="G234" s="9">
        <f t="shared" si="15"/>
        <v>29.613928000000001</v>
      </c>
      <c r="H234" s="11">
        <f t="shared" si="16"/>
        <v>247.85353961536001</v>
      </c>
      <c r="J234" s="26"/>
    </row>
    <row r="235" spans="1:10" outlineLevel="1">
      <c r="A235" s="7">
        <v>31</v>
      </c>
      <c r="B235" s="39">
        <v>42579.020833333336</v>
      </c>
      <c r="C235" s="40">
        <f t="shared" si="13"/>
        <v>0.64583333333333337</v>
      </c>
      <c r="D235" s="43">
        <v>3.32</v>
      </c>
      <c r="E235" s="9">
        <f t="shared" si="14"/>
        <v>3.4179400000000002</v>
      </c>
      <c r="F235" s="44">
        <v>28.36</v>
      </c>
      <c r="G235" s="9">
        <f t="shared" si="15"/>
        <v>30.243103999999999</v>
      </c>
      <c r="H235" s="11">
        <f t="shared" si="16"/>
        <v>175.19299511424001</v>
      </c>
      <c r="J235" s="26"/>
    </row>
    <row r="236" spans="1:10" outlineLevel="1">
      <c r="A236" s="7">
        <v>31</v>
      </c>
      <c r="B236" s="39">
        <v>42579.020833333336</v>
      </c>
      <c r="C236" s="40">
        <f t="shared" si="13"/>
        <v>0.66666666666666674</v>
      </c>
      <c r="D236" s="43">
        <v>2.92</v>
      </c>
      <c r="E236" s="9">
        <f t="shared" si="14"/>
        <v>3.0061400000000003</v>
      </c>
      <c r="F236" s="44">
        <v>28.69</v>
      </c>
      <c r="G236" s="9">
        <f t="shared" si="15"/>
        <v>30.595016000000001</v>
      </c>
      <c r="H236" s="11">
        <f t="shared" si="16"/>
        <v>153.02750860176002</v>
      </c>
      <c r="J236" s="26"/>
    </row>
    <row r="237" spans="1:10" outlineLevel="1">
      <c r="A237" s="7">
        <v>31</v>
      </c>
      <c r="B237" s="39">
        <v>42579.020833333336</v>
      </c>
      <c r="C237" s="40">
        <f t="shared" si="13"/>
        <v>0.68750000000000011</v>
      </c>
      <c r="D237" s="43">
        <v>3.19</v>
      </c>
      <c r="E237" s="9">
        <f t="shared" si="14"/>
        <v>3.2841050000000003</v>
      </c>
      <c r="F237" s="44">
        <v>29.01</v>
      </c>
      <c r="G237" s="9">
        <f t="shared" si="15"/>
        <v>30.936264000000001</v>
      </c>
      <c r="H237" s="11">
        <f t="shared" si="16"/>
        <v>166.05661821628001</v>
      </c>
      <c r="J237" s="26"/>
    </row>
    <row r="238" spans="1:10" outlineLevel="1">
      <c r="A238" s="7">
        <v>31</v>
      </c>
      <c r="B238" s="39">
        <v>42579.020833333336</v>
      </c>
      <c r="C238" s="40">
        <f t="shared" si="13"/>
        <v>0.70833333333333348</v>
      </c>
      <c r="D238" s="43">
        <v>4.13</v>
      </c>
      <c r="E238" s="9">
        <f t="shared" si="14"/>
        <v>4.2518349999999998</v>
      </c>
      <c r="F238" s="44">
        <v>32.56</v>
      </c>
      <c r="G238" s="9">
        <f t="shared" si="15"/>
        <v>34.721984000000006</v>
      </c>
      <c r="H238" s="11">
        <f t="shared" si="16"/>
        <v>198.89240565935995</v>
      </c>
      <c r="J238" s="26"/>
    </row>
    <row r="239" spans="1:10" outlineLevel="1">
      <c r="A239" s="7">
        <v>31</v>
      </c>
      <c r="B239" s="39">
        <v>42579.020833333336</v>
      </c>
      <c r="C239" s="40">
        <f t="shared" si="13"/>
        <v>0.72916666666666685</v>
      </c>
      <c r="D239" s="43">
        <v>4.8099999999999996</v>
      </c>
      <c r="E239" s="9">
        <f t="shared" si="14"/>
        <v>4.9518950000000004</v>
      </c>
      <c r="F239" s="44">
        <v>51.52</v>
      </c>
      <c r="G239" s="9">
        <f t="shared" si="15"/>
        <v>54.940928000000007</v>
      </c>
      <c r="H239" s="11">
        <f t="shared" si="16"/>
        <v>131.51773584143999</v>
      </c>
      <c r="J239" s="26"/>
    </row>
    <row r="240" spans="1:10" outlineLevel="1">
      <c r="A240" s="7">
        <v>31</v>
      </c>
      <c r="B240" s="39">
        <v>42579.020833333336</v>
      </c>
      <c r="C240" s="40">
        <f t="shared" si="13"/>
        <v>0.75000000000000022</v>
      </c>
      <c r="D240" s="43">
        <v>5.74</v>
      </c>
      <c r="E240" s="9">
        <f t="shared" si="14"/>
        <v>5.9093300000000006</v>
      </c>
      <c r="F240" s="44">
        <v>84.06</v>
      </c>
      <c r="G240" s="9">
        <f t="shared" si="15"/>
        <v>89.641584000000009</v>
      </c>
      <c r="H240" s="11">
        <f t="shared" si="16"/>
        <v>-48.111306578720054</v>
      </c>
      <c r="J240" s="26"/>
    </row>
    <row r="241" spans="1:10" outlineLevel="1">
      <c r="A241" s="7">
        <v>31</v>
      </c>
      <c r="B241" s="39">
        <v>42579.020833333336</v>
      </c>
      <c r="C241" s="40">
        <f t="shared" si="13"/>
        <v>0.77083333333333359</v>
      </c>
      <c r="D241" s="43">
        <v>6.28</v>
      </c>
      <c r="E241" s="9">
        <f t="shared" si="14"/>
        <v>6.4652600000000007</v>
      </c>
      <c r="F241" s="44">
        <v>88.1</v>
      </c>
      <c r="G241" s="9">
        <f t="shared" si="15"/>
        <v>93.949839999999995</v>
      </c>
      <c r="H241" s="11">
        <f t="shared" si="16"/>
        <v>-80.49145255839997</v>
      </c>
      <c r="J241" s="26"/>
    </row>
    <row r="242" spans="1:10" outlineLevel="1">
      <c r="A242" s="7">
        <v>31</v>
      </c>
      <c r="B242" s="39">
        <v>42579.020833333336</v>
      </c>
      <c r="C242" s="40">
        <f t="shared" si="13"/>
        <v>0.79166666666666696</v>
      </c>
      <c r="D242" s="43">
        <v>5.84</v>
      </c>
      <c r="E242" s="9">
        <f t="shared" si="14"/>
        <v>6.0122800000000005</v>
      </c>
      <c r="F242" s="44">
        <v>83.42</v>
      </c>
      <c r="G242" s="9">
        <f t="shared" si="15"/>
        <v>88.959088000000008</v>
      </c>
      <c r="H242" s="11">
        <f t="shared" si="16"/>
        <v>-44.846125600640057</v>
      </c>
      <c r="J242" s="26"/>
    </row>
    <row r="243" spans="1:10" outlineLevel="1">
      <c r="A243" s="7">
        <v>31</v>
      </c>
      <c r="B243" s="39">
        <v>42579.020833333336</v>
      </c>
      <c r="C243" s="40">
        <f t="shared" si="13"/>
        <v>0.81250000000000033</v>
      </c>
      <c r="D243" s="43">
        <v>5.76</v>
      </c>
      <c r="E243" s="9">
        <f t="shared" si="14"/>
        <v>5.9299200000000001</v>
      </c>
      <c r="F243" s="44">
        <v>57.31</v>
      </c>
      <c r="G243" s="9">
        <f t="shared" si="15"/>
        <v>61.115384000000006</v>
      </c>
      <c r="H243" s="11">
        <f t="shared" si="16"/>
        <v>120.87914211071997</v>
      </c>
      <c r="J243" s="26"/>
    </row>
    <row r="244" spans="1:10" outlineLevel="1">
      <c r="A244" s="7">
        <v>31</v>
      </c>
      <c r="B244" s="39">
        <v>42579.020833333336</v>
      </c>
      <c r="C244" s="40">
        <f t="shared" si="13"/>
        <v>0.8333333333333337</v>
      </c>
      <c r="D244" s="43">
        <v>6.01</v>
      </c>
      <c r="E244" s="9">
        <f t="shared" si="14"/>
        <v>6.1872950000000007</v>
      </c>
      <c r="F244" s="44">
        <v>40.9</v>
      </c>
      <c r="G244" s="9">
        <f t="shared" si="15"/>
        <v>43.615760000000002</v>
      </c>
      <c r="H244" s="11">
        <f t="shared" si="16"/>
        <v>234.4009687308</v>
      </c>
      <c r="J244" s="26"/>
    </row>
    <row r="245" spans="1:10" outlineLevel="1">
      <c r="A245" s="7">
        <v>31</v>
      </c>
      <c r="B245" s="39">
        <v>42579.020833333336</v>
      </c>
      <c r="C245" s="40">
        <f t="shared" si="13"/>
        <v>0.85416666666666707</v>
      </c>
      <c r="D245" s="43">
        <v>6.34</v>
      </c>
      <c r="E245" s="9">
        <f t="shared" si="14"/>
        <v>6.5270300000000008</v>
      </c>
      <c r="F245" s="44">
        <v>39.659999999999997</v>
      </c>
      <c r="G245" s="9">
        <f t="shared" si="15"/>
        <v>42.293423999999995</v>
      </c>
      <c r="H245" s="11">
        <f t="shared" si="16"/>
        <v>255.90249774928006</v>
      </c>
      <c r="J245" s="26"/>
    </row>
    <row r="246" spans="1:10" outlineLevel="1">
      <c r="A246" s="7">
        <v>31</v>
      </c>
      <c r="B246" s="39">
        <v>42579.020833333336</v>
      </c>
      <c r="C246" s="40">
        <f t="shared" si="13"/>
        <v>0.87500000000000044</v>
      </c>
      <c r="D246" s="43">
        <v>7.15</v>
      </c>
      <c r="E246" s="9">
        <f t="shared" si="14"/>
        <v>7.3609250000000008</v>
      </c>
      <c r="F246" s="44">
        <v>38.5</v>
      </c>
      <c r="G246" s="9">
        <f t="shared" si="15"/>
        <v>41.056400000000004</v>
      </c>
      <c r="H246" s="11">
        <f t="shared" si="16"/>
        <v>297.70230633</v>
      </c>
      <c r="J246" s="26"/>
    </row>
    <row r="247" spans="1:10" outlineLevel="1">
      <c r="A247" s="7">
        <v>31</v>
      </c>
      <c r="B247" s="39">
        <v>42579.020833333336</v>
      </c>
      <c r="C247" s="40">
        <f t="shared" si="13"/>
        <v>0.89583333333333381</v>
      </c>
      <c r="D247" s="43">
        <v>6.41</v>
      </c>
      <c r="E247" s="9">
        <f t="shared" si="14"/>
        <v>6.599095000000001</v>
      </c>
      <c r="F247" s="44">
        <v>31.5</v>
      </c>
      <c r="G247" s="9">
        <f t="shared" si="15"/>
        <v>33.5916</v>
      </c>
      <c r="H247" s="11">
        <f t="shared" si="16"/>
        <v>316.15208289800006</v>
      </c>
      <c r="J247" s="26"/>
    </row>
    <row r="248" spans="1:10" outlineLevel="1">
      <c r="A248" s="7">
        <v>31</v>
      </c>
      <c r="B248" s="39">
        <v>42579.020833333336</v>
      </c>
      <c r="C248" s="40">
        <f t="shared" si="13"/>
        <v>0.91666666666666718</v>
      </c>
      <c r="D248" s="43">
        <v>6.25</v>
      </c>
      <c r="E248" s="9">
        <f t="shared" si="14"/>
        <v>6.4343750000000002</v>
      </c>
      <c r="F248" s="44">
        <v>23.83</v>
      </c>
      <c r="G248" s="9">
        <f t="shared" si="15"/>
        <v>25.412312</v>
      </c>
      <c r="H248" s="11">
        <f t="shared" si="16"/>
        <v>360.88921747500001</v>
      </c>
      <c r="J248" s="26"/>
    </row>
    <row r="249" spans="1:10" outlineLevel="1">
      <c r="A249" s="7">
        <v>31</v>
      </c>
      <c r="B249" s="39">
        <v>42579.020833333336</v>
      </c>
      <c r="C249" s="40">
        <f t="shared" si="13"/>
        <v>0.93750000000000056</v>
      </c>
      <c r="D249" s="43">
        <v>6.26</v>
      </c>
      <c r="E249" s="9">
        <f t="shared" si="14"/>
        <v>6.4446700000000003</v>
      </c>
      <c r="F249" s="44">
        <v>26.96</v>
      </c>
      <c r="G249" s="9">
        <f t="shared" si="15"/>
        <v>28.750144000000002</v>
      </c>
      <c r="H249" s="11">
        <f t="shared" si="16"/>
        <v>339.95541446751997</v>
      </c>
      <c r="J249" s="26"/>
    </row>
    <row r="250" spans="1:10" outlineLevel="1">
      <c r="A250" s="7">
        <v>31</v>
      </c>
      <c r="B250" s="39">
        <v>42579.020833333336</v>
      </c>
      <c r="C250" s="40">
        <f t="shared" si="13"/>
        <v>0.95833333333333393</v>
      </c>
      <c r="D250" s="43">
        <v>5.42</v>
      </c>
      <c r="E250" s="9">
        <f t="shared" si="14"/>
        <v>5.5798900000000007</v>
      </c>
      <c r="F250" s="44">
        <v>21.89</v>
      </c>
      <c r="G250" s="9">
        <f t="shared" si="15"/>
        <v>23.343496000000002</v>
      </c>
      <c r="H250" s="11">
        <f t="shared" si="16"/>
        <v>324.50689510456004</v>
      </c>
      <c r="J250" s="26"/>
    </row>
    <row r="251" spans="1:10" outlineLevel="1">
      <c r="A251" s="7">
        <v>31</v>
      </c>
      <c r="B251" s="39">
        <v>42579.020833333336</v>
      </c>
      <c r="C251" s="40">
        <f t="shared" si="13"/>
        <v>0.9791666666666673</v>
      </c>
      <c r="D251" s="43">
        <v>4.93</v>
      </c>
      <c r="E251" s="9">
        <f t="shared" si="14"/>
        <v>5.0754349999999997</v>
      </c>
      <c r="F251" s="44">
        <v>21.05</v>
      </c>
      <c r="G251" s="9">
        <f t="shared" si="15"/>
        <v>22.44772</v>
      </c>
      <c r="H251" s="11">
        <f t="shared" si="16"/>
        <v>299.71600874179995</v>
      </c>
      <c r="J251" s="26"/>
    </row>
    <row r="252" spans="1:10" outlineLevel="1">
      <c r="A252" s="7">
        <v>31</v>
      </c>
      <c r="B252" s="39">
        <v>42579.020833333336</v>
      </c>
      <c r="C252" s="40">
        <f t="shared" si="13"/>
        <v>1.0000000000000007</v>
      </c>
      <c r="D252" s="43">
        <v>4.8</v>
      </c>
      <c r="E252" s="9">
        <f t="shared" si="14"/>
        <v>4.9416000000000002</v>
      </c>
      <c r="F252" s="44">
        <v>20.04</v>
      </c>
      <c r="G252" s="9">
        <f t="shared" si="15"/>
        <v>21.370656</v>
      </c>
      <c r="H252" s="11">
        <f>E252*($B$6-G252)</f>
        <v>297.13516631040005</v>
      </c>
      <c r="J252" s="26"/>
    </row>
    <row r="253" spans="1:10" outlineLevel="1">
      <c r="A253" s="7">
        <v>31</v>
      </c>
      <c r="B253" s="39">
        <v>42580.020833333336</v>
      </c>
      <c r="C253" s="40">
        <f t="shared" si="13"/>
        <v>2.0833333333333332E-2</v>
      </c>
      <c r="D253" s="43">
        <v>5.04</v>
      </c>
      <c r="E253" s="9">
        <f t="shared" si="14"/>
        <v>5.1886800000000006</v>
      </c>
      <c r="F253" s="44">
        <v>21.15</v>
      </c>
      <c r="G253" s="9">
        <f t="shared" si="15"/>
        <v>22.554359999999999</v>
      </c>
      <c r="H253" s="11">
        <f t="shared" ref="H253:H299" si="17">E253*($B$6-G253)</f>
        <v>305.85006335520001</v>
      </c>
      <c r="J253" s="26"/>
    </row>
    <row r="254" spans="1:10" outlineLevel="1">
      <c r="A254" s="7">
        <v>31</v>
      </c>
      <c r="B254" s="39">
        <v>42580.020833333336</v>
      </c>
      <c r="C254" s="40">
        <f t="shared" ref="C254:C317" si="18">IF(C253=$C$60,$C$13,C253+1/48)</f>
        <v>4.1666666666666664E-2</v>
      </c>
      <c r="D254" s="43">
        <v>6.25</v>
      </c>
      <c r="E254" s="9">
        <f t="shared" si="14"/>
        <v>6.4343750000000002</v>
      </c>
      <c r="F254" s="44">
        <v>15.33</v>
      </c>
      <c r="G254" s="9">
        <f t="shared" si="15"/>
        <v>16.347912000000001</v>
      </c>
      <c r="H254" s="11">
        <f t="shared" si="17"/>
        <v>419.21296622499995</v>
      </c>
      <c r="J254" s="26"/>
    </row>
    <row r="255" spans="1:10" outlineLevel="1">
      <c r="A255" s="7">
        <v>31</v>
      </c>
      <c r="B255" s="39">
        <v>42580.020833333336</v>
      </c>
      <c r="C255" s="40">
        <f t="shared" si="18"/>
        <v>6.25E-2</v>
      </c>
      <c r="D255" s="43">
        <v>8.01</v>
      </c>
      <c r="E255" s="9">
        <f t="shared" si="14"/>
        <v>8.2462949999999999</v>
      </c>
      <c r="F255" s="44">
        <v>15.74</v>
      </c>
      <c r="G255" s="9">
        <f t="shared" si="15"/>
        <v>16.785136000000001</v>
      </c>
      <c r="H255" s="11">
        <f t="shared" si="17"/>
        <v>533.65785942887999</v>
      </c>
      <c r="J255" s="26"/>
    </row>
    <row r="256" spans="1:10" outlineLevel="1">
      <c r="A256" s="7">
        <v>31</v>
      </c>
      <c r="B256" s="39">
        <v>42580.020833333336</v>
      </c>
      <c r="C256" s="40">
        <f t="shared" si="18"/>
        <v>8.3333333333333329E-2</v>
      </c>
      <c r="D256" s="43">
        <v>7.89</v>
      </c>
      <c r="E256" s="9">
        <f t="shared" si="14"/>
        <v>8.1227549999999997</v>
      </c>
      <c r="F256" s="44">
        <v>15.53</v>
      </c>
      <c r="G256" s="9">
        <f t="shared" si="15"/>
        <v>16.561191999999998</v>
      </c>
      <c r="H256" s="11">
        <f t="shared" si="17"/>
        <v>527.48202737603992</v>
      </c>
      <c r="J256" s="26"/>
    </row>
    <row r="257" spans="1:13" outlineLevel="1">
      <c r="A257" s="7">
        <v>31</v>
      </c>
      <c r="B257" s="39">
        <v>42580.020833333336</v>
      </c>
      <c r="C257" s="40">
        <f t="shared" si="18"/>
        <v>0.10416666666666666</v>
      </c>
      <c r="D257" s="43">
        <v>7.84</v>
      </c>
      <c r="E257" s="9">
        <f t="shared" si="14"/>
        <v>8.0712799999999998</v>
      </c>
      <c r="F257" s="44">
        <v>14.94</v>
      </c>
      <c r="G257" s="9">
        <f t="shared" si="15"/>
        <v>15.932015999999999</v>
      </c>
      <c r="H257" s="11">
        <f t="shared" si="17"/>
        <v>529.21755789951999</v>
      </c>
      <c r="J257" s="26"/>
      <c r="M257" s="27"/>
    </row>
    <row r="258" spans="1:13" outlineLevel="1">
      <c r="A258" s="7">
        <v>31</v>
      </c>
      <c r="B258" s="39">
        <v>42580.020833333336</v>
      </c>
      <c r="C258" s="40">
        <f t="shared" si="18"/>
        <v>0.12499999999999999</v>
      </c>
      <c r="D258" s="43">
        <v>8.07</v>
      </c>
      <c r="E258" s="9">
        <f t="shared" si="14"/>
        <v>8.3080650000000009</v>
      </c>
      <c r="F258" s="44">
        <v>13.89</v>
      </c>
      <c r="G258" s="9">
        <f t="shared" si="15"/>
        <v>14.812296000000002</v>
      </c>
      <c r="H258" s="11">
        <f t="shared" si="17"/>
        <v>554.04577953275998</v>
      </c>
      <c r="J258" s="26"/>
    </row>
    <row r="259" spans="1:13" outlineLevel="1">
      <c r="A259" s="7">
        <v>31</v>
      </c>
      <c r="B259" s="39">
        <v>42580.020833333336</v>
      </c>
      <c r="C259" s="40">
        <f t="shared" si="18"/>
        <v>0.14583333333333331</v>
      </c>
      <c r="D259" s="43">
        <v>8.0299999999999994</v>
      </c>
      <c r="E259" s="9">
        <f t="shared" si="14"/>
        <v>8.2668850000000003</v>
      </c>
      <c r="F259" s="44">
        <v>11.34</v>
      </c>
      <c r="G259" s="9">
        <f t="shared" si="15"/>
        <v>12.092976</v>
      </c>
      <c r="H259" s="11">
        <f t="shared" si="17"/>
        <v>573.77988560024005</v>
      </c>
      <c r="J259" s="26"/>
    </row>
    <row r="260" spans="1:13" outlineLevel="1">
      <c r="A260" s="7">
        <v>31</v>
      </c>
      <c r="B260" s="39">
        <v>42580.020833333336</v>
      </c>
      <c r="C260" s="40">
        <f t="shared" si="18"/>
        <v>0.16666666666666666</v>
      </c>
      <c r="D260" s="43">
        <v>7.03</v>
      </c>
      <c r="E260" s="9">
        <f t="shared" si="14"/>
        <v>7.2373850000000006</v>
      </c>
      <c r="F260" s="44">
        <v>9.59</v>
      </c>
      <c r="G260" s="9">
        <f t="shared" si="15"/>
        <v>10.226775999999999</v>
      </c>
      <c r="H260" s="11">
        <f t="shared" si="17"/>
        <v>515.83176227924002</v>
      </c>
      <c r="J260" s="26"/>
    </row>
    <row r="261" spans="1:13" outlineLevel="1">
      <c r="A261" s="7">
        <v>31</v>
      </c>
      <c r="B261" s="39">
        <v>42580.020833333336</v>
      </c>
      <c r="C261" s="40">
        <f t="shared" si="18"/>
        <v>0.1875</v>
      </c>
      <c r="D261" s="43">
        <v>6.82</v>
      </c>
      <c r="E261" s="9">
        <f t="shared" si="14"/>
        <v>7.0211900000000007</v>
      </c>
      <c r="F261" s="44">
        <v>11.31</v>
      </c>
      <c r="G261" s="9">
        <f t="shared" si="15"/>
        <v>12.060984000000001</v>
      </c>
      <c r="H261" s="11">
        <f t="shared" si="17"/>
        <v>487.54452474904002</v>
      </c>
      <c r="J261" s="26"/>
    </row>
    <row r="262" spans="1:13" outlineLevel="1">
      <c r="A262" s="7">
        <v>31</v>
      </c>
      <c r="B262" s="39">
        <v>42580.020833333336</v>
      </c>
      <c r="C262" s="40">
        <f t="shared" si="18"/>
        <v>0.20833333333333334</v>
      </c>
      <c r="D262" s="43">
        <v>6.75</v>
      </c>
      <c r="E262" s="9">
        <f t="shared" si="14"/>
        <v>6.9491250000000004</v>
      </c>
      <c r="F262" s="44">
        <v>12.67</v>
      </c>
      <c r="G262" s="9">
        <f t="shared" si="15"/>
        <v>13.511288</v>
      </c>
      <c r="H262" s="11">
        <f t="shared" si="17"/>
        <v>472.46205827699998</v>
      </c>
      <c r="J262" s="26"/>
    </row>
    <row r="263" spans="1:13" outlineLevel="1">
      <c r="A263" s="7">
        <v>31</v>
      </c>
      <c r="B263" s="39">
        <v>42580.020833333336</v>
      </c>
      <c r="C263" s="40">
        <f t="shared" si="18"/>
        <v>0.22916666666666669</v>
      </c>
      <c r="D263" s="43">
        <v>5.65</v>
      </c>
      <c r="E263" s="9">
        <f t="shared" si="14"/>
        <v>5.8166750000000009</v>
      </c>
      <c r="F263" s="44">
        <v>15.23</v>
      </c>
      <c r="G263" s="9">
        <f t="shared" si="15"/>
        <v>16.241272000000002</v>
      </c>
      <c r="H263" s="11">
        <f t="shared" si="17"/>
        <v>379.58881168940002</v>
      </c>
      <c r="J263" s="26"/>
    </row>
    <row r="264" spans="1:13" outlineLevel="1">
      <c r="A264" s="7">
        <v>31</v>
      </c>
      <c r="B264" s="39">
        <v>42580.020833333336</v>
      </c>
      <c r="C264" s="40">
        <f t="shared" si="18"/>
        <v>0.25</v>
      </c>
      <c r="D264" s="43">
        <v>5.0199999999999996</v>
      </c>
      <c r="E264" s="9">
        <f t="shared" si="14"/>
        <v>5.1680900000000003</v>
      </c>
      <c r="F264" s="44">
        <v>17.05</v>
      </c>
      <c r="G264" s="9">
        <f t="shared" si="15"/>
        <v>18.182120000000001</v>
      </c>
      <c r="H264" s="11">
        <f t="shared" si="17"/>
        <v>327.23250244920001</v>
      </c>
      <c r="J264" s="26"/>
    </row>
    <row r="265" spans="1:13" outlineLevel="1">
      <c r="A265" s="7">
        <v>31</v>
      </c>
      <c r="B265" s="39">
        <v>42580.020833333336</v>
      </c>
      <c r="C265" s="40">
        <f t="shared" si="18"/>
        <v>0.27083333333333331</v>
      </c>
      <c r="D265" s="43">
        <v>6.44</v>
      </c>
      <c r="E265" s="9">
        <f t="shared" si="14"/>
        <v>6.6299800000000007</v>
      </c>
      <c r="F265" s="44">
        <v>25.76</v>
      </c>
      <c r="G265" s="9">
        <f t="shared" si="15"/>
        <v>27.470464000000003</v>
      </c>
      <c r="H265" s="11">
        <f t="shared" si="17"/>
        <v>358.21474308927998</v>
      </c>
      <c r="J265" s="26"/>
    </row>
    <row r="266" spans="1:13" outlineLevel="1">
      <c r="A266" s="7">
        <v>31</v>
      </c>
      <c r="B266" s="39">
        <v>42580.020833333336</v>
      </c>
      <c r="C266" s="40">
        <f t="shared" si="18"/>
        <v>0.29166666666666663</v>
      </c>
      <c r="D266" s="43">
        <v>5.23</v>
      </c>
      <c r="E266" s="9">
        <f t="shared" si="14"/>
        <v>5.3842850000000011</v>
      </c>
      <c r="F266" s="44">
        <v>51.41</v>
      </c>
      <c r="G266" s="9">
        <f t="shared" si="15"/>
        <v>54.823623999999995</v>
      </c>
      <c r="H266" s="11">
        <f t="shared" si="17"/>
        <v>143.63321115116005</v>
      </c>
      <c r="J266" s="26"/>
    </row>
    <row r="267" spans="1:13" outlineLevel="1">
      <c r="A267" s="7">
        <v>31</v>
      </c>
      <c r="B267" s="39">
        <v>42580.020833333336</v>
      </c>
      <c r="C267" s="40">
        <f t="shared" si="18"/>
        <v>0.31249999999999994</v>
      </c>
      <c r="D267" s="43">
        <v>6.28</v>
      </c>
      <c r="E267" s="9">
        <f t="shared" si="14"/>
        <v>6.4652600000000007</v>
      </c>
      <c r="F267" s="44">
        <v>45.43</v>
      </c>
      <c r="G267" s="9">
        <f t="shared" si="15"/>
        <v>48.446551999999997</v>
      </c>
      <c r="H267" s="11">
        <f t="shared" si="17"/>
        <v>213.69913521648004</v>
      </c>
      <c r="J267" s="26"/>
    </row>
    <row r="268" spans="1:13" outlineLevel="1">
      <c r="A268" s="7">
        <v>31</v>
      </c>
      <c r="B268" s="39">
        <v>42580.020833333336</v>
      </c>
      <c r="C268" s="40">
        <f t="shared" si="18"/>
        <v>0.33333333333333326</v>
      </c>
      <c r="D268" s="43">
        <v>6.45</v>
      </c>
      <c r="E268" s="9">
        <f t="shared" si="14"/>
        <v>6.6402750000000008</v>
      </c>
      <c r="F268" s="44">
        <v>73.19</v>
      </c>
      <c r="G268" s="9">
        <f t="shared" si="15"/>
        <v>78.049815999999993</v>
      </c>
      <c r="H268" s="11">
        <f t="shared" si="17"/>
        <v>22.910170560600051</v>
      </c>
      <c r="J268" s="26"/>
    </row>
    <row r="269" spans="1:13" outlineLevel="1">
      <c r="A269" s="7">
        <v>31</v>
      </c>
      <c r="B269" s="39">
        <v>42580.020833333336</v>
      </c>
      <c r="C269" s="40">
        <f t="shared" si="18"/>
        <v>0.35416666666666657</v>
      </c>
      <c r="D269" s="43">
        <v>6.44</v>
      </c>
      <c r="E269" s="9">
        <f t="shared" ref="E269:E332" si="19">IF($B$10="Electricity",$D269*$B$7,$D269*$B$8)</f>
        <v>6.6299800000000007</v>
      </c>
      <c r="F269" s="44">
        <v>44.64</v>
      </c>
      <c r="G269" s="9">
        <f t="shared" ref="G269:G332" si="20">$F269*$B$8</f>
        <v>47.604095999999998</v>
      </c>
      <c r="H269" s="11">
        <f t="shared" si="17"/>
        <v>224.72916560192004</v>
      </c>
      <c r="J269" s="26"/>
    </row>
    <row r="270" spans="1:13" outlineLevel="1">
      <c r="A270" s="7">
        <v>31</v>
      </c>
      <c r="B270" s="39">
        <v>42580.020833333336</v>
      </c>
      <c r="C270" s="40">
        <f t="shared" si="18"/>
        <v>0.37499999999999989</v>
      </c>
      <c r="D270" s="43">
        <v>7.98</v>
      </c>
      <c r="E270" s="9">
        <f t="shared" si="19"/>
        <v>8.2154100000000003</v>
      </c>
      <c r="F270" s="44">
        <v>32.78</v>
      </c>
      <c r="G270" s="9">
        <f t="shared" si="20"/>
        <v>34.956592000000001</v>
      </c>
      <c r="H270" s="11">
        <f t="shared" si="17"/>
        <v>382.37317951727999</v>
      </c>
      <c r="J270" s="26"/>
    </row>
    <row r="271" spans="1:13" outlineLevel="1">
      <c r="A271" s="7">
        <v>31</v>
      </c>
      <c r="B271" s="39">
        <v>42580.020833333336</v>
      </c>
      <c r="C271" s="40">
        <f t="shared" si="18"/>
        <v>0.3958333333333332</v>
      </c>
      <c r="D271" s="43">
        <v>8.86</v>
      </c>
      <c r="E271" s="9">
        <f t="shared" si="19"/>
        <v>9.1213700000000006</v>
      </c>
      <c r="F271" s="44">
        <v>32.76</v>
      </c>
      <c r="G271" s="9">
        <f t="shared" si="20"/>
        <v>34.935263999999997</v>
      </c>
      <c r="H271" s="11">
        <f t="shared" si="17"/>
        <v>424.73418600832008</v>
      </c>
      <c r="J271" s="26"/>
    </row>
    <row r="272" spans="1:13" outlineLevel="1">
      <c r="A272" s="7">
        <v>31</v>
      </c>
      <c r="B272" s="39">
        <v>42580.020833333336</v>
      </c>
      <c r="C272" s="40">
        <f t="shared" si="18"/>
        <v>0.41666666666666652</v>
      </c>
      <c r="D272" s="43">
        <v>9.11</v>
      </c>
      <c r="E272" s="9">
        <f t="shared" si="19"/>
        <v>9.3787450000000003</v>
      </c>
      <c r="F272" s="44">
        <v>29.57</v>
      </c>
      <c r="G272" s="9">
        <f t="shared" si="20"/>
        <v>31.533448</v>
      </c>
      <c r="H272" s="11">
        <f t="shared" si="17"/>
        <v>468.62354973724001</v>
      </c>
      <c r="J272" s="26"/>
    </row>
    <row r="273" spans="1:10" outlineLevel="1">
      <c r="A273" s="7">
        <v>31</v>
      </c>
      <c r="B273" s="39">
        <v>42580.020833333336</v>
      </c>
      <c r="C273" s="40">
        <f t="shared" si="18"/>
        <v>0.43749999999999983</v>
      </c>
      <c r="D273" s="43">
        <v>8.11</v>
      </c>
      <c r="E273" s="9">
        <f t="shared" si="19"/>
        <v>8.3492449999999998</v>
      </c>
      <c r="F273" s="44">
        <v>29.41</v>
      </c>
      <c r="G273" s="9">
        <f t="shared" si="20"/>
        <v>31.362824</v>
      </c>
      <c r="H273" s="11">
        <f t="shared" si="17"/>
        <v>418.60756603211996</v>
      </c>
      <c r="J273" s="26"/>
    </row>
    <row r="274" spans="1:10" outlineLevel="1">
      <c r="A274" s="7">
        <v>31</v>
      </c>
      <c r="B274" s="39">
        <v>42580.020833333336</v>
      </c>
      <c r="C274" s="40">
        <f t="shared" si="18"/>
        <v>0.45833333333333315</v>
      </c>
      <c r="D274" s="43">
        <v>7.77</v>
      </c>
      <c r="E274" s="9">
        <f t="shared" si="19"/>
        <v>7.9992150000000004</v>
      </c>
      <c r="F274" s="44">
        <v>27.5</v>
      </c>
      <c r="G274" s="9">
        <f t="shared" si="20"/>
        <v>29.326000000000001</v>
      </c>
      <c r="H274" s="11">
        <f t="shared" si="17"/>
        <v>417.35104341000005</v>
      </c>
      <c r="J274" s="26"/>
    </row>
    <row r="275" spans="1:10" outlineLevel="1">
      <c r="A275" s="7">
        <v>31</v>
      </c>
      <c r="B275" s="39">
        <v>42580.020833333336</v>
      </c>
      <c r="C275" s="40">
        <f t="shared" si="18"/>
        <v>0.47916666666666646</v>
      </c>
      <c r="D275" s="43">
        <v>6.58</v>
      </c>
      <c r="E275" s="9">
        <f t="shared" si="19"/>
        <v>6.7741100000000003</v>
      </c>
      <c r="F275" s="44">
        <v>26.27</v>
      </c>
      <c r="G275" s="9">
        <f t="shared" si="20"/>
        <v>28.014327999999999</v>
      </c>
      <c r="H275" s="11">
        <f t="shared" si="17"/>
        <v>362.31782555192001</v>
      </c>
      <c r="J275" s="26"/>
    </row>
    <row r="276" spans="1:10" outlineLevel="1">
      <c r="A276" s="7">
        <v>31</v>
      </c>
      <c r="B276" s="39">
        <v>42580.020833333336</v>
      </c>
      <c r="C276" s="40">
        <f t="shared" si="18"/>
        <v>0.49999999999999978</v>
      </c>
      <c r="D276" s="43">
        <v>6.69</v>
      </c>
      <c r="E276" s="9">
        <f t="shared" si="19"/>
        <v>6.8873550000000012</v>
      </c>
      <c r="F276" s="44">
        <v>26.3</v>
      </c>
      <c r="G276" s="9">
        <f t="shared" si="20"/>
        <v>28.046320000000001</v>
      </c>
      <c r="H276" s="11">
        <f t="shared" si="17"/>
        <v>368.15447021640006</v>
      </c>
      <c r="J276" s="26"/>
    </row>
    <row r="277" spans="1:10" outlineLevel="1">
      <c r="A277" s="7">
        <v>31</v>
      </c>
      <c r="B277" s="39">
        <v>42580.020833333336</v>
      </c>
      <c r="C277" s="40">
        <f t="shared" si="18"/>
        <v>0.52083333333333315</v>
      </c>
      <c r="D277" s="43">
        <v>6.98</v>
      </c>
      <c r="E277" s="9">
        <f t="shared" si="19"/>
        <v>7.1859100000000007</v>
      </c>
      <c r="F277" s="44">
        <v>26.27</v>
      </c>
      <c r="G277" s="9">
        <f t="shared" si="20"/>
        <v>28.014327999999999</v>
      </c>
      <c r="H277" s="11">
        <f t="shared" si="17"/>
        <v>384.34322528152006</v>
      </c>
      <c r="J277" s="26"/>
    </row>
    <row r="278" spans="1:10" outlineLevel="1">
      <c r="A278" s="7">
        <v>31</v>
      </c>
      <c r="B278" s="39">
        <v>42580.020833333336</v>
      </c>
      <c r="C278" s="40">
        <f t="shared" si="18"/>
        <v>0.54166666666666652</v>
      </c>
      <c r="D278" s="43">
        <v>7.24</v>
      </c>
      <c r="E278" s="9">
        <f t="shared" si="19"/>
        <v>7.4535800000000005</v>
      </c>
      <c r="F278" s="44">
        <v>26.2</v>
      </c>
      <c r="G278" s="9">
        <f t="shared" si="20"/>
        <v>27.939679999999999</v>
      </c>
      <c r="H278" s="11">
        <f t="shared" si="17"/>
        <v>399.21612994560007</v>
      </c>
      <c r="J278" s="26"/>
    </row>
    <row r="279" spans="1:10" outlineLevel="1">
      <c r="A279" s="7">
        <v>31</v>
      </c>
      <c r="B279" s="39">
        <v>42580.020833333336</v>
      </c>
      <c r="C279" s="40">
        <f t="shared" si="18"/>
        <v>0.56249999999999989</v>
      </c>
      <c r="D279" s="43">
        <v>5.73</v>
      </c>
      <c r="E279" s="9">
        <f t="shared" si="19"/>
        <v>5.8990350000000005</v>
      </c>
      <c r="F279" s="44">
        <v>25.62</v>
      </c>
      <c r="G279" s="9">
        <f t="shared" si="20"/>
        <v>27.321168</v>
      </c>
      <c r="H279" s="11">
        <f t="shared" si="17"/>
        <v>319.60282622712003</v>
      </c>
      <c r="J279" s="26"/>
    </row>
    <row r="280" spans="1:10" outlineLevel="1">
      <c r="A280" s="7">
        <v>31</v>
      </c>
      <c r="B280" s="39">
        <v>42580.020833333336</v>
      </c>
      <c r="C280" s="40">
        <f t="shared" si="18"/>
        <v>0.58333333333333326</v>
      </c>
      <c r="D280" s="43">
        <v>5</v>
      </c>
      <c r="E280" s="9">
        <f t="shared" si="19"/>
        <v>5.1475000000000009</v>
      </c>
      <c r="F280" s="44">
        <v>25.49</v>
      </c>
      <c r="G280" s="9">
        <f t="shared" si="20"/>
        <v>27.182535999999999</v>
      </c>
      <c r="H280" s="11">
        <f t="shared" si="17"/>
        <v>279.59914594000003</v>
      </c>
      <c r="J280" s="26"/>
    </row>
    <row r="281" spans="1:10" outlineLevel="1">
      <c r="A281" s="7">
        <v>31</v>
      </c>
      <c r="B281" s="39">
        <v>42580.020833333336</v>
      </c>
      <c r="C281" s="40">
        <f t="shared" si="18"/>
        <v>0.60416666666666663</v>
      </c>
      <c r="D281" s="43">
        <v>5.31</v>
      </c>
      <c r="E281" s="9">
        <f t="shared" si="19"/>
        <v>5.4666449999999998</v>
      </c>
      <c r="F281" s="44">
        <v>25.28</v>
      </c>
      <c r="G281" s="9">
        <f t="shared" si="20"/>
        <v>26.958592000000003</v>
      </c>
      <c r="H281" s="11">
        <f t="shared" si="17"/>
        <v>298.15851533615995</v>
      </c>
      <c r="J281" s="26"/>
    </row>
    <row r="282" spans="1:10" outlineLevel="1">
      <c r="A282" s="7">
        <v>31</v>
      </c>
      <c r="B282" s="39">
        <v>42580.020833333336</v>
      </c>
      <c r="C282" s="40">
        <f t="shared" si="18"/>
        <v>0.625</v>
      </c>
      <c r="D282" s="43">
        <v>4.67</v>
      </c>
      <c r="E282" s="9">
        <f t="shared" si="19"/>
        <v>4.8077650000000007</v>
      </c>
      <c r="F282" s="44">
        <v>25.51</v>
      </c>
      <c r="G282" s="9">
        <f t="shared" si="20"/>
        <v>27.203864000000003</v>
      </c>
      <c r="H282" s="11">
        <f t="shared" si="17"/>
        <v>261.04306229604003</v>
      </c>
      <c r="J282" s="26"/>
    </row>
    <row r="283" spans="1:10" outlineLevel="1">
      <c r="A283" s="7">
        <v>31</v>
      </c>
      <c r="B283" s="39">
        <v>42580.020833333336</v>
      </c>
      <c r="C283" s="40">
        <f t="shared" si="18"/>
        <v>0.64583333333333337</v>
      </c>
      <c r="D283" s="43">
        <v>3.99</v>
      </c>
      <c r="E283" s="9">
        <f t="shared" si="19"/>
        <v>4.1077050000000002</v>
      </c>
      <c r="F283" s="44">
        <v>25.86</v>
      </c>
      <c r="G283" s="9">
        <f t="shared" si="20"/>
        <v>27.577103999999999</v>
      </c>
      <c r="H283" s="11">
        <f t="shared" si="17"/>
        <v>221.49934951368002</v>
      </c>
      <c r="J283" s="26"/>
    </row>
    <row r="284" spans="1:10" outlineLevel="1">
      <c r="A284" s="7">
        <v>31</v>
      </c>
      <c r="B284" s="39">
        <v>42580.020833333336</v>
      </c>
      <c r="C284" s="40">
        <f t="shared" si="18"/>
        <v>0.66666666666666674</v>
      </c>
      <c r="D284" s="43">
        <v>4.3899999999999997</v>
      </c>
      <c r="E284" s="9">
        <f t="shared" si="19"/>
        <v>4.5195049999999997</v>
      </c>
      <c r="F284" s="44">
        <v>27.32</v>
      </c>
      <c r="G284" s="9">
        <f t="shared" si="20"/>
        <v>29.134048</v>
      </c>
      <c r="H284" s="11">
        <f t="shared" si="17"/>
        <v>236.66818189375999</v>
      </c>
      <c r="J284" s="26"/>
    </row>
    <row r="285" spans="1:10" outlineLevel="1">
      <c r="A285" s="7">
        <v>31</v>
      </c>
      <c r="B285" s="39">
        <v>42580.020833333336</v>
      </c>
      <c r="C285" s="40">
        <f t="shared" si="18"/>
        <v>0.68750000000000011</v>
      </c>
      <c r="D285" s="43">
        <v>2.79</v>
      </c>
      <c r="E285" s="9">
        <f t="shared" si="19"/>
        <v>2.8723050000000003</v>
      </c>
      <c r="F285" s="44">
        <v>30.04</v>
      </c>
      <c r="G285" s="9">
        <f t="shared" si="20"/>
        <v>32.034655999999998</v>
      </c>
      <c r="H285" s="11">
        <f t="shared" si="17"/>
        <v>142.07955489792002</v>
      </c>
      <c r="J285" s="26"/>
    </row>
    <row r="286" spans="1:10" outlineLevel="1">
      <c r="A286" s="7">
        <v>31</v>
      </c>
      <c r="B286" s="39">
        <v>42580.020833333336</v>
      </c>
      <c r="C286" s="40">
        <f t="shared" si="18"/>
        <v>0.70833333333333348</v>
      </c>
      <c r="D286" s="43">
        <v>4.29</v>
      </c>
      <c r="E286" s="9">
        <f t="shared" si="19"/>
        <v>4.4165550000000007</v>
      </c>
      <c r="F286" s="44">
        <v>32.07</v>
      </c>
      <c r="G286" s="9">
        <f t="shared" si="20"/>
        <v>34.199448000000004</v>
      </c>
      <c r="H286" s="11">
        <f t="shared" si="17"/>
        <v>208.90548943836001</v>
      </c>
      <c r="J286" s="26"/>
    </row>
    <row r="287" spans="1:10" outlineLevel="1">
      <c r="A287" s="7">
        <v>31</v>
      </c>
      <c r="B287" s="39">
        <v>42580.020833333336</v>
      </c>
      <c r="C287" s="40">
        <f t="shared" si="18"/>
        <v>0.72916666666666685</v>
      </c>
      <c r="D287" s="43">
        <v>2.7</v>
      </c>
      <c r="E287" s="9">
        <f t="shared" si="19"/>
        <v>2.7796500000000006</v>
      </c>
      <c r="F287" s="44">
        <v>44.58</v>
      </c>
      <c r="G287" s="9">
        <f t="shared" si="20"/>
        <v>47.540112000000001</v>
      </c>
      <c r="H287" s="11">
        <f t="shared" si="17"/>
        <v>94.396602679200015</v>
      </c>
      <c r="J287" s="26"/>
    </row>
    <row r="288" spans="1:10" outlineLevel="1">
      <c r="A288" s="7">
        <v>31</v>
      </c>
      <c r="B288" s="39">
        <v>42580.020833333336</v>
      </c>
      <c r="C288" s="40">
        <f t="shared" si="18"/>
        <v>0.75000000000000022</v>
      </c>
      <c r="D288" s="43">
        <v>3.41</v>
      </c>
      <c r="E288" s="9">
        <f t="shared" si="19"/>
        <v>3.5105950000000004</v>
      </c>
      <c r="F288" s="44">
        <v>84.02</v>
      </c>
      <c r="G288" s="9">
        <f t="shared" si="20"/>
        <v>89.598928000000001</v>
      </c>
      <c r="H288" s="11">
        <f t="shared" si="17"/>
        <v>-28.432056142160004</v>
      </c>
      <c r="J288" s="26"/>
    </row>
    <row r="289" spans="1:10" outlineLevel="1">
      <c r="A289" s="7">
        <v>31</v>
      </c>
      <c r="B289" s="39">
        <v>42580.020833333336</v>
      </c>
      <c r="C289" s="40">
        <f t="shared" si="18"/>
        <v>0.77083333333333359</v>
      </c>
      <c r="D289" s="43">
        <v>3.56</v>
      </c>
      <c r="E289" s="9">
        <f t="shared" si="19"/>
        <v>3.6650200000000002</v>
      </c>
      <c r="F289" s="44">
        <v>67.28</v>
      </c>
      <c r="G289" s="9">
        <f t="shared" si="20"/>
        <v>71.747392000000005</v>
      </c>
      <c r="H289" s="11">
        <f t="shared" si="17"/>
        <v>35.743503372159985</v>
      </c>
      <c r="J289" s="26"/>
    </row>
    <row r="290" spans="1:10" outlineLevel="1">
      <c r="A290" s="7">
        <v>31</v>
      </c>
      <c r="B290" s="39">
        <v>42580.020833333336</v>
      </c>
      <c r="C290" s="40">
        <f t="shared" si="18"/>
        <v>0.79166666666666696</v>
      </c>
      <c r="D290" s="43">
        <v>2.8</v>
      </c>
      <c r="E290" s="9">
        <f t="shared" si="19"/>
        <v>2.8826000000000001</v>
      </c>
      <c r="F290" s="44">
        <v>69.56</v>
      </c>
      <c r="G290" s="9">
        <f t="shared" si="20"/>
        <v>74.178784000000007</v>
      </c>
      <c r="H290" s="11">
        <f t="shared" si="17"/>
        <v>21.104137241599979</v>
      </c>
      <c r="J290" s="26"/>
    </row>
    <row r="291" spans="1:10" outlineLevel="1">
      <c r="A291" s="7">
        <v>31</v>
      </c>
      <c r="B291" s="39">
        <v>42580.020833333336</v>
      </c>
      <c r="C291" s="40">
        <f t="shared" si="18"/>
        <v>0.81250000000000033</v>
      </c>
      <c r="D291" s="43">
        <v>3.6</v>
      </c>
      <c r="E291" s="9">
        <f t="shared" si="19"/>
        <v>3.7062000000000004</v>
      </c>
      <c r="F291" s="44">
        <v>56.59</v>
      </c>
      <c r="G291" s="9">
        <f t="shared" si="20"/>
        <v>60.347576000000004</v>
      </c>
      <c r="H291" s="11">
        <f t="shared" si="17"/>
        <v>78.395113828799992</v>
      </c>
      <c r="J291" s="26"/>
    </row>
    <row r="292" spans="1:10" outlineLevel="1">
      <c r="A292" s="7">
        <v>31</v>
      </c>
      <c r="B292" s="39">
        <v>42580.020833333336</v>
      </c>
      <c r="C292" s="40">
        <f t="shared" si="18"/>
        <v>0.8333333333333337</v>
      </c>
      <c r="D292" s="43">
        <v>4.32</v>
      </c>
      <c r="E292" s="9">
        <f t="shared" si="19"/>
        <v>4.4474400000000003</v>
      </c>
      <c r="F292" s="44">
        <v>51.1</v>
      </c>
      <c r="G292" s="9">
        <f t="shared" si="20"/>
        <v>54.493040000000001</v>
      </c>
      <c r="H292" s="11">
        <f t="shared" si="17"/>
        <v>120.1118341824</v>
      </c>
      <c r="J292" s="26"/>
    </row>
    <row r="293" spans="1:10" outlineLevel="1">
      <c r="A293" s="7">
        <v>31</v>
      </c>
      <c r="B293" s="39">
        <v>42580.020833333336</v>
      </c>
      <c r="C293" s="40">
        <f t="shared" si="18"/>
        <v>0.85416666666666707</v>
      </c>
      <c r="D293" s="43">
        <v>4.33</v>
      </c>
      <c r="E293" s="9">
        <f t="shared" si="19"/>
        <v>4.4577350000000004</v>
      </c>
      <c r="F293" s="44">
        <v>42.89</v>
      </c>
      <c r="G293" s="9">
        <f t="shared" si="20"/>
        <v>45.737895999999999</v>
      </c>
      <c r="H293" s="11">
        <f t="shared" si="17"/>
        <v>159.41798267444003</v>
      </c>
      <c r="J293" s="26"/>
    </row>
    <row r="294" spans="1:10" outlineLevel="1">
      <c r="A294" s="7">
        <v>31</v>
      </c>
      <c r="B294" s="39">
        <v>42580.020833333336</v>
      </c>
      <c r="C294" s="40">
        <f t="shared" si="18"/>
        <v>0.87500000000000044</v>
      </c>
      <c r="D294" s="43">
        <v>3.97</v>
      </c>
      <c r="E294" s="9">
        <f t="shared" si="19"/>
        <v>4.0871150000000007</v>
      </c>
      <c r="F294" s="44">
        <v>37.479999999999997</v>
      </c>
      <c r="G294" s="9">
        <f t="shared" si="20"/>
        <v>39.968671999999998</v>
      </c>
      <c r="H294" s="11">
        <f t="shared" si="17"/>
        <v>169.74331363872002</v>
      </c>
      <c r="J294" s="26"/>
    </row>
    <row r="295" spans="1:10" outlineLevel="1">
      <c r="A295" s="7">
        <v>31</v>
      </c>
      <c r="B295" s="39">
        <v>42580.020833333336</v>
      </c>
      <c r="C295" s="40">
        <f t="shared" si="18"/>
        <v>0.89583333333333381</v>
      </c>
      <c r="D295" s="43">
        <v>2.9</v>
      </c>
      <c r="E295" s="9">
        <f t="shared" si="19"/>
        <v>2.9855499999999999</v>
      </c>
      <c r="F295" s="44">
        <v>33.799999999999997</v>
      </c>
      <c r="G295" s="9">
        <f t="shared" si="20"/>
        <v>36.044319999999999</v>
      </c>
      <c r="H295" s="11">
        <f t="shared" si="17"/>
        <v>135.71020542400001</v>
      </c>
      <c r="J295" s="26"/>
    </row>
    <row r="296" spans="1:10" outlineLevel="1">
      <c r="A296" s="7">
        <v>31</v>
      </c>
      <c r="B296" s="39">
        <v>42580.020833333336</v>
      </c>
      <c r="C296" s="40">
        <f t="shared" si="18"/>
        <v>0.91666666666666718</v>
      </c>
      <c r="D296" s="43">
        <v>3</v>
      </c>
      <c r="E296" s="9">
        <f t="shared" si="19"/>
        <v>3.0885000000000002</v>
      </c>
      <c r="F296" s="44">
        <v>32.39</v>
      </c>
      <c r="G296" s="9">
        <f t="shared" si="20"/>
        <v>34.540696000000004</v>
      </c>
      <c r="H296" s="11">
        <f t="shared" si="17"/>
        <v>145.03381040400001</v>
      </c>
      <c r="J296" s="26"/>
    </row>
    <row r="297" spans="1:10" outlineLevel="1">
      <c r="A297" s="7">
        <v>31</v>
      </c>
      <c r="B297" s="39">
        <v>42580.020833333336</v>
      </c>
      <c r="C297" s="40">
        <f t="shared" si="18"/>
        <v>0.93750000000000056</v>
      </c>
      <c r="D297" s="43">
        <v>3.3</v>
      </c>
      <c r="E297" s="9">
        <f t="shared" si="19"/>
        <v>3.3973499999999999</v>
      </c>
      <c r="F297" s="44">
        <v>51.17</v>
      </c>
      <c r="G297" s="9">
        <f t="shared" si="20"/>
        <v>54.567688000000004</v>
      </c>
      <c r="H297" s="11">
        <f t="shared" si="17"/>
        <v>91.498490173199983</v>
      </c>
      <c r="J297" s="26"/>
    </row>
    <row r="298" spans="1:10" outlineLevel="1">
      <c r="A298" s="7">
        <v>31</v>
      </c>
      <c r="B298" s="39">
        <v>42580.020833333336</v>
      </c>
      <c r="C298" s="40">
        <f t="shared" si="18"/>
        <v>0.95833333333333393</v>
      </c>
      <c r="D298" s="43">
        <v>2.8</v>
      </c>
      <c r="E298" s="9">
        <f t="shared" si="19"/>
        <v>2.8826000000000001</v>
      </c>
      <c r="F298" s="44">
        <v>35.549999999999997</v>
      </c>
      <c r="G298" s="9">
        <f t="shared" si="20"/>
        <v>37.910519999999998</v>
      </c>
      <c r="H298" s="11">
        <f t="shared" si="17"/>
        <v>125.65103504800001</v>
      </c>
      <c r="J298" s="26"/>
    </row>
    <row r="299" spans="1:10" outlineLevel="1">
      <c r="A299" s="7">
        <v>31</v>
      </c>
      <c r="B299" s="39">
        <v>42580.020833333336</v>
      </c>
      <c r="C299" s="40">
        <f t="shared" si="18"/>
        <v>0.9791666666666673</v>
      </c>
      <c r="D299" s="43">
        <v>1.33</v>
      </c>
      <c r="E299" s="9">
        <f t="shared" si="19"/>
        <v>1.3692350000000002</v>
      </c>
      <c r="F299" s="44">
        <v>33.08</v>
      </c>
      <c r="G299" s="9">
        <f t="shared" si="20"/>
        <v>35.276511999999997</v>
      </c>
      <c r="H299" s="11">
        <f t="shared" si="17"/>
        <v>63.29081759168001</v>
      </c>
      <c r="J299" s="26"/>
    </row>
    <row r="300" spans="1:10" outlineLevel="1">
      <c r="A300" s="7">
        <v>31</v>
      </c>
      <c r="B300" s="39">
        <v>42580.020833333336</v>
      </c>
      <c r="C300" s="40">
        <f t="shared" si="18"/>
        <v>1.0000000000000007</v>
      </c>
      <c r="D300" s="43">
        <v>1.08</v>
      </c>
      <c r="E300" s="9">
        <f t="shared" si="19"/>
        <v>1.1118600000000001</v>
      </c>
      <c r="F300" s="44">
        <v>40.159999999999997</v>
      </c>
      <c r="G300" s="9">
        <f t="shared" si="20"/>
        <v>42.826623999999995</v>
      </c>
      <c r="H300" s="11">
        <f>E300*($B$6-G300)</f>
        <v>42.99937983936001</v>
      </c>
      <c r="J300" s="26"/>
    </row>
    <row r="301" spans="1:10" outlineLevel="1">
      <c r="A301" s="7">
        <v>31</v>
      </c>
      <c r="B301" s="39">
        <v>42581.020833333336</v>
      </c>
      <c r="C301" s="40">
        <f t="shared" si="18"/>
        <v>2.0833333333333332E-2</v>
      </c>
      <c r="D301" s="43">
        <v>1.36</v>
      </c>
      <c r="E301" s="9">
        <f t="shared" si="19"/>
        <v>1.4001200000000003</v>
      </c>
      <c r="F301" s="44">
        <v>31.2</v>
      </c>
      <c r="G301" s="9">
        <f t="shared" si="20"/>
        <v>33.271679999999996</v>
      </c>
      <c r="H301" s="11">
        <f t="shared" ref="H301:H347" si="21">E301*($B$6-G301)</f>
        <v>67.52543539840002</v>
      </c>
      <c r="J301" s="26"/>
    </row>
    <row r="302" spans="1:10" outlineLevel="1">
      <c r="A302" s="7">
        <v>31</v>
      </c>
      <c r="B302" s="39">
        <v>42581.020833333336</v>
      </c>
      <c r="C302" s="40">
        <f t="shared" si="18"/>
        <v>4.1666666666666664E-2</v>
      </c>
      <c r="D302" s="43">
        <v>1.02</v>
      </c>
      <c r="E302" s="9">
        <f t="shared" si="19"/>
        <v>1.0500900000000002</v>
      </c>
      <c r="F302" s="44">
        <v>31.14</v>
      </c>
      <c r="G302" s="9">
        <f t="shared" si="20"/>
        <v>33.207695999999999</v>
      </c>
      <c r="H302" s="11">
        <f t="shared" si="21"/>
        <v>50.711265507360011</v>
      </c>
      <c r="J302" s="26"/>
    </row>
    <row r="303" spans="1:10" outlineLevel="1">
      <c r="A303" s="7">
        <v>31</v>
      </c>
      <c r="B303" s="39">
        <v>42581.020833333336</v>
      </c>
      <c r="C303" s="40">
        <f t="shared" si="18"/>
        <v>6.25E-2</v>
      </c>
      <c r="D303" s="43">
        <v>1.58</v>
      </c>
      <c r="E303" s="9">
        <f t="shared" si="19"/>
        <v>1.6266100000000001</v>
      </c>
      <c r="F303" s="44">
        <v>31.8</v>
      </c>
      <c r="G303" s="9">
        <f t="shared" si="20"/>
        <v>33.911520000000003</v>
      </c>
      <c r="H303" s="11">
        <f t="shared" si="21"/>
        <v>77.4078974528</v>
      </c>
      <c r="J303" s="26"/>
    </row>
    <row r="304" spans="1:10" outlineLevel="1">
      <c r="A304" s="7">
        <v>31</v>
      </c>
      <c r="B304" s="39">
        <v>42581.020833333336</v>
      </c>
      <c r="C304" s="40">
        <f t="shared" si="18"/>
        <v>8.3333333333333329E-2</v>
      </c>
      <c r="D304" s="43">
        <v>1.38</v>
      </c>
      <c r="E304" s="9">
        <f t="shared" si="19"/>
        <v>1.4207099999999999</v>
      </c>
      <c r="F304" s="44">
        <v>28.34</v>
      </c>
      <c r="G304" s="9">
        <f t="shared" si="20"/>
        <v>30.221776000000002</v>
      </c>
      <c r="H304" s="11">
        <f t="shared" si="21"/>
        <v>72.851485619039991</v>
      </c>
      <c r="J304" s="26"/>
    </row>
    <row r="305" spans="1:13" outlineLevel="1">
      <c r="A305" s="7">
        <v>31</v>
      </c>
      <c r="B305" s="39">
        <v>42581.020833333336</v>
      </c>
      <c r="C305" s="40">
        <f t="shared" si="18"/>
        <v>0.10416666666666666</v>
      </c>
      <c r="D305" s="43">
        <v>1.56</v>
      </c>
      <c r="E305" s="9">
        <f t="shared" si="19"/>
        <v>1.6060200000000002</v>
      </c>
      <c r="F305" s="44">
        <v>24.76</v>
      </c>
      <c r="G305" s="9">
        <f t="shared" si="20"/>
        <v>26.404064000000002</v>
      </c>
      <c r="H305" s="11">
        <f t="shared" si="21"/>
        <v>88.485175134720009</v>
      </c>
      <c r="J305" s="26"/>
      <c r="M305" s="27"/>
    </row>
    <row r="306" spans="1:13" outlineLevel="1">
      <c r="A306" s="7">
        <v>31</v>
      </c>
      <c r="B306" s="39">
        <v>42581.020833333336</v>
      </c>
      <c r="C306" s="40">
        <f t="shared" si="18"/>
        <v>0.12499999999999999</v>
      </c>
      <c r="D306" s="43">
        <v>0.85</v>
      </c>
      <c r="E306" s="9">
        <f t="shared" si="19"/>
        <v>0.87507500000000005</v>
      </c>
      <c r="F306" s="44">
        <v>23.83</v>
      </c>
      <c r="G306" s="9">
        <f t="shared" si="20"/>
        <v>25.412312</v>
      </c>
      <c r="H306" s="11">
        <f t="shared" si="21"/>
        <v>49.080933576600003</v>
      </c>
      <c r="J306" s="26"/>
    </row>
    <row r="307" spans="1:13" outlineLevel="1">
      <c r="A307" s="7">
        <v>31</v>
      </c>
      <c r="B307" s="39">
        <v>42581.020833333336</v>
      </c>
      <c r="C307" s="40">
        <f t="shared" si="18"/>
        <v>0.14583333333333331</v>
      </c>
      <c r="D307" s="43">
        <v>0.99</v>
      </c>
      <c r="E307" s="9">
        <f t="shared" si="19"/>
        <v>1.0192050000000001</v>
      </c>
      <c r="F307" s="44">
        <v>22.16</v>
      </c>
      <c r="G307" s="9">
        <f t="shared" si="20"/>
        <v>23.631423999999999</v>
      </c>
      <c r="H307" s="11">
        <f t="shared" si="21"/>
        <v>58.979942002080016</v>
      </c>
      <c r="J307" s="26"/>
    </row>
    <row r="308" spans="1:13" outlineLevel="1">
      <c r="A308" s="7">
        <v>31</v>
      </c>
      <c r="B308" s="39">
        <v>42581.020833333336</v>
      </c>
      <c r="C308" s="40">
        <f t="shared" si="18"/>
        <v>0.16666666666666666</v>
      </c>
      <c r="D308" s="43">
        <v>0.71</v>
      </c>
      <c r="E308" s="9">
        <f t="shared" si="19"/>
        <v>0.73094500000000007</v>
      </c>
      <c r="F308" s="44">
        <v>18.2</v>
      </c>
      <c r="G308" s="9">
        <f t="shared" si="20"/>
        <v>19.408480000000001</v>
      </c>
      <c r="H308" s="11">
        <f t="shared" si="21"/>
        <v>45.385486086400007</v>
      </c>
      <c r="J308" s="26"/>
    </row>
    <row r="309" spans="1:13" outlineLevel="1">
      <c r="A309" s="7">
        <v>31</v>
      </c>
      <c r="B309" s="39">
        <v>42581.020833333336</v>
      </c>
      <c r="C309" s="40">
        <f t="shared" si="18"/>
        <v>0.1875</v>
      </c>
      <c r="D309" s="43">
        <v>0.75</v>
      </c>
      <c r="E309" s="9">
        <f t="shared" si="19"/>
        <v>0.77212500000000006</v>
      </c>
      <c r="F309" s="44">
        <v>17.77</v>
      </c>
      <c r="G309" s="9">
        <f t="shared" si="20"/>
        <v>18.949928</v>
      </c>
      <c r="H309" s="11">
        <f t="shared" si="21"/>
        <v>48.296474343000007</v>
      </c>
      <c r="J309" s="26"/>
    </row>
    <row r="310" spans="1:13" outlineLevel="1">
      <c r="A310" s="7">
        <v>31</v>
      </c>
      <c r="B310" s="39">
        <v>42581.020833333336</v>
      </c>
      <c r="C310" s="40">
        <f t="shared" si="18"/>
        <v>0.20833333333333334</v>
      </c>
      <c r="D310" s="43">
        <v>0.3</v>
      </c>
      <c r="E310" s="9">
        <f t="shared" si="19"/>
        <v>0.30885000000000001</v>
      </c>
      <c r="F310" s="44">
        <v>15.5</v>
      </c>
      <c r="G310" s="9">
        <f t="shared" si="20"/>
        <v>16.529199999999999</v>
      </c>
      <c r="H310" s="11">
        <f t="shared" si="21"/>
        <v>20.06623158</v>
      </c>
      <c r="J310" s="26"/>
    </row>
    <row r="311" spans="1:13" outlineLevel="1">
      <c r="A311" s="7">
        <v>31</v>
      </c>
      <c r="B311" s="39">
        <v>42581.020833333336</v>
      </c>
      <c r="C311" s="40">
        <f t="shared" si="18"/>
        <v>0.22916666666666669</v>
      </c>
      <c r="D311" s="43">
        <v>0.35</v>
      </c>
      <c r="E311" s="9">
        <f t="shared" si="19"/>
        <v>0.36032500000000001</v>
      </c>
      <c r="F311" s="44">
        <v>18.010000000000002</v>
      </c>
      <c r="G311" s="9">
        <f t="shared" si="20"/>
        <v>19.205864000000002</v>
      </c>
      <c r="H311" s="11">
        <f t="shared" si="21"/>
        <v>22.446134554199997</v>
      </c>
      <c r="J311" s="26"/>
    </row>
    <row r="312" spans="1:13" outlineLevel="1">
      <c r="A312" s="7">
        <v>31</v>
      </c>
      <c r="B312" s="39">
        <v>42581.020833333336</v>
      </c>
      <c r="C312" s="40">
        <f t="shared" si="18"/>
        <v>0.25</v>
      </c>
      <c r="D312" s="43">
        <v>0.79</v>
      </c>
      <c r="E312" s="9">
        <f t="shared" si="19"/>
        <v>0.81330500000000006</v>
      </c>
      <c r="F312" s="44">
        <v>17.420000000000002</v>
      </c>
      <c r="G312" s="9">
        <f t="shared" si="20"/>
        <v>18.576688000000001</v>
      </c>
      <c r="H312" s="11">
        <f t="shared" si="21"/>
        <v>51.175844266159999</v>
      </c>
      <c r="J312" s="26"/>
    </row>
    <row r="313" spans="1:13" outlineLevel="1">
      <c r="A313" s="7">
        <v>31</v>
      </c>
      <c r="B313" s="39">
        <v>42581.020833333336</v>
      </c>
      <c r="C313" s="40">
        <f t="shared" si="18"/>
        <v>0.27083333333333331</v>
      </c>
      <c r="D313" s="43">
        <v>1.24</v>
      </c>
      <c r="E313" s="9">
        <f t="shared" si="19"/>
        <v>1.27658</v>
      </c>
      <c r="F313" s="44">
        <v>20.36</v>
      </c>
      <c r="G313" s="9">
        <f t="shared" si="20"/>
        <v>21.711904000000001</v>
      </c>
      <c r="H313" s="11">
        <f t="shared" si="21"/>
        <v>76.324287591680005</v>
      </c>
      <c r="J313" s="26"/>
    </row>
    <row r="314" spans="1:13" outlineLevel="1">
      <c r="A314" s="7">
        <v>31</v>
      </c>
      <c r="B314" s="39">
        <v>42581.020833333336</v>
      </c>
      <c r="C314" s="40">
        <f t="shared" si="18"/>
        <v>0.29166666666666663</v>
      </c>
      <c r="D314" s="43">
        <v>1.69</v>
      </c>
      <c r="E314" s="9">
        <f t="shared" si="19"/>
        <v>1.7398550000000002</v>
      </c>
      <c r="F314" s="44">
        <v>23.67</v>
      </c>
      <c r="G314" s="9">
        <f t="shared" si="20"/>
        <v>25.241688000000003</v>
      </c>
      <c r="H314" s="11">
        <f t="shared" si="21"/>
        <v>97.881305424760001</v>
      </c>
      <c r="J314" s="26"/>
    </row>
    <row r="315" spans="1:13" outlineLevel="1">
      <c r="A315" s="7">
        <v>31</v>
      </c>
      <c r="B315" s="39">
        <v>42581.020833333336</v>
      </c>
      <c r="C315" s="40">
        <f t="shared" si="18"/>
        <v>0.31249999999999994</v>
      </c>
      <c r="D315" s="43">
        <v>2.5</v>
      </c>
      <c r="E315" s="9">
        <f t="shared" si="19"/>
        <v>2.5737500000000004</v>
      </c>
      <c r="F315" s="44">
        <v>25.34</v>
      </c>
      <c r="G315" s="9">
        <f t="shared" si="20"/>
        <v>27.022576000000001</v>
      </c>
      <c r="H315" s="11">
        <f t="shared" si="21"/>
        <v>140.21127002000003</v>
      </c>
      <c r="J315" s="26"/>
    </row>
    <row r="316" spans="1:13" outlineLevel="1">
      <c r="A316" s="7">
        <v>31</v>
      </c>
      <c r="B316" s="39">
        <v>42581.020833333336</v>
      </c>
      <c r="C316" s="40">
        <f t="shared" si="18"/>
        <v>0.33333333333333326</v>
      </c>
      <c r="D316" s="43">
        <v>3.4</v>
      </c>
      <c r="E316" s="9">
        <f t="shared" si="19"/>
        <v>3.5003000000000002</v>
      </c>
      <c r="F316" s="44">
        <v>31.24</v>
      </c>
      <c r="G316" s="9">
        <f t="shared" si="20"/>
        <v>33.314335999999997</v>
      </c>
      <c r="H316" s="11">
        <f t="shared" si="21"/>
        <v>168.66427969920002</v>
      </c>
      <c r="J316" s="26"/>
    </row>
    <row r="317" spans="1:13" outlineLevel="1">
      <c r="A317" s="7">
        <v>31</v>
      </c>
      <c r="B317" s="39">
        <v>42581.020833333336</v>
      </c>
      <c r="C317" s="40">
        <f t="shared" si="18"/>
        <v>0.35416666666666657</v>
      </c>
      <c r="D317" s="43">
        <v>4.3499999999999996</v>
      </c>
      <c r="E317" s="9">
        <f t="shared" si="19"/>
        <v>4.4783249999999999</v>
      </c>
      <c r="F317" s="44">
        <v>41.16</v>
      </c>
      <c r="G317" s="9">
        <f t="shared" si="20"/>
        <v>43.893023999999997</v>
      </c>
      <c r="H317" s="11">
        <f t="shared" si="21"/>
        <v>168.4162607952</v>
      </c>
      <c r="J317" s="26"/>
    </row>
    <row r="318" spans="1:13" outlineLevel="1">
      <c r="A318" s="7">
        <v>31</v>
      </c>
      <c r="B318" s="39">
        <v>42581.020833333336</v>
      </c>
      <c r="C318" s="40">
        <f t="shared" ref="C318:C381" si="22">IF(C317=$C$60,$C$13,C317+1/48)</f>
        <v>0.37499999999999989</v>
      </c>
      <c r="D318" s="43">
        <v>4.93</v>
      </c>
      <c r="E318" s="9">
        <f t="shared" si="19"/>
        <v>5.0754349999999997</v>
      </c>
      <c r="F318" s="44">
        <v>36.07</v>
      </c>
      <c r="G318" s="9">
        <f t="shared" si="20"/>
        <v>38.465048000000003</v>
      </c>
      <c r="H318" s="11">
        <f t="shared" si="21"/>
        <v>218.42110160411997</v>
      </c>
      <c r="J318" s="26"/>
    </row>
    <row r="319" spans="1:13" outlineLevel="1">
      <c r="A319" s="7">
        <v>31</v>
      </c>
      <c r="B319" s="39">
        <v>42581.020833333336</v>
      </c>
      <c r="C319" s="40">
        <f t="shared" si="22"/>
        <v>0.3958333333333332</v>
      </c>
      <c r="D319" s="43">
        <v>6.43</v>
      </c>
      <c r="E319" s="9">
        <f t="shared" si="19"/>
        <v>6.6196850000000005</v>
      </c>
      <c r="F319" s="44">
        <v>32.57</v>
      </c>
      <c r="G319" s="9">
        <f t="shared" si="20"/>
        <v>34.732647999999998</v>
      </c>
      <c r="H319" s="11">
        <f t="shared" si="21"/>
        <v>309.58513852412005</v>
      </c>
      <c r="J319" s="26"/>
    </row>
    <row r="320" spans="1:13" outlineLevel="1">
      <c r="A320" s="7">
        <v>31</v>
      </c>
      <c r="B320" s="39">
        <v>42581.020833333336</v>
      </c>
      <c r="C320" s="40">
        <f t="shared" si="22"/>
        <v>0.41666666666666652</v>
      </c>
      <c r="D320" s="43">
        <v>7.84</v>
      </c>
      <c r="E320" s="9">
        <f t="shared" si="19"/>
        <v>8.0712799999999998</v>
      </c>
      <c r="F320" s="44">
        <v>22.13</v>
      </c>
      <c r="G320" s="9">
        <f t="shared" si="20"/>
        <v>23.599432</v>
      </c>
      <c r="H320" s="11">
        <f t="shared" si="21"/>
        <v>467.33169648704001</v>
      </c>
      <c r="J320" s="26"/>
    </row>
    <row r="321" spans="1:10" outlineLevel="1">
      <c r="A321" s="7">
        <v>31</v>
      </c>
      <c r="B321" s="39">
        <v>42581.020833333336</v>
      </c>
      <c r="C321" s="40">
        <f t="shared" si="22"/>
        <v>0.43749999999999983</v>
      </c>
      <c r="D321" s="43">
        <v>7.96</v>
      </c>
      <c r="E321" s="9">
        <f t="shared" si="19"/>
        <v>8.19482</v>
      </c>
      <c r="F321" s="44">
        <v>19.2</v>
      </c>
      <c r="G321" s="9">
        <f t="shared" si="20"/>
        <v>20.474879999999999</v>
      </c>
      <c r="H321" s="11">
        <f t="shared" si="21"/>
        <v>500.0898738784</v>
      </c>
      <c r="J321" s="26"/>
    </row>
    <row r="322" spans="1:10" outlineLevel="1">
      <c r="A322" s="7">
        <v>31</v>
      </c>
      <c r="B322" s="39">
        <v>42581.020833333336</v>
      </c>
      <c r="C322" s="40">
        <f t="shared" si="22"/>
        <v>0.45833333333333315</v>
      </c>
      <c r="D322" s="43">
        <v>7.96</v>
      </c>
      <c r="E322" s="9">
        <f t="shared" si="19"/>
        <v>8.19482</v>
      </c>
      <c r="F322" s="44">
        <v>17.79</v>
      </c>
      <c r="G322" s="9">
        <f t="shared" si="20"/>
        <v>18.971256</v>
      </c>
      <c r="H322" s="11">
        <f t="shared" si="21"/>
        <v>512.41180190607997</v>
      </c>
      <c r="J322" s="26"/>
    </row>
    <row r="323" spans="1:10" outlineLevel="1">
      <c r="A323" s="7">
        <v>31</v>
      </c>
      <c r="B323" s="39">
        <v>42581.020833333336</v>
      </c>
      <c r="C323" s="40">
        <f t="shared" si="22"/>
        <v>0.47916666666666646</v>
      </c>
      <c r="D323" s="43">
        <v>7.55</v>
      </c>
      <c r="E323" s="9">
        <f t="shared" si="19"/>
        <v>7.7727250000000003</v>
      </c>
      <c r="F323" s="44">
        <v>15.48</v>
      </c>
      <c r="G323" s="9">
        <f t="shared" si="20"/>
        <v>16.507871999999999</v>
      </c>
      <c r="H323" s="11">
        <f t="shared" si="21"/>
        <v>505.16593810880011</v>
      </c>
      <c r="J323" s="26"/>
    </row>
    <row r="324" spans="1:10" outlineLevel="1">
      <c r="A324" s="7">
        <v>31</v>
      </c>
      <c r="B324" s="39">
        <v>42581.020833333336</v>
      </c>
      <c r="C324" s="40">
        <f t="shared" si="22"/>
        <v>0.49999999999999978</v>
      </c>
      <c r="D324" s="43">
        <v>7.64</v>
      </c>
      <c r="E324" s="9">
        <f t="shared" si="19"/>
        <v>7.86538</v>
      </c>
      <c r="F324" s="44">
        <v>14.86</v>
      </c>
      <c r="G324" s="9">
        <f t="shared" si="20"/>
        <v>15.846703999999999</v>
      </c>
      <c r="H324" s="11">
        <f t="shared" si="21"/>
        <v>516.38812129248004</v>
      </c>
      <c r="J324" s="26"/>
    </row>
    <row r="325" spans="1:10" outlineLevel="1">
      <c r="A325" s="7">
        <v>31</v>
      </c>
      <c r="B325" s="39">
        <v>42581.020833333336</v>
      </c>
      <c r="C325" s="40">
        <f t="shared" si="22"/>
        <v>0.52083333333333315</v>
      </c>
      <c r="D325" s="43">
        <v>8.7200000000000006</v>
      </c>
      <c r="E325" s="9">
        <f t="shared" si="19"/>
        <v>8.9772400000000019</v>
      </c>
      <c r="F325" s="44">
        <v>16.52</v>
      </c>
      <c r="G325" s="9">
        <f t="shared" si="20"/>
        <v>17.616928000000001</v>
      </c>
      <c r="H325" s="11">
        <f t="shared" si="21"/>
        <v>573.49366928128006</v>
      </c>
      <c r="J325" s="26"/>
    </row>
    <row r="326" spans="1:10" outlineLevel="1">
      <c r="A326" s="7">
        <v>31</v>
      </c>
      <c r="B326" s="39">
        <v>42581.020833333336</v>
      </c>
      <c r="C326" s="40">
        <f t="shared" si="22"/>
        <v>0.54166666666666652</v>
      </c>
      <c r="D326" s="43">
        <v>8.07</v>
      </c>
      <c r="E326" s="9">
        <f t="shared" si="19"/>
        <v>8.3080650000000009</v>
      </c>
      <c r="F326" s="44">
        <v>11.22</v>
      </c>
      <c r="G326" s="9">
        <f t="shared" si="20"/>
        <v>11.965008000000001</v>
      </c>
      <c r="H326" s="11">
        <f t="shared" si="21"/>
        <v>577.70123331048012</v>
      </c>
      <c r="J326" s="26"/>
    </row>
    <row r="327" spans="1:10" outlineLevel="1">
      <c r="A327" s="7">
        <v>31</v>
      </c>
      <c r="B327" s="39">
        <v>42581.020833333336</v>
      </c>
      <c r="C327" s="40">
        <f t="shared" si="22"/>
        <v>0.56249999999999989</v>
      </c>
      <c r="D327" s="43">
        <v>6.25</v>
      </c>
      <c r="E327" s="9">
        <f t="shared" si="19"/>
        <v>6.4343750000000002</v>
      </c>
      <c r="F327" s="44">
        <v>14.8</v>
      </c>
      <c r="G327" s="9">
        <f t="shared" si="20"/>
        <v>15.782720000000001</v>
      </c>
      <c r="H327" s="11">
        <f t="shared" si="21"/>
        <v>422.84962350000001</v>
      </c>
      <c r="J327" s="26"/>
    </row>
    <row r="328" spans="1:10" outlineLevel="1">
      <c r="A328" s="7">
        <v>31</v>
      </c>
      <c r="B328" s="39">
        <v>42581.020833333336</v>
      </c>
      <c r="C328" s="40">
        <f t="shared" si="22"/>
        <v>0.58333333333333326</v>
      </c>
      <c r="D328" s="43">
        <v>5.05</v>
      </c>
      <c r="E328" s="9">
        <f t="shared" si="19"/>
        <v>5.1989749999999999</v>
      </c>
      <c r="F328" s="44">
        <v>14.7</v>
      </c>
      <c r="G328" s="9">
        <f t="shared" si="20"/>
        <v>15.676079999999999</v>
      </c>
      <c r="H328" s="11">
        <f t="shared" si="21"/>
        <v>342.21691448199999</v>
      </c>
      <c r="J328" s="26"/>
    </row>
    <row r="329" spans="1:10" outlineLevel="1">
      <c r="A329" s="7">
        <v>31</v>
      </c>
      <c r="B329" s="39">
        <v>42581.020833333336</v>
      </c>
      <c r="C329" s="40">
        <f t="shared" si="22"/>
        <v>0.60416666666666663</v>
      </c>
      <c r="D329" s="43">
        <v>4.5599999999999996</v>
      </c>
      <c r="E329" s="9">
        <f t="shared" si="19"/>
        <v>4.6945199999999998</v>
      </c>
      <c r="F329" s="44">
        <v>17.03</v>
      </c>
      <c r="G329" s="9">
        <f t="shared" si="20"/>
        <v>18.160792000000001</v>
      </c>
      <c r="H329" s="11">
        <f t="shared" si="21"/>
        <v>297.34717874015996</v>
      </c>
      <c r="J329" s="26"/>
    </row>
    <row r="330" spans="1:10" outlineLevel="1">
      <c r="A330" s="7">
        <v>31</v>
      </c>
      <c r="B330" s="39">
        <v>42581.020833333336</v>
      </c>
      <c r="C330" s="40">
        <f t="shared" si="22"/>
        <v>0.625</v>
      </c>
      <c r="D330" s="43">
        <v>6</v>
      </c>
      <c r="E330" s="9">
        <f t="shared" si="19"/>
        <v>6.1770000000000005</v>
      </c>
      <c r="F330" s="44">
        <v>14.34</v>
      </c>
      <c r="G330" s="9">
        <f t="shared" si="20"/>
        <v>15.292176</v>
      </c>
      <c r="H330" s="11">
        <f t="shared" si="21"/>
        <v>408.96572884800003</v>
      </c>
      <c r="J330" s="26"/>
    </row>
    <row r="331" spans="1:10" outlineLevel="1">
      <c r="A331" s="7">
        <v>31</v>
      </c>
      <c r="B331" s="39">
        <v>42581.020833333336</v>
      </c>
      <c r="C331" s="40">
        <f t="shared" si="22"/>
        <v>0.64583333333333337</v>
      </c>
      <c r="D331" s="43">
        <v>7.39</v>
      </c>
      <c r="E331" s="9">
        <f t="shared" si="19"/>
        <v>7.6080050000000004</v>
      </c>
      <c r="F331" s="44">
        <v>18.079999999999998</v>
      </c>
      <c r="G331" s="9">
        <f t="shared" si="20"/>
        <v>19.280511999999998</v>
      </c>
      <c r="H331" s="11">
        <f t="shared" si="21"/>
        <v>473.36617580144002</v>
      </c>
      <c r="J331" s="26"/>
    </row>
    <row r="332" spans="1:10" outlineLevel="1">
      <c r="A332" s="7">
        <v>31</v>
      </c>
      <c r="B332" s="39">
        <v>42581.020833333336</v>
      </c>
      <c r="C332" s="40">
        <f t="shared" si="22"/>
        <v>0.66666666666666674</v>
      </c>
      <c r="D332" s="43">
        <v>6.87</v>
      </c>
      <c r="E332" s="9">
        <f t="shared" si="19"/>
        <v>7.0726650000000006</v>
      </c>
      <c r="F332" s="44">
        <v>18.59</v>
      </c>
      <c r="G332" s="9">
        <f t="shared" si="20"/>
        <v>19.824376000000001</v>
      </c>
      <c r="H332" s="11">
        <f t="shared" si="21"/>
        <v>436.21102721796001</v>
      </c>
      <c r="J332" s="26"/>
    </row>
    <row r="333" spans="1:10" outlineLevel="1">
      <c r="A333" s="7">
        <v>31</v>
      </c>
      <c r="B333" s="39">
        <v>42581.020833333336</v>
      </c>
      <c r="C333" s="40">
        <f t="shared" si="22"/>
        <v>0.68750000000000011</v>
      </c>
      <c r="D333" s="43">
        <v>7.28</v>
      </c>
      <c r="E333" s="9">
        <f t="shared" ref="E333:E396" si="23">IF($B$10="Electricity",$D333*$B$7,$D333*$B$8)</f>
        <v>7.4947600000000012</v>
      </c>
      <c r="F333" s="44">
        <v>20.92</v>
      </c>
      <c r="G333" s="9">
        <f t="shared" ref="G333:G396" si="24">$F333*$B$8</f>
        <v>22.309088000000003</v>
      </c>
      <c r="H333" s="11">
        <f t="shared" si="21"/>
        <v>443.62167962112005</v>
      </c>
      <c r="J333" s="26"/>
    </row>
    <row r="334" spans="1:10" outlineLevel="1">
      <c r="A334" s="7">
        <v>31</v>
      </c>
      <c r="B334" s="39">
        <v>42581.020833333336</v>
      </c>
      <c r="C334" s="40">
        <f t="shared" si="22"/>
        <v>0.70833333333333348</v>
      </c>
      <c r="D334" s="43">
        <v>6.54</v>
      </c>
      <c r="E334" s="9">
        <f t="shared" si="23"/>
        <v>6.7329300000000005</v>
      </c>
      <c r="F334" s="44">
        <v>24.48</v>
      </c>
      <c r="G334" s="9">
        <f t="shared" si="24"/>
        <v>26.105472000000002</v>
      </c>
      <c r="H334" s="11">
        <f t="shared" si="21"/>
        <v>372.96747940704</v>
      </c>
      <c r="J334" s="26"/>
    </row>
    <row r="335" spans="1:10" outlineLevel="1">
      <c r="A335" s="7">
        <v>31</v>
      </c>
      <c r="B335" s="39">
        <v>42581.020833333336</v>
      </c>
      <c r="C335" s="40">
        <f t="shared" si="22"/>
        <v>0.72916666666666685</v>
      </c>
      <c r="D335" s="43">
        <v>7.75</v>
      </c>
      <c r="E335" s="9">
        <f t="shared" si="23"/>
        <v>7.978625000000001</v>
      </c>
      <c r="F335" s="44">
        <v>31.24</v>
      </c>
      <c r="G335" s="9">
        <f t="shared" si="24"/>
        <v>33.314335999999997</v>
      </c>
      <c r="H335" s="11">
        <f t="shared" si="21"/>
        <v>384.45534343200006</v>
      </c>
      <c r="J335" s="26"/>
    </row>
    <row r="336" spans="1:10" outlineLevel="1">
      <c r="A336" s="7">
        <v>31</v>
      </c>
      <c r="B336" s="39">
        <v>42581.020833333336</v>
      </c>
      <c r="C336" s="40">
        <f t="shared" si="22"/>
        <v>0.75000000000000022</v>
      </c>
      <c r="D336" s="43">
        <v>9.48</v>
      </c>
      <c r="E336" s="9">
        <f t="shared" si="23"/>
        <v>9.759660000000002</v>
      </c>
      <c r="F336" s="44">
        <v>51.74</v>
      </c>
      <c r="G336" s="9">
        <f t="shared" si="24"/>
        <v>55.175536000000001</v>
      </c>
      <c r="H336" s="11">
        <f t="shared" si="21"/>
        <v>256.91781832224007</v>
      </c>
      <c r="J336" s="26"/>
    </row>
    <row r="337" spans="1:11" outlineLevel="1">
      <c r="A337" s="7">
        <v>31</v>
      </c>
      <c r="B337" s="39">
        <v>42581.020833333336</v>
      </c>
      <c r="C337" s="40">
        <f t="shared" si="22"/>
        <v>0.77083333333333359</v>
      </c>
      <c r="D337" s="43">
        <v>9.56</v>
      </c>
      <c r="E337" s="9">
        <f t="shared" si="23"/>
        <v>9.8420200000000015</v>
      </c>
      <c r="F337" s="44">
        <v>50.78</v>
      </c>
      <c r="G337" s="9">
        <f t="shared" si="24"/>
        <v>54.151792</v>
      </c>
      <c r="H337" s="11">
        <f t="shared" si="21"/>
        <v>269.16161010016003</v>
      </c>
      <c r="J337" s="26"/>
    </row>
    <row r="338" spans="1:11" outlineLevel="1">
      <c r="A338" s="7">
        <v>31</v>
      </c>
      <c r="B338" s="39">
        <v>42581.020833333336</v>
      </c>
      <c r="C338" s="40">
        <f t="shared" si="22"/>
        <v>0.79166666666666696</v>
      </c>
      <c r="D338" s="43">
        <v>9.36</v>
      </c>
      <c r="E338" s="9">
        <f t="shared" si="23"/>
        <v>9.63612</v>
      </c>
      <c r="F338" s="44">
        <v>46.43</v>
      </c>
      <c r="G338" s="9">
        <f t="shared" si="24"/>
        <v>49.512951999999999</v>
      </c>
      <c r="H338" s="11">
        <f t="shared" si="21"/>
        <v>308.23103297376002</v>
      </c>
      <c r="J338" s="26"/>
    </row>
    <row r="339" spans="1:11" outlineLevel="1">
      <c r="A339" s="7">
        <v>31</v>
      </c>
      <c r="B339" s="39">
        <v>42581.020833333336</v>
      </c>
      <c r="C339" s="40">
        <f t="shared" si="22"/>
        <v>0.81250000000000033</v>
      </c>
      <c r="D339" s="43">
        <v>9.66</v>
      </c>
      <c r="E339" s="9">
        <f t="shared" si="23"/>
        <v>9.9449700000000014</v>
      </c>
      <c r="F339" s="44">
        <v>25.16</v>
      </c>
      <c r="G339" s="9">
        <f t="shared" si="24"/>
        <v>26.830624</v>
      </c>
      <c r="H339" s="11">
        <f t="shared" si="21"/>
        <v>543.68530423872005</v>
      </c>
      <c r="J339" s="26"/>
    </row>
    <row r="340" spans="1:11" outlineLevel="1">
      <c r="A340" s="7">
        <v>31</v>
      </c>
      <c r="B340" s="39">
        <v>42581.020833333336</v>
      </c>
      <c r="C340" s="40">
        <f t="shared" si="22"/>
        <v>0.8333333333333337</v>
      </c>
      <c r="D340" s="43">
        <v>9.6300000000000008</v>
      </c>
      <c r="E340" s="9">
        <f t="shared" si="23"/>
        <v>9.9140850000000018</v>
      </c>
      <c r="F340" s="44">
        <v>27.59</v>
      </c>
      <c r="G340" s="9">
        <f t="shared" si="24"/>
        <v>29.421976000000001</v>
      </c>
      <c r="H340" s="11">
        <f t="shared" si="21"/>
        <v>516.30595656804007</v>
      </c>
      <c r="J340" s="26"/>
    </row>
    <row r="341" spans="1:11" outlineLevel="1">
      <c r="A341" s="7">
        <v>31</v>
      </c>
      <c r="B341" s="39">
        <v>42581.020833333336</v>
      </c>
      <c r="C341" s="40">
        <f t="shared" si="22"/>
        <v>0.85416666666666707</v>
      </c>
      <c r="D341" s="43">
        <v>9.42</v>
      </c>
      <c r="E341" s="9">
        <f t="shared" si="23"/>
        <v>9.697890000000001</v>
      </c>
      <c r="F341" s="44">
        <v>25.59</v>
      </c>
      <c r="G341" s="9">
        <f t="shared" si="24"/>
        <v>27.289176000000001</v>
      </c>
      <c r="H341" s="11">
        <f t="shared" si="21"/>
        <v>525.73060796136008</v>
      </c>
      <c r="J341" s="26"/>
    </row>
    <row r="342" spans="1:11" outlineLevel="1">
      <c r="A342" s="7">
        <v>31</v>
      </c>
      <c r="B342" s="39">
        <v>42581.020833333336</v>
      </c>
      <c r="C342" s="40">
        <f t="shared" si="22"/>
        <v>0.87500000000000044</v>
      </c>
      <c r="D342" s="43">
        <v>7.22</v>
      </c>
      <c r="E342" s="9">
        <f t="shared" si="23"/>
        <v>7.4329900000000002</v>
      </c>
      <c r="F342" s="44">
        <v>22.01</v>
      </c>
      <c r="G342" s="9">
        <f t="shared" si="24"/>
        <v>23.471464000000001</v>
      </c>
      <c r="H342" s="11">
        <f t="shared" si="21"/>
        <v>431.32552780264001</v>
      </c>
      <c r="J342" s="26"/>
    </row>
    <row r="343" spans="1:11" outlineLevel="1">
      <c r="A343" s="7">
        <v>31</v>
      </c>
      <c r="B343" s="39">
        <v>42581.020833333336</v>
      </c>
      <c r="C343" s="40">
        <f t="shared" si="22"/>
        <v>0.89583333333333381</v>
      </c>
      <c r="D343" s="43">
        <v>7.32</v>
      </c>
      <c r="E343" s="9">
        <f t="shared" si="23"/>
        <v>7.535940000000001</v>
      </c>
      <c r="F343" s="44">
        <v>20.329999999999998</v>
      </c>
      <c r="G343" s="9">
        <f t="shared" si="24"/>
        <v>21.679911999999998</v>
      </c>
      <c r="H343" s="11">
        <f t="shared" si="21"/>
        <v>450.80059396272003</v>
      </c>
      <c r="J343" s="26"/>
    </row>
    <row r="344" spans="1:11" outlineLevel="1">
      <c r="A344" s="7">
        <v>31</v>
      </c>
      <c r="B344" s="39">
        <v>42581.020833333336</v>
      </c>
      <c r="C344" s="40">
        <f t="shared" si="22"/>
        <v>0.91666666666666718</v>
      </c>
      <c r="D344" s="43">
        <v>7.57</v>
      </c>
      <c r="E344" s="9">
        <f t="shared" si="23"/>
        <v>7.7933150000000007</v>
      </c>
      <c r="F344" s="44">
        <v>19.670000000000002</v>
      </c>
      <c r="G344" s="9">
        <f t="shared" si="24"/>
        <v>20.976088000000001</v>
      </c>
      <c r="H344" s="11">
        <f t="shared" si="21"/>
        <v>471.68191124828002</v>
      </c>
      <c r="J344" s="26"/>
    </row>
    <row r="345" spans="1:11" outlineLevel="1">
      <c r="A345" s="7">
        <v>31</v>
      </c>
      <c r="B345" s="39">
        <v>42581.020833333336</v>
      </c>
      <c r="C345" s="40">
        <f t="shared" si="22"/>
        <v>0.93750000000000056</v>
      </c>
      <c r="D345" s="43">
        <v>9.07</v>
      </c>
      <c r="E345" s="9">
        <f t="shared" si="23"/>
        <v>9.3375650000000014</v>
      </c>
      <c r="F345" s="44">
        <v>18.02</v>
      </c>
      <c r="G345" s="9">
        <f t="shared" si="24"/>
        <v>19.216528</v>
      </c>
      <c r="H345" s="11">
        <f t="shared" si="21"/>
        <v>581.57596822568007</v>
      </c>
      <c r="J345" s="26"/>
    </row>
    <row r="346" spans="1:11" outlineLevel="1">
      <c r="A346" s="7">
        <v>31</v>
      </c>
      <c r="B346" s="39">
        <v>42581.020833333336</v>
      </c>
      <c r="C346" s="40">
        <f t="shared" si="22"/>
        <v>0.95833333333333393</v>
      </c>
      <c r="D346" s="43">
        <v>9.43</v>
      </c>
      <c r="E346" s="9">
        <f t="shared" si="23"/>
        <v>9.7081850000000003</v>
      </c>
      <c r="F346" s="44">
        <v>17.239999999999998</v>
      </c>
      <c r="G346" s="9">
        <f t="shared" si="24"/>
        <v>18.384736</v>
      </c>
      <c r="H346" s="11">
        <f t="shared" si="21"/>
        <v>612.73465923584001</v>
      </c>
      <c r="J346" s="26"/>
    </row>
    <row r="347" spans="1:11" outlineLevel="1">
      <c r="A347" s="7">
        <v>31</v>
      </c>
      <c r="B347" s="39">
        <v>42581.020833333336</v>
      </c>
      <c r="C347" s="40">
        <f t="shared" si="22"/>
        <v>0.9791666666666673</v>
      </c>
      <c r="D347" s="43">
        <v>8.08</v>
      </c>
      <c r="E347" s="9">
        <f t="shared" si="23"/>
        <v>8.3183600000000002</v>
      </c>
      <c r="F347" s="44">
        <v>17.48</v>
      </c>
      <c r="G347" s="9">
        <f t="shared" si="24"/>
        <v>18.640672000000002</v>
      </c>
      <c r="H347" s="11">
        <f t="shared" si="21"/>
        <v>522.88651966207999</v>
      </c>
      <c r="J347" s="26"/>
      <c r="K347" s="26"/>
    </row>
    <row r="348" spans="1:11" outlineLevel="1">
      <c r="A348" s="7">
        <v>31</v>
      </c>
      <c r="B348" s="39">
        <v>42581.020833333336</v>
      </c>
      <c r="C348" s="40">
        <f t="shared" si="22"/>
        <v>1.0000000000000007</v>
      </c>
      <c r="D348" s="43">
        <v>7.33</v>
      </c>
      <c r="E348" s="9">
        <f t="shared" si="23"/>
        <v>7.5462350000000002</v>
      </c>
      <c r="F348" s="44">
        <v>18.48</v>
      </c>
      <c r="G348" s="9">
        <f t="shared" si="24"/>
        <v>19.707072</v>
      </c>
      <c r="H348" s="11">
        <f>E348*($B$6-G348)</f>
        <v>466.30395602608002</v>
      </c>
      <c r="J348" s="26"/>
    </row>
    <row r="349" spans="1:11" outlineLevel="1">
      <c r="A349" s="7">
        <v>32</v>
      </c>
      <c r="B349" s="39">
        <v>42582.020833333336</v>
      </c>
      <c r="C349" s="40">
        <f t="shared" si="22"/>
        <v>2.0833333333333332E-2</v>
      </c>
      <c r="D349" s="43">
        <v>6.33</v>
      </c>
      <c r="E349" s="9">
        <f t="shared" si="23"/>
        <v>6.5167350000000006</v>
      </c>
      <c r="F349" s="44">
        <v>16.53</v>
      </c>
      <c r="G349" s="9">
        <f t="shared" si="24"/>
        <v>17.627592</v>
      </c>
      <c r="H349" s="11">
        <f t="shared" ref="H349:H395" si="25">E349*($B$6-G349)</f>
        <v>416.23955674788004</v>
      </c>
      <c r="J349" s="26"/>
    </row>
    <row r="350" spans="1:11" outlineLevel="1">
      <c r="A350" s="7">
        <v>32</v>
      </c>
      <c r="B350" s="39">
        <v>42582.020833333336</v>
      </c>
      <c r="C350" s="40">
        <f t="shared" si="22"/>
        <v>4.1666666666666664E-2</v>
      </c>
      <c r="D350" s="43">
        <v>6.6</v>
      </c>
      <c r="E350" s="9">
        <f t="shared" si="23"/>
        <v>6.7946999999999997</v>
      </c>
      <c r="F350" s="44">
        <v>13.8</v>
      </c>
      <c r="G350" s="9">
        <f t="shared" si="24"/>
        <v>14.716320000000001</v>
      </c>
      <c r="H350" s="11">
        <f t="shared" si="25"/>
        <v>453.77507049600001</v>
      </c>
      <c r="J350" s="26"/>
    </row>
    <row r="351" spans="1:11" outlineLevel="1">
      <c r="A351" s="7">
        <v>32</v>
      </c>
      <c r="B351" s="39">
        <v>42582.020833333336</v>
      </c>
      <c r="C351" s="40">
        <f t="shared" si="22"/>
        <v>6.25E-2</v>
      </c>
      <c r="D351" s="43">
        <v>6.17</v>
      </c>
      <c r="E351" s="9">
        <f t="shared" si="23"/>
        <v>6.3520150000000006</v>
      </c>
      <c r="F351" s="44">
        <v>14.95</v>
      </c>
      <c r="G351" s="9">
        <f t="shared" si="24"/>
        <v>15.942679999999999</v>
      </c>
      <c r="H351" s="11">
        <f t="shared" si="25"/>
        <v>416.42107999980004</v>
      </c>
      <c r="J351" s="26"/>
    </row>
    <row r="352" spans="1:11" outlineLevel="1">
      <c r="A352" s="7">
        <v>32</v>
      </c>
      <c r="B352" s="39">
        <v>42582.020833333336</v>
      </c>
      <c r="C352" s="40">
        <f t="shared" si="22"/>
        <v>8.3333333333333329E-2</v>
      </c>
      <c r="D352" s="43">
        <v>4.45</v>
      </c>
      <c r="E352" s="9">
        <f t="shared" si="23"/>
        <v>4.5812750000000007</v>
      </c>
      <c r="F352" s="44">
        <v>16.8</v>
      </c>
      <c r="G352" s="9">
        <f t="shared" si="24"/>
        <v>17.915520000000001</v>
      </c>
      <c r="H352" s="11">
        <f t="shared" si="25"/>
        <v>291.29798861200004</v>
      </c>
      <c r="J352" s="26"/>
    </row>
    <row r="353" spans="1:13" outlineLevel="1">
      <c r="A353" s="7">
        <v>32</v>
      </c>
      <c r="B353" s="39">
        <v>42582.020833333336</v>
      </c>
      <c r="C353" s="40">
        <f t="shared" si="22"/>
        <v>0.10416666666666666</v>
      </c>
      <c r="D353" s="43">
        <v>6.21</v>
      </c>
      <c r="E353" s="9">
        <f t="shared" si="23"/>
        <v>6.3931950000000004</v>
      </c>
      <c r="F353" s="44">
        <v>15.72</v>
      </c>
      <c r="G353" s="9">
        <f t="shared" si="24"/>
        <v>16.763808000000001</v>
      </c>
      <c r="H353" s="11">
        <f t="shared" si="25"/>
        <v>413.87109901344002</v>
      </c>
      <c r="J353" s="26"/>
      <c r="M353" s="27"/>
    </row>
    <row r="354" spans="1:13" outlineLevel="1">
      <c r="A354" s="7">
        <v>32</v>
      </c>
      <c r="B354" s="39">
        <v>42582.020833333336</v>
      </c>
      <c r="C354" s="40">
        <f t="shared" si="22"/>
        <v>0.12499999999999999</v>
      </c>
      <c r="D354" s="43">
        <v>7.03</v>
      </c>
      <c r="E354" s="9">
        <f t="shared" si="23"/>
        <v>7.2373850000000006</v>
      </c>
      <c r="F354" s="44">
        <v>15.07</v>
      </c>
      <c r="G354" s="9">
        <f t="shared" si="24"/>
        <v>16.070648000000002</v>
      </c>
      <c r="H354" s="11">
        <f t="shared" si="25"/>
        <v>473.53741072451999</v>
      </c>
      <c r="J354" s="26"/>
    </row>
    <row r="355" spans="1:13" outlineLevel="1">
      <c r="A355" s="7">
        <v>32</v>
      </c>
      <c r="B355" s="39">
        <v>42582.020833333336</v>
      </c>
      <c r="C355" s="40">
        <f t="shared" si="22"/>
        <v>0.14583333333333331</v>
      </c>
      <c r="D355" s="43">
        <v>7.49</v>
      </c>
      <c r="E355" s="9">
        <f t="shared" si="23"/>
        <v>7.7109550000000011</v>
      </c>
      <c r="F355" s="44">
        <v>15.75</v>
      </c>
      <c r="G355" s="9">
        <f t="shared" si="24"/>
        <v>16.7958</v>
      </c>
      <c r="H355" s="11">
        <f t="shared" si="25"/>
        <v>498.93117451100005</v>
      </c>
      <c r="J355" s="26"/>
    </row>
    <row r="356" spans="1:13" outlineLevel="1">
      <c r="A356" s="7">
        <v>32</v>
      </c>
      <c r="B356" s="39">
        <v>42582.020833333336</v>
      </c>
      <c r="C356" s="40">
        <f t="shared" si="22"/>
        <v>0.16666666666666666</v>
      </c>
      <c r="D356" s="43">
        <v>7.71</v>
      </c>
      <c r="E356" s="9">
        <f t="shared" si="23"/>
        <v>7.9374450000000003</v>
      </c>
      <c r="F356" s="44">
        <v>15.1</v>
      </c>
      <c r="G356" s="9">
        <f t="shared" si="24"/>
        <v>16.102640000000001</v>
      </c>
      <c r="H356" s="11">
        <f t="shared" si="25"/>
        <v>519.0879481451999</v>
      </c>
      <c r="J356" s="26"/>
    </row>
    <row r="357" spans="1:13" outlineLevel="1">
      <c r="A357" s="7">
        <v>32</v>
      </c>
      <c r="B357" s="39">
        <v>42582.020833333336</v>
      </c>
      <c r="C357" s="40">
        <f t="shared" si="22"/>
        <v>0.1875</v>
      </c>
      <c r="D357" s="43">
        <v>6.48</v>
      </c>
      <c r="E357" s="9">
        <f t="shared" si="23"/>
        <v>6.6711600000000013</v>
      </c>
      <c r="F357" s="44">
        <v>14.78</v>
      </c>
      <c r="G357" s="9">
        <f t="shared" si="24"/>
        <v>15.761391999999999</v>
      </c>
      <c r="H357" s="11">
        <f t="shared" si="25"/>
        <v>438.55277214528007</v>
      </c>
      <c r="J357" s="26"/>
    </row>
    <row r="358" spans="1:13" outlineLevel="1">
      <c r="A358" s="7">
        <v>32</v>
      </c>
      <c r="B358" s="39">
        <v>42582.020833333336</v>
      </c>
      <c r="C358" s="40">
        <f t="shared" si="22"/>
        <v>0.20833333333333334</v>
      </c>
      <c r="D358" s="43">
        <v>4.7</v>
      </c>
      <c r="E358" s="9">
        <f t="shared" si="23"/>
        <v>4.8386500000000003</v>
      </c>
      <c r="F358" s="44">
        <v>15.05</v>
      </c>
      <c r="G358" s="9">
        <f t="shared" si="24"/>
        <v>16.049320000000002</v>
      </c>
      <c r="H358" s="11">
        <f t="shared" si="25"/>
        <v>316.69293278200007</v>
      </c>
      <c r="J358" s="26"/>
    </row>
    <row r="359" spans="1:13" outlineLevel="1">
      <c r="A359" s="7">
        <v>32</v>
      </c>
      <c r="B359" s="39">
        <v>42582.020833333336</v>
      </c>
      <c r="C359" s="40">
        <f t="shared" si="22"/>
        <v>0.22916666666666669</v>
      </c>
      <c r="D359" s="43">
        <v>3.33</v>
      </c>
      <c r="E359" s="9">
        <f t="shared" si="23"/>
        <v>3.4282350000000004</v>
      </c>
      <c r="F359" s="44">
        <v>14.59</v>
      </c>
      <c r="G359" s="9">
        <f t="shared" si="24"/>
        <v>15.558776</v>
      </c>
      <c r="H359" s="11">
        <f t="shared" si="25"/>
        <v>226.06201205964004</v>
      </c>
      <c r="J359" s="26"/>
    </row>
    <row r="360" spans="1:13" outlineLevel="1">
      <c r="A360" s="7">
        <v>32</v>
      </c>
      <c r="B360" s="39">
        <v>42582.020833333336</v>
      </c>
      <c r="C360" s="40">
        <f t="shared" si="22"/>
        <v>0.25</v>
      </c>
      <c r="D360" s="43">
        <v>3.39</v>
      </c>
      <c r="E360" s="9">
        <f t="shared" si="23"/>
        <v>3.4900050000000005</v>
      </c>
      <c r="F360" s="44">
        <v>13.35</v>
      </c>
      <c r="G360" s="9">
        <f t="shared" si="24"/>
        <v>14.23644</v>
      </c>
      <c r="H360" s="11">
        <f t="shared" si="25"/>
        <v>234.75016071780001</v>
      </c>
      <c r="J360" s="26"/>
    </row>
    <row r="361" spans="1:13" outlineLevel="1">
      <c r="A361" s="7">
        <v>32</v>
      </c>
      <c r="B361" s="39">
        <v>42582.020833333336</v>
      </c>
      <c r="C361" s="40">
        <f t="shared" si="22"/>
        <v>0.27083333333333331</v>
      </c>
      <c r="D361" s="43">
        <v>2.11</v>
      </c>
      <c r="E361" s="9">
        <f t="shared" si="23"/>
        <v>2.1722450000000002</v>
      </c>
      <c r="F361" s="44">
        <v>18.09</v>
      </c>
      <c r="G361" s="9">
        <f t="shared" si="24"/>
        <v>19.291176</v>
      </c>
      <c r="H361" s="11">
        <f t="shared" si="25"/>
        <v>135.13280688988002</v>
      </c>
      <c r="J361" s="26"/>
    </row>
    <row r="362" spans="1:13" outlineLevel="1">
      <c r="A362" s="7">
        <v>32</v>
      </c>
      <c r="B362" s="39">
        <v>42582.020833333336</v>
      </c>
      <c r="C362" s="40">
        <f t="shared" si="22"/>
        <v>0.29166666666666663</v>
      </c>
      <c r="D362" s="43">
        <v>2.0299999999999998</v>
      </c>
      <c r="E362" s="9">
        <f t="shared" si="23"/>
        <v>2.0898849999999998</v>
      </c>
      <c r="F362" s="44">
        <v>22.1</v>
      </c>
      <c r="G362" s="9">
        <f t="shared" si="24"/>
        <v>23.567440000000001</v>
      </c>
      <c r="H362" s="11">
        <f t="shared" si="25"/>
        <v>121.07238815559998</v>
      </c>
      <c r="J362" s="26"/>
    </row>
    <row r="363" spans="1:13" outlineLevel="1">
      <c r="A363" s="7">
        <v>32</v>
      </c>
      <c r="B363" s="39">
        <v>42582.020833333336</v>
      </c>
      <c r="C363" s="40">
        <f t="shared" si="22"/>
        <v>0.31249999999999994</v>
      </c>
      <c r="D363" s="43">
        <v>1.49</v>
      </c>
      <c r="E363" s="9">
        <f t="shared" si="23"/>
        <v>1.5339550000000002</v>
      </c>
      <c r="F363" s="44">
        <v>23.3</v>
      </c>
      <c r="G363" s="9">
        <f t="shared" si="24"/>
        <v>24.84712</v>
      </c>
      <c r="H363" s="11">
        <f t="shared" si="25"/>
        <v>86.902968540400011</v>
      </c>
      <c r="J363" s="26"/>
    </row>
    <row r="364" spans="1:13" outlineLevel="1">
      <c r="A364" s="7">
        <v>32</v>
      </c>
      <c r="B364" s="39">
        <v>42582.020833333336</v>
      </c>
      <c r="C364" s="40">
        <f t="shared" si="22"/>
        <v>0.33333333333333326</v>
      </c>
      <c r="D364" s="43">
        <v>1.39</v>
      </c>
      <c r="E364" s="9">
        <f t="shared" si="23"/>
        <v>1.4310050000000001</v>
      </c>
      <c r="F364" s="44">
        <v>30.95</v>
      </c>
      <c r="G364" s="9">
        <f t="shared" si="24"/>
        <v>33.00508</v>
      </c>
      <c r="H364" s="11">
        <f t="shared" si="25"/>
        <v>69.396472994600003</v>
      </c>
      <c r="J364" s="26"/>
    </row>
    <row r="365" spans="1:13" outlineLevel="1">
      <c r="A365" s="7">
        <v>32</v>
      </c>
      <c r="B365" s="39">
        <v>42582.020833333336</v>
      </c>
      <c r="C365" s="40">
        <f t="shared" si="22"/>
        <v>0.35416666666666657</v>
      </c>
      <c r="D365" s="43">
        <v>1.1100000000000001</v>
      </c>
      <c r="E365" s="9">
        <f t="shared" si="23"/>
        <v>1.1427450000000001</v>
      </c>
      <c r="F365" s="44">
        <v>41.51</v>
      </c>
      <c r="G365" s="9">
        <f t="shared" si="24"/>
        <v>44.266264</v>
      </c>
      <c r="H365" s="11">
        <f t="shared" si="25"/>
        <v>42.548665645320007</v>
      </c>
      <c r="J365" s="26"/>
    </row>
    <row r="366" spans="1:13" outlineLevel="1">
      <c r="A366" s="7">
        <v>32</v>
      </c>
      <c r="B366" s="39">
        <v>42582.020833333336</v>
      </c>
      <c r="C366" s="40">
        <f t="shared" si="22"/>
        <v>0.37499999999999989</v>
      </c>
      <c r="D366" s="43">
        <v>0.31</v>
      </c>
      <c r="E366" s="9">
        <f t="shared" si="23"/>
        <v>0.31914500000000001</v>
      </c>
      <c r="F366" s="44">
        <v>49.7</v>
      </c>
      <c r="G366" s="9">
        <f t="shared" si="24"/>
        <v>53.000080000000004</v>
      </c>
      <c r="H366" s="11">
        <f t="shared" si="25"/>
        <v>9.0956069683999985</v>
      </c>
      <c r="J366" s="26"/>
    </row>
    <row r="367" spans="1:13" outlineLevel="1">
      <c r="A367" s="7">
        <v>32</v>
      </c>
      <c r="B367" s="39">
        <v>42582.020833333336</v>
      </c>
      <c r="C367" s="40">
        <f t="shared" si="22"/>
        <v>0.3958333333333332</v>
      </c>
      <c r="D367" s="43">
        <v>-0.09</v>
      </c>
      <c r="E367" s="9">
        <f t="shared" si="23"/>
        <v>-9.2655000000000001E-2</v>
      </c>
      <c r="F367" s="44">
        <v>49.22</v>
      </c>
      <c r="G367" s="9">
        <f t="shared" si="24"/>
        <v>52.488208</v>
      </c>
      <c r="H367" s="11">
        <f t="shared" si="25"/>
        <v>-2.6880875877600001</v>
      </c>
      <c r="J367" s="26"/>
    </row>
    <row r="368" spans="1:13" outlineLevel="1">
      <c r="A368" s="7">
        <v>32</v>
      </c>
      <c r="B368" s="39">
        <v>42582.020833333336</v>
      </c>
      <c r="C368" s="40">
        <f t="shared" si="22"/>
        <v>0.41666666666666652</v>
      </c>
      <c r="D368" s="43">
        <v>-0.09</v>
      </c>
      <c r="E368" s="9">
        <f t="shared" si="23"/>
        <v>-9.2655000000000001E-2</v>
      </c>
      <c r="F368" s="44">
        <v>37.51</v>
      </c>
      <c r="G368" s="9">
        <f t="shared" si="24"/>
        <v>40.000664</v>
      </c>
      <c r="H368" s="11">
        <f t="shared" si="25"/>
        <v>-3.8451209770800001</v>
      </c>
      <c r="J368" s="26"/>
    </row>
    <row r="369" spans="1:10" outlineLevel="1">
      <c r="A369" s="7">
        <v>32</v>
      </c>
      <c r="B369" s="39">
        <v>42582.020833333336</v>
      </c>
      <c r="C369" s="40">
        <f t="shared" si="22"/>
        <v>0.43749999999999983</v>
      </c>
      <c r="D369" s="43">
        <v>-0.1</v>
      </c>
      <c r="E369" s="9">
        <f t="shared" si="23"/>
        <v>-0.10295000000000001</v>
      </c>
      <c r="F369" s="44">
        <v>36.119999999999997</v>
      </c>
      <c r="G369" s="9">
        <f t="shared" si="24"/>
        <v>38.518367999999995</v>
      </c>
      <c r="H369" s="11">
        <f t="shared" si="25"/>
        <v>-4.4249590144000015</v>
      </c>
      <c r="J369" s="26"/>
    </row>
    <row r="370" spans="1:10" outlineLevel="1">
      <c r="A370" s="7">
        <v>32</v>
      </c>
      <c r="B370" s="39">
        <v>42582.020833333336</v>
      </c>
      <c r="C370" s="40">
        <f t="shared" si="22"/>
        <v>0.45833333333333315</v>
      </c>
      <c r="D370" s="43">
        <v>-0.09</v>
      </c>
      <c r="E370" s="9">
        <f t="shared" si="23"/>
        <v>-9.2655000000000001E-2</v>
      </c>
      <c r="F370" s="44">
        <v>33.9</v>
      </c>
      <c r="G370" s="9">
        <f t="shared" si="24"/>
        <v>36.150959999999998</v>
      </c>
      <c r="H370" s="11">
        <f t="shared" si="25"/>
        <v>-4.2018153011999999</v>
      </c>
      <c r="J370" s="26"/>
    </row>
    <row r="371" spans="1:10" outlineLevel="1">
      <c r="A371" s="7">
        <v>32</v>
      </c>
      <c r="B371" s="39">
        <v>42582.020833333336</v>
      </c>
      <c r="C371" s="40">
        <f t="shared" si="22"/>
        <v>0.47916666666666646</v>
      </c>
      <c r="D371" s="43">
        <v>-0.08</v>
      </c>
      <c r="E371" s="9">
        <f t="shared" si="23"/>
        <v>-8.2360000000000003E-2</v>
      </c>
      <c r="F371" s="44">
        <v>27.49</v>
      </c>
      <c r="G371" s="9">
        <f t="shared" si="24"/>
        <v>29.315335999999999</v>
      </c>
      <c r="H371" s="11">
        <f t="shared" si="25"/>
        <v>-4.2979289270400001</v>
      </c>
      <c r="J371" s="26"/>
    </row>
    <row r="372" spans="1:10" outlineLevel="1">
      <c r="A372" s="7">
        <v>32</v>
      </c>
      <c r="B372" s="39">
        <v>42582.020833333336</v>
      </c>
      <c r="C372" s="40">
        <f t="shared" si="22"/>
        <v>0.49999999999999978</v>
      </c>
      <c r="D372" s="43">
        <v>-0.1</v>
      </c>
      <c r="E372" s="9">
        <f t="shared" si="23"/>
        <v>-0.10295000000000001</v>
      </c>
      <c r="F372" s="44">
        <v>23.28</v>
      </c>
      <c r="G372" s="9">
        <f t="shared" si="24"/>
        <v>24.825792</v>
      </c>
      <c r="H372" s="11">
        <f t="shared" si="25"/>
        <v>-5.8346097136000008</v>
      </c>
      <c r="J372" s="26"/>
    </row>
    <row r="373" spans="1:10" outlineLevel="1">
      <c r="A373" s="7">
        <v>32</v>
      </c>
      <c r="B373" s="39">
        <v>42582.020833333336</v>
      </c>
      <c r="C373" s="40">
        <f t="shared" si="22"/>
        <v>0.52083333333333315</v>
      </c>
      <c r="D373" s="43">
        <v>0</v>
      </c>
      <c r="E373" s="9">
        <f t="shared" si="23"/>
        <v>0</v>
      </c>
      <c r="F373" s="44">
        <v>22.86</v>
      </c>
      <c r="G373" s="9">
        <f t="shared" si="24"/>
        <v>24.377904000000001</v>
      </c>
      <c r="H373" s="11">
        <f t="shared" si="25"/>
        <v>0</v>
      </c>
      <c r="J373" s="26"/>
    </row>
    <row r="374" spans="1:10" outlineLevel="1">
      <c r="A374" s="7">
        <v>32</v>
      </c>
      <c r="B374" s="39">
        <v>42582.020833333336</v>
      </c>
      <c r="C374" s="40">
        <f t="shared" si="22"/>
        <v>0.54166666666666652</v>
      </c>
      <c r="D374" s="43">
        <v>-0.1</v>
      </c>
      <c r="E374" s="9">
        <f t="shared" si="23"/>
        <v>-0.10295000000000001</v>
      </c>
      <c r="F374" s="44">
        <v>17.5</v>
      </c>
      <c r="G374" s="9">
        <f t="shared" si="24"/>
        <v>18.661999999999999</v>
      </c>
      <c r="H374" s="11">
        <f t="shared" si="25"/>
        <v>-6.4691721000000006</v>
      </c>
      <c r="J374" s="26"/>
    </row>
    <row r="375" spans="1:10" outlineLevel="1">
      <c r="A375" s="7">
        <v>32</v>
      </c>
      <c r="B375" s="39">
        <v>42582.020833333336</v>
      </c>
      <c r="C375" s="40">
        <f t="shared" si="22"/>
        <v>0.56249999999999989</v>
      </c>
      <c r="D375" s="43">
        <v>-7.0000000000000007E-2</v>
      </c>
      <c r="E375" s="9">
        <f t="shared" si="23"/>
        <v>-7.2065000000000018E-2</v>
      </c>
      <c r="F375" s="44">
        <v>17.510000000000002</v>
      </c>
      <c r="G375" s="9">
        <f t="shared" si="24"/>
        <v>18.672664000000001</v>
      </c>
      <c r="H375" s="11">
        <f t="shared" si="25"/>
        <v>-4.5276519688400017</v>
      </c>
      <c r="J375" s="26"/>
    </row>
    <row r="376" spans="1:10" outlineLevel="1">
      <c r="A376" s="7">
        <v>32</v>
      </c>
      <c r="B376" s="39">
        <v>42582.020833333336</v>
      </c>
      <c r="C376" s="40">
        <f t="shared" si="22"/>
        <v>0.58333333333333326</v>
      </c>
      <c r="D376" s="43">
        <v>0.04</v>
      </c>
      <c r="E376" s="9">
        <f t="shared" si="23"/>
        <v>4.1180000000000001E-2</v>
      </c>
      <c r="F376" s="44">
        <v>15.97</v>
      </c>
      <c r="G376" s="9">
        <f t="shared" si="24"/>
        <v>17.030408000000001</v>
      </c>
      <c r="H376" s="11">
        <f t="shared" si="25"/>
        <v>2.6548577985600001</v>
      </c>
      <c r="J376" s="26"/>
    </row>
    <row r="377" spans="1:10" outlineLevel="1">
      <c r="A377" s="7">
        <v>32</v>
      </c>
      <c r="B377" s="39">
        <v>42582.020833333336</v>
      </c>
      <c r="C377" s="40">
        <f t="shared" si="22"/>
        <v>0.60416666666666663</v>
      </c>
      <c r="D377" s="43">
        <v>0.19</v>
      </c>
      <c r="E377" s="9">
        <f t="shared" si="23"/>
        <v>0.19560500000000003</v>
      </c>
      <c r="F377" s="44">
        <v>18.45</v>
      </c>
      <c r="G377" s="9">
        <f t="shared" si="24"/>
        <v>19.675080000000001</v>
      </c>
      <c r="H377" s="11">
        <f t="shared" si="25"/>
        <v>12.093263476600001</v>
      </c>
      <c r="J377" s="26"/>
    </row>
    <row r="378" spans="1:10" outlineLevel="1">
      <c r="A378" s="7">
        <v>32</v>
      </c>
      <c r="B378" s="39">
        <v>42582.020833333336</v>
      </c>
      <c r="C378" s="40">
        <f t="shared" si="22"/>
        <v>0.625</v>
      </c>
      <c r="D378" s="43">
        <v>0.52</v>
      </c>
      <c r="E378" s="9">
        <f t="shared" si="23"/>
        <v>0.53534000000000004</v>
      </c>
      <c r="F378" s="44">
        <v>16.96</v>
      </c>
      <c r="G378" s="9">
        <f t="shared" si="24"/>
        <v>18.086144000000001</v>
      </c>
      <c r="H378" s="11">
        <f t="shared" si="25"/>
        <v>33.947973671040003</v>
      </c>
      <c r="J378" s="26"/>
    </row>
    <row r="379" spans="1:10" outlineLevel="1">
      <c r="A379" s="7">
        <v>32</v>
      </c>
      <c r="B379" s="39">
        <v>42582.020833333336</v>
      </c>
      <c r="C379" s="40">
        <f t="shared" si="22"/>
        <v>0.64583333333333337</v>
      </c>
      <c r="D379" s="43">
        <v>0.87</v>
      </c>
      <c r="E379" s="9">
        <f t="shared" si="23"/>
        <v>0.89566500000000004</v>
      </c>
      <c r="F379" s="44">
        <v>19.53</v>
      </c>
      <c r="G379" s="9">
        <f t="shared" si="24"/>
        <v>20.826792000000001</v>
      </c>
      <c r="H379" s="11">
        <f t="shared" si="25"/>
        <v>54.342868843320005</v>
      </c>
      <c r="J379" s="26"/>
    </row>
    <row r="380" spans="1:10" outlineLevel="1">
      <c r="A380" s="7">
        <v>32</v>
      </c>
      <c r="B380" s="39">
        <v>42582.020833333336</v>
      </c>
      <c r="C380" s="40">
        <f t="shared" si="22"/>
        <v>0.66666666666666674</v>
      </c>
      <c r="D380" s="43">
        <v>1.35</v>
      </c>
      <c r="E380" s="9">
        <f t="shared" si="23"/>
        <v>1.3898250000000003</v>
      </c>
      <c r="F380" s="44">
        <v>26.47</v>
      </c>
      <c r="G380" s="9">
        <f t="shared" si="24"/>
        <v>28.227608</v>
      </c>
      <c r="H380" s="11">
        <f t="shared" si="25"/>
        <v>74.039302211400013</v>
      </c>
      <c r="J380" s="26"/>
    </row>
    <row r="381" spans="1:10" outlineLevel="1">
      <c r="A381" s="7">
        <v>32</v>
      </c>
      <c r="B381" s="39">
        <v>42582.020833333336</v>
      </c>
      <c r="C381" s="40">
        <f t="shared" si="22"/>
        <v>0.68750000000000011</v>
      </c>
      <c r="D381" s="43">
        <v>1.1399999999999999</v>
      </c>
      <c r="E381" s="9">
        <f t="shared" si="23"/>
        <v>1.17363</v>
      </c>
      <c r="F381" s="44">
        <v>31.03</v>
      </c>
      <c r="G381" s="9">
        <f t="shared" si="24"/>
        <v>33.090392000000001</v>
      </c>
      <c r="H381" s="11">
        <f t="shared" si="25"/>
        <v>56.814968237039999</v>
      </c>
      <c r="J381" s="26"/>
    </row>
    <row r="382" spans="1:10" outlineLevel="1">
      <c r="A382" s="7">
        <v>32</v>
      </c>
      <c r="B382" s="39">
        <v>42582.020833333336</v>
      </c>
      <c r="C382" s="40">
        <f t="shared" ref="C382:C445" si="26">IF(C381=$C$60,$C$13,C381+1/48)</f>
        <v>0.70833333333333348</v>
      </c>
      <c r="D382" s="43">
        <v>0.78</v>
      </c>
      <c r="E382" s="9">
        <f t="shared" si="23"/>
        <v>0.80301000000000011</v>
      </c>
      <c r="F382" s="44">
        <v>42.95</v>
      </c>
      <c r="G382" s="9">
        <f t="shared" si="24"/>
        <v>45.801880000000004</v>
      </c>
      <c r="H382" s="11">
        <f t="shared" si="25"/>
        <v>28.665947341199999</v>
      </c>
      <c r="J382" s="26"/>
    </row>
    <row r="383" spans="1:10" outlineLevel="1">
      <c r="A383" s="7">
        <v>32</v>
      </c>
      <c r="B383" s="39">
        <v>42582.020833333336</v>
      </c>
      <c r="C383" s="40">
        <f t="shared" si="26"/>
        <v>0.72916666666666685</v>
      </c>
      <c r="D383" s="43">
        <v>1.27</v>
      </c>
      <c r="E383" s="9">
        <f t="shared" si="23"/>
        <v>1.3074650000000001</v>
      </c>
      <c r="F383" s="44">
        <v>51.45</v>
      </c>
      <c r="G383" s="9">
        <f t="shared" si="24"/>
        <v>54.866280000000003</v>
      </c>
      <c r="H383" s="11">
        <f t="shared" si="25"/>
        <v>34.822656719800001</v>
      </c>
      <c r="J383" s="26"/>
    </row>
    <row r="384" spans="1:10" outlineLevel="1">
      <c r="A384" s="7">
        <v>32</v>
      </c>
      <c r="B384" s="39">
        <v>42582.020833333336</v>
      </c>
      <c r="C384" s="40">
        <f t="shared" si="26"/>
        <v>0.75000000000000022</v>
      </c>
      <c r="D384" s="43">
        <v>1.1399999999999999</v>
      </c>
      <c r="E384" s="9">
        <f t="shared" si="23"/>
        <v>1.17363</v>
      </c>
      <c r="F384" s="44">
        <v>95.27</v>
      </c>
      <c r="G384" s="9">
        <f t="shared" si="24"/>
        <v>101.595928</v>
      </c>
      <c r="H384" s="11">
        <f t="shared" si="25"/>
        <v>-23.58518397864</v>
      </c>
      <c r="J384" s="26"/>
    </row>
    <row r="385" spans="1:10" outlineLevel="1">
      <c r="A385" s="7">
        <v>32</v>
      </c>
      <c r="B385" s="39">
        <v>42582.020833333336</v>
      </c>
      <c r="C385" s="40">
        <f t="shared" si="26"/>
        <v>0.77083333333333359</v>
      </c>
      <c r="D385" s="43">
        <v>1.43</v>
      </c>
      <c r="E385" s="9">
        <f t="shared" si="23"/>
        <v>1.4721850000000001</v>
      </c>
      <c r="F385" s="44">
        <v>145.02000000000001</v>
      </c>
      <c r="G385" s="9">
        <f t="shared" si="24"/>
        <v>154.64932800000003</v>
      </c>
      <c r="H385" s="11">
        <f t="shared" si="25"/>
        <v>-107.68934344168004</v>
      </c>
      <c r="J385" s="26"/>
    </row>
    <row r="386" spans="1:10" outlineLevel="1">
      <c r="A386" s="7">
        <v>32</v>
      </c>
      <c r="B386" s="39">
        <v>42582.020833333336</v>
      </c>
      <c r="C386" s="40">
        <f t="shared" si="26"/>
        <v>0.79166666666666696</v>
      </c>
      <c r="D386" s="43">
        <v>2.59</v>
      </c>
      <c r="E386" s="9">
        <f t="shared" si="23"/>
        <v>2.6664050000000001</v>
      </c>
      <c r="F386" s="44">
        <v>89.25</v>
      </c>
      <c r="G386" s="9">
        <f t="shared" si="24"/>
        <v>95.176199999999994</v>
      </c>
      <c r="H386" s="11">
        <f t="shared" si="25"/>
        <v>-36.466288060999986</v>
      </c>
      <c r="J386" s="26"/>
    </row>
    <row r="387" spans="1:10" outlineLevel="1">
      <c r="A387" s="7">
        <v>32</v>
      </c>
      <c r="B387" s="39">
        <v>42582.020833333336</v>
      </c>
      <c r="C387" s="40">
        <f t="shared" si="26"/>
        <v>0.81250000000000033</v>
      </c>
      <c r="D387" s="43">
        <v>2.99</v>
      </c>
      <c r="E387" s="9">
        <f t="shared" si="23"/>
        <v>3.0782050000000005</v>
      </c>
      <c r="F387" s="44">
        <v>70.59</v>
      </c>
      <c r="G387" s="9">
        <f t="shared" si="24"/>
        <v>75.277176000000011</v>
      </c>
      <c r="H387" s="11">
        <f t="shared" si="25"/>
        <v>19.155127950919969</v>
      </c>
      <c r="J387" s="26"/>
    </row>
    <row r="388" spans="1:10" outlineLevel="1">
      <c r="A388" s="7">
        <v>32</v>
      </c>
      <c r="B388" s="39">
        <v>42582.020833333336</v>
      </c>
      <c r="C388" s="40">
        <f t="shared" si="26"/>
        <v>0.8333333333333337</v>
      </c>
      <c r="D388" s="43">
        <v>4.7</v>
      </c>
      <c r="E388" s="9">
        <f t="shared" si="23"/>
        <v>4.8386500000000003</v>
      </c>
      <c r="F388" s="44">
        <v>49.69</v>
      </c>
      <c r="G388" s="9">
        <f t="shared" si="24"/>
        <v>52.989415999999999</v>
      </c>
      <c r="H388" s="11">
        <f t="shared" si="25"/>
        <v>137.95273727160003</v>
      </c>
      <c r="J388" s="26"/>
    </row>
    <row r="389" spans="1:10" outlineLevel="1">
      <c r="A389" s="7">
        <v>32</v>
      </c>
      <c r="B389" s="39">
        <v>42582.020833333336</v>
      </c>
      <c r="C389" s="40">
        <f t="shared" si="26"/>
        <v>0.85416666666666707</v>
      </c>
      <c r="D389" s="43">
        <v>7.86</v>
      </c>
      <c r="E389" s="9">
        <f t="shared" si="23"/>
        <v>8.0918700000000001</v>
      </c>
      <c r="F389" s="44">
        <v>39.94</v>
      </c>
      <c r="G389" s="9">
        <f t="shared" si="24"/>
        <v>42.592016000000001</v>
      </c>
      <c r="H389" s="11">
        <f t="shared" si="25"/>
        <v>314.83834849008002</v>
      </c>
      <c r="J389" s="26"/>
    </row>
    <row r="390" spans="1:10" outlineLevel="1">
      <c r="A390" s="7">
        <v>32</v>
      </c>
      <c r="B390" s="39">
        <v>42582.020833333336</v>
      </c>
      <c r="C390" s="40">
        <f t="shared" si="26"/>
        <v>0.87500000000000044</v>
      </c>
      <c r="D390" s="43">
        <v>7.72</v>
      </c>
      <c r="E390" s="9">
        <f t="shared" si="23"/>
        <v>7.9477400000000005</v>
      </c>
      <c r="F390" s="44">
        <v>33.76</v>
      </c>
      <c r="G390" s="9">
        <f t="shared" si="24"/>
        <v>36.001663999999998</v>
      </c>
      <c r="H390" s="11">
        <f t="shared" si="25"/>
        <v>361.60894496064003</v>
      </c>
      <c r="J390" s="26"/>
    </row>
    <row r="391" spans="1:10" outlineLevel="1">
      <c r="A391" s="7">
        <v>32</v>
      </c>
      <c r="B391" s="39">
        <v>42582.020833333336</v>
      </c>
      <c r="C391" s="40">
        <f t="shared" si="26"/>
        <v>0.89583333333333381</v>
      </c>
      <c r="D391" s="43">
        <v>7.11</v>
      </c>
      <c r="E391" s="9">
        <f t="shared" si="23"/>
        <v>7.3197450000000011</v>
      </c>
      <c r="F391" s="44">
        <v>31.47</v>
      </c>
      <c r="G391" s="9">
        <f t="shared" si="24"/>
        <v>33.559607999999997</v>
      </c>
      <c r="H391" s="11">
        <f t="shared" si="25"/>
        <v>350.91144464004009</v>
      </c>
      <c r="J391" s="26"/>
    </row>
    <row r="392" spans="1:10" outlineLevel="1">
      <c r="A392" s="7">
        <v>32</v>
      </c>
      <c r="B392" s="39">
        <v>42582.020833333336</v>
      </c>
      <c r="C392" s="40">
        <f t="shared" si="26"/>
        <v>0.91666666666666718</v>
      </c>
      <c r="D392" s="43">
        <v>5.95</v>
      </c>
      <c r="E392" s="9">
        <f t="shared" si="23"/>
        <v>6.1255250000000006</v>
      </c>
      <c r="F392" s="44">
        <v>29.22</v>
      </c>
      <c r="G392" s="9">
        <f t="shared" si="24"/>
        <v>31.160208000000001</v>
      </c>
      <c r="H392" s="11">
        <f t="shared" si="25"/>
        <v>308.35765439080006</v>
      </c>
      <c r="J392" s="26"/>
    </row>
    <row r="393" spans="1:10" outlineLevel="1">
      <c r="A393" s="7">
        <v>32</v>
      </c>
      <c r="B393" s="39">
        <v>42582.020833333336</v>
      </c>
      <c r="C393" s="40">
        <f t="shared" si="26"/>
        <v>0.93750000000000056</v>
      </c>
      <c r="D393" s="43">
        <v>5.25</v>
      </c>
      <c r="E393" s="9">
        <f t="shared" si="23"/>
        <v>5.4048750000000005</v>
      </c>
      <c r="F393" s="44">
        <v>21.85</v>
      </c>
      <c r="G393" s="9">
        <f t="shared" si="24"/>
        <v>23.300840000000001</v>
      </c>
      <c r="H393" s="11">
        <f t="shared" si="25"/>
        <v>314.55918490500005</v>
      </c>
      <c r="J393" s="26"/>
    </row>
    <row r="394" spans="1:10" outlineLevel="1">
      <c r="A394" s="7">
        <v>32</v>
      </c>
      <c r="B394" s="39">
        <v>42582.020833333336</v>
      </c>
      <c r="C394" s="40">
        <f t="shared" si="26"/>
        <v>0.95833333333333393</v>
      </c>
      <c r="D394" s="43">
        <v>5.26</v>
      </c>
      <c r="E394" s="9">
        <f t="shared" si="23"/>
        <v>5.4151699999999998</v>
      </c>
      <c r="F394" s="44">
        <v>20.38</v>
      </c>
      <c r="G394" s="9">
        <f t="shared" si="24"/>
        <v>21.733232000000001</v>
      </c>
      <c r="H394" s="11">
        <f t="shared" si="25"/>
        <v>323.64720907056</v>
      </c>
      <c r="J394" s="26"/>
    </row>
    <row r="395" spans="1:10" outlineLevel="1">
      <c r="A395" s="7">
        <v>32</v>
      </c>
      <c r="B395" s="39">
        <v>42582.020833333336</v>
      </c>
      <c r="C395" s="40">
        <f t="shared" si="26"/>
        <v>0.9791666666666673</v>
      </c>
      <c r="D395" s="43">
        <v>5.04</v>
      </c>
      <c r="E395" s="9">
        <f t="shared" si="23"/>
        <v>5.1886800000000006</v>
      </c>
      <c r="F395" s="44">
        <v>16.82</v>
      </c>
      <c r="G395" s="9">
        <f t="shared" si="24"/>
        <v>17.936848000000001</v>
      </c>
      <c r="H395" s="11">
        <f t="shared" si="25"/>
        <v>329.80885551936007</v>
      </c>
      <c r="J395" s="26"/>
    </row>
    <row r="396" spans="1:10" outlineLevel="1">
      <c r="A396" s="7">
        <v>32</v>
      </c>
      <c r="B396" s="39">
        <v>42582.020833333336</v>
      </c>
      <c r="C396" s="40">
        <f t="shared" si="26"/>
        <v>1.0000000000000007</v>
      </c>
      <c r="D396" s="43">
        <v>6.81</v>
      </c>
      <c r="E396" s="9">
        <f t="shared" si="23"/>
        <v>7.0108950000000005</v>
      </c>
      <c r="F396" s="44">
        <v>20.27</v>
      </c>
      <c r="G396" s="9">
        <f t="shared" si="24"/>
        <v>21.615928</v>
      </c>
      <c r="H396" s="11">
        <f>E396*($B$6-G396)</f>
        <v>419.84094096444005</v>
      </c>
      <c r="J396" s="26"/>
    </row>
    <row r="397" spans="1:10" outlineLevel="1">
      <c r="A397" s="7">
        <v>32</v>
      </c>
      <c r="B397" s="39">
        <v>42583.020833333336</v>
      </c>
      <c r="C397" s="40">
        <f t="shared" si="26"/>
        <v>2.0833333333333332E-2</v>
      </c>
      <c r="D397" s="43">
        <v>7.83</v>
      </c>
      <c r="E397" s="9">
        <f t="shared" ref="E397:E460" si="27">IF($B$10="Electricity",$D397*$B$7,$D397*$B$8)</f>
        <v>8.0609850000000005</v>
      </c>
      <c r="F397" s="44">
        <v>16.77</v>
      </c>
      <c r="G397" s="9">
        <f t="shared" ref="G397:G460" si="28">$F397*$B$8</f>
        <v>17.883527999999998</v>
      </c>
      <c r="H397" s="11">
        <f t="shared" ref="H397:H443" si="29">E397*($B$6-G397)</f>
        <v>512.8114265449201</v>
      </c>
      <c r="J397" s="26"/>
    </row>
    <row r="398" spans="1:10" outlineLevel="1">
      <c r="A398" s="7">
        <v>32</v>
      </c>
      <c r="B398" s="39">
        <v>42583.020833333336</v>
      </c>
      <c r="C398" s="40">
        <f t="shared" si="26"/>
        <v>4.1666666666666664E-2</v>
      </c>
      <c r="D398" s="43">
        <v>8.4600000000000009</v>
      </c>
      <c r="E398" s="9">
        <f t="shared" si="27"/>
        <v>8.7095700000000011</v>
      </c>
      <c r="F398" s="44">
        <v>15.8</v>
      </c>
      <c r="G398" s="9">
        <f t="shared" si="28"/>
        <v>16.849120000000003</v>
      </c>
      <c r="H398" s="11">
        <f t="shared" si="29"/>
        <v>563.08136492160008</v>
      </c>
      <c r="J398" s="26"/>
    </row>
    <row r="399" spans="1:10" outlineLevel="1">
      <c r="A399" s="7">
        <v>32</v>
      </c>
      <c r="B399" s="39">
        <v>42583.020833333336</v>
      </c>
      <c r="C399" s="40">
        <f t="shared" si="26"/>
        <v>6.25E-2</v>
      </c>
      <c r="D399" s="43">
        <v>8.74</v>
      </c>
      <c r="E399" s="9">
        <f t="shared" si="27"/>
        <v>8.9978300000000004</v>
      </c>
      <c r="F399" s="44">
        <v>11.71</v>
      </c>
      <c r="G399" s="9">
        <f t="shared" si="28"/>
        <v>12.487544000000002</v>
      </c>
      <c r="H399" s="11">
        <f t="shared" si="29"/>
        <v>620.96234697047998</v>
      </c>
      <c r="J399" s="26"/>
    </row>
    <row r="400" spans="1:10" outlineLevel="1">
      <c r="A400" s="7">
        <v>32</v>
      </c>
      <c r="B400" s="39">
        <v>42583.020833333336</v>
      </c>
      <c r="C400" s="40">
        <f t="shared" si="26"/>
        <v>8.3333333333333329E-2</v>
      </c>
      <c r="D400" s="43">
        <v>9.14</v>
      </c>
      <c r="E400" s="9">
        <f t="shared" si="27"/>
        <v>9.4096300000000017</v>
      </c>
      <c r="F400" s="44">
        <v>13.21</v>
      </c>
      <c r="G400" s="9">
        <f t="shared" si="28"/>
        <v>14.087144</v>
      </c>
      <c r="H400" s="11">
        <f t="shared" si="29"/>
        <v>634.33003220328021</v>
      </c>
      <c r="J400" s="26"/>
    </row>
    <row r="401" spans="1:13" outlineLevel="1">
      <c r="A401" s="7">
        <v>32</v>
      </c>
      <c r="B401" s="39">
        <v>42583.020833333336</v>
      </c>
      <c r="C401" s="40">
        <f t="shared" si="26"/>
        <v>0.10416666666666666</v>
      </c>
      <c r="D401" s="43">
        <v>7.47</v>
      </c>
      <c r="E401" s="9">
        <f t="shared" si="27"/>
        <v>7.6903650000000008</v>
      </c>
      <c r="F401" s="44">
        <v>13.78</v>
      </c>
      <c r="G401" s="9">
        <f t="shared" si="28"/>
        <v>14.694991999999999</v>
      </c>
      <c r="H401" s="11">
        <f t="shared" si="29"/>
        <v>513.75489534792007</v>
      </c>
      <c r="J401" s="26"/>
      <c r="M401" s="27"/>
    </row>
    <row r="402" spans="1:13" outlineLevel="1">
      <c r="A402" s="7">
        <v>32</v>
      </c>
      <c r="B402" s="39">
        <v>42583.020833333336</v>
      </c>
      <c r="C402" s="40">
        <f t="shared" si="26"/>
        <v>0.12499999999999999</v>
      </c>
      <c r="D402" s="43">
        <v>7.3</v>
      </c>
      <c r="E402" s="9">
        <f t="shared" si="27"/>
        <v>7.5153500000000006</v>
      </c>
      <c r="F402" s="44">
        <v>13.92</v>
      </c>
      <c r="G402" s="9">
        <f t="shared" si="28"/>
        <v>14.844288000000001</v>
      </c>
      <c r="H402" s="11">
        <f t="shared" si="29"/>
        <v>500.94100517919998</v>
      </c>
      <c r="J402" s="26"/>
    </row>
    <row r="403" spans="1:13" outlineLevel="1">
      <c r="A403" s="7">
        <v>32</v>
      </c>
      <c r="B403" s="39">
        <v>42583.020833333336</v>
      </c>
      <c r="C403" s="40">
        <f t="shared" si="26"/>
        <v>0.14583333333333331</v>
      </c>
      <c r="D403" s="43">
        <v>8.1</v>
      </c>
      <c r="E403" s="9">
        <f t="shared" si="27"/>
        <v>8.3389500000000005</v>
      </c>
      <c r="F403" s="44">
        <v>10.65</v>
      </c>
      <c r="G403" s="9">
        <f t="shared" si="28"/>
        <v>11.35716</v>
      </c>
      <c r="H403" s="11">
        <f t="shared" si="29"/>
        <v>584.91763561800008</v>
      </c>
      <c r="J403" s="26"/>
    </row>
    <row r="404" spans="1:13" outlineLevel="1">
      <c r="A404" s="7">
        <v>32</v>
      </c>
      <c r="B404" s="39">
        <v>42583.020833333336</v>
      </c>
      <c r="C404" s="40">
        <f t="shared" si="26"/>
        <v>0.16666666666666666</v>
      </c>
      <c r="D404" s="43">
        <v>8.6999999999999993</v>
      </c>
      <c r="E404" s="9">
        <f t="shared" si="27"/>
        <v>8.9566499999999998</v>
      </c>
      <c r="F404" s="44">
        <v>7.74</v>
      </c>
      <c r="G404" s="9">
        <f t="shared" si="28"/>
        <v>8.2539359999999995</v>
      </c>
      <c r="H404" s="11">
        <f t="shared" si="29"/>
        <v>656.03935912560007</v>
      </c>
      <c r="J404" s="26"/>
    </row>
    <row r="405" spans="1:13" outlineLevel="1">
      <c r="A405" s="7">
        <v>32</v>
      </c>
      <c r="B405" s="39">
        <v>42583.020833333336</v>
      </c>
      <c r="C405" s="40">
        <f t="shared" si="26"/>
        <v>0.1875</v>
      </c>
      <c r="D405" s="43">
        <v>7.3</v>
      </c>
      <c r="E405" s="9">
        <f t="shared" si="27"/>
        <v>7.5153500000000006</v>
      </c>
      <c r="F405" s="44">
        <v>9.18</v>
      </c>
      <c r="G405" s="9">
        <f t="shared" si="28"/>
        <v>9.7895520000000005</v>
      </c>
      <c r="H405" s="11">
        <f t="shared" si="29"/>
        <v>538.92911537680004</v>
      </c>
      <c r="J405" s="26"/>
    </row>
    <row r="406" spans="1:13" outlineLevel="1">
      <c r="A406" s="7">
        <v>32</v>
      </c>
      <c r="B406" s="39">
        <v>42583.020833333336</v>
      </c>
      <c r="C406" s="40">
        <f t="shared" si="26"/>
        <v>0.20833333333333334</v>
      </c>
      <c r="D406" s="43">
        <v>4.95</v>
      </c>
      <c r="E406" s="9">
        <f t="shared" si="27"/>
        <v>5.0960250000000009</v>
      </c>
      <c r="F406" s="44">
        <v>14.86</v>
      </c>
      <c r="G406" s="9">
        <f t="shared" si="28"/>
        <v>15.846703999999999</v>
      </c>
      <c r="H406" s="11">
        <f t="shared" si="29"/>
        <v>334.57083774840004</v>
      </c>
      <c r="J406" s="26"/>
    </row>
    <row r="407" spans="1:13" outlineLevel="1">
      <c r="A407" s="7">
        <v>32</v>
      </c>
      <c r="B407" s="39">
        <v>42583.020833333336</v>
      </c>
      <c r="C407" s="40">
        <f t="shared" si="26"/>
        <v>0.22916666666666669</v>
      </c>
      <c r="D407" s="43">
        <v>3.1</v>
      </c>
      <c r="E407" s="9">
        <f t="shared" si="27"/>
        <v>3.1914500000000006</v>
      </c>
      <c r="F407" s="44">
        <v>18.600000000000001</v>
      </c>
      <c r="G407" s="9">
        <f t="shared" si="28"/>
        <v>19.835040000000003</v>
      </c>
      <c r="H407" s="11">
        <f t="shared" si="29"/>
        <v>196.80063659200002</v>
      </c>
      <c r="J407" s="26"/>
    </row>
    <row r="408" spans="1:13" outlineLevel="1">
      <c r="A408" s="7">
        <v>32</v>
      </c>
      <c r="B408" s="39">
        <v>42583.020833333336</v>
      </c>
      <c r="C408" s="40">
        <f t="shared" si="26"/>
        <v>0.25</v>
      </c>
      <c r="D408" s="43">
        <v>4.93</v>
      </c>
      <c r="E408" s="9">
        <f t="shared" si="27"/>
        <v>5.0754349999999997</v>
      </c>
      <c r="F408" s="44">
        <v>21.94</v>
      </c>
      <c r="G408" s="9">
        <f t="shared" si="28"/>
        <v>23.396816000000001</v>
      </c>
      <c r="H408" s="11">
        <f t="shared" si="29"/>
        <v>294.89893368503999</v>
      </c>
      <c r="J408" s="26"/>
    </row>
    <row r="409" spans="1:13" outlineLevel="1">
      <c r="A409" s="7">
        <v>32</v>
      </c>
      <c r="B409" s="39">
        <v>42583.020833333336</v>
      </c>
      <c r="C409" s="40">
        <f t="shared" si="26"/>
        <v>0.27083333333333331</v>
      </c>
      <c r="D409" s="43">
        <v>6.49</v>
      </c>
      <c r="E409" s="9">
        <f t="shared" si="27"/>
        <v>6.6814550000000006</v>
      </c>
      <c r="F409" s="44">
        <v>44.22</v>
      </c>
      <c r="G409" s="9">
        <f t="shared" si="28"/>
        <v>47.156207999999999</v>
      </c>
      <c r="H409" s="11">
        <f t="shared" si="29"/>
        <v>229.46650077736001</v>
      </c>
      <c r="J409" s="26"/>
    </row>
    <row r="410" spans="1:13" outlineLevel="1">
      <c r="A410" s="7">
        <v>32</v>
      </c>
      <c r="B410" s="39">
        <v>42583.020833333336</v>
      </c>
      <c r="C410" s="40">
        <f t="shared" si="26"/>
        <v>0.29166666666666663</v>
      </c>
      <c r="D410" s="43">
        <v>6.79</v>
      </c>
      <c r="E410" s="9">
        <f t="shared" si="27"/>
        <v>6.9903050000000002</v>
      </c>
      <c r="F410" s="44">
        <v>122.26</v>
      </c>
      <c r="G410" s="9">
        <f t="shared" si="28"/>
        <v>130.37806399999999</v>
      </c>
      <c r="H410" s="11">
        <f t="shared" si="29"/>
        <v>-341.67257516951997</v>
      </c>
      <c r="J410" s="26"/>
    </row>
    <row r="411" spans="1:13" outlineLevel="1">
      <c r="A411" s="7">
        <v>32</v>
      </c>
      <c r="B411" s="39">
        <v>42583.020833333336</v>
      </c>
      <c r="C411" s="40">
        <f t="shared" si="26"/>
        <v>0.31249999999999994</v>
      </c>
      <c r="D411" s="43">
        <v>5.63</v>
      </c>
      <c r="E411" s="9">
        <f t="shared" si="27"/>
        <v>5.7960850000000006</v>
      </c>
      <c r="F411" s="44">
        <v>71.59</v>
      </c>
      <c r="G411" s="9">
        <f t="shared" si="28"/>
        <v>76.343575999999999</v>
      </c>
      <c r="H411" s="11">
        <f t="shared" si="29"/>
        <v>29.887071800040012</v>
      </c>
      <c r="J411" s="26"/>
    </row>
    <row r="412" spans="1:13" outlineLevel="1">
      <c r="A412" s="7">
        <v>32</v>
      </c>
      <c r="B412" s="39">
        <v>42583.020833333336</v>
      </c>
      <c r="C412" s="40">
        <f t="shared" si="26"/>
        <v>0.33333333333333326</v>
      </c>
      <c r="D412" s="43">
        <v>4.79</v>
      </c>
      <c r="E412" s="9">
        <f t="shared" si="27"/>
        <v>4.931305</v>
      </c>
      <c r="F412" s="44">
        <v>81.23</v>
      </c>
      <c r="G412" s="9">
        <f t="shared" si="28"/>
        <v>86.623671999999999</v>
      </c>
      <c r="H412" s="11">
        <f t="shared" si="29"/>
        <v>-25.266389351959997</v>
      </c>
      <c r="J412" s="26"/>
    </row>
    <row r="413" spans="1:13" outlineLevel="1">
      <c r="A413" s="7">
        <v>32</v>
      </c>
      <c r="B413" s="39">
        <v>42583.020833333336</v>
      </c>
      <c r="C413" s="40">
        <f t="shared" si="26"/>
        <v>0.35416666666666657</v>
      </c>
      <c r="D413" s="43">
        <v>4.7</v>
      </c>
      <c r="E413" s="9">
        <f t="shared" si="27"/>
        <v>4.8386500000000003</v>
      </c>
      <c r="F413" s="44">
        <v>92.66</v>
      </c>
      <c r="G413" s="9">
        <f t="shared" si="28"/>
        <v>98.812624</v>
      </c>
      <c r="H413" s="11">
        <f t="shared" si="29"/>
        <v>-83.76972811760001</v>
      </c>
      <c r="J413" s="26"/>
    </row>
    <row r="414" spans="1:13" outlineLevel="1">
      <c r="A414" s="7">
        <v>32</v>
      </c>
      <c r="B414" s="39">
        <v>42583.020833333336</v>
      </c>
      <c r="C414" s="40">
        <f t="shared" si="26"/>
        <v>0.37499999999999989</v>
      </c>
      <c r="D414" s="43">
        <v>5.14</v>
      </c>
      <c r="E414" s="9">
        <f t="shared" si="27"/>
        <v>5.2916300000000005</v>
      </c>
      <c r="F414" s="44">
        <v>69.87</v>
      </c>
      <c r="G414" s="9">
        <f t="shared" si="28"/>
        <v>74.509368000000009</v>
      </c>
      <c r="H414" s="11">
        <f t="shared" si="29"/>
        <v>36.991838010159952</v>
      </c>
      <c r="J414" s="26"/>
    </row>
    <row r="415" spans="1:13" outlineLevel="1">
      <c r="A415" s="7">
        <v>32</v>
      </c>
      <c r="B415" s="39">
        <v>42583.020833333336</v>
      </c>
      <c r="C415" s="40">
        <f t="shared" si="26"/>
        <v>0.3958333333333332</v>
      </c>
      <c r="D415" s="43">
        <v>5.73</v>
      </c>
      <c r="E415" s="9">
        <f t="shared" si="27"/>
        <v>5.8990350000000005</v>
      </c>
      <c r="F415" s="44">
        <v>55.65</v>
      </c>
      <c r="G415" s="9">
        <f t="shared" si="28"/>
        <v>59.34516</v>
      </c>
      <c r="H415" s="11">
        <f t="shared" si="29"/>
        <v>130.69217657940001</v>
      </c>
      <c r="J415" s="26"/>
    </row>
    <row r="416" spans="1:13" outlineLevel="1">
      <c r="A416" s="7">
        <v>32</v>
      </c>
      <c r="B416" s="39">
        <v>42583.020833333336</v>
      </c>
      <c r="C416" s="40">
        <f t="shared" si="26"/>
        <v>0.41666666666666652</v>
      </c>
      <c r="D416" s="43">
        <v>3.5</v>
      </c>
      <c r="E416" s="9">
        <f t="shared" si="27"/>
        <v>3.6032500000000001</v>
      </c>
      <c r="F416" s="44">
        <v>56.02</v>
      </c>
      <c r="G416" s="9">
        <f t="shared" si="28"/>
        <v>59.739728000000007</v>
      </c>
      <c r="H416" s="11">
        <f t="shared" si="29"/>
        <v>78.407700083999984</v>
      </c>
      <c r="J416" s="26"/>
    </row>
    <row r="417" spans="1:10" outlineLevel="1">
      <c r="A417" s="7">
        <v>32</v>
      </c>
      <c r="B417" s="39">
        <v>42583.020833333336</v>
      </c>
      <c r="C417" s="40">
        <f t="shared" si="26"/>
        <v>0.43749999999999983</v>
      </c>
      <c r="D417" s="43">
        <v>2.87</v>
      </c>
      <c r="E417" s="9">
        <f t="shared" si="27"/>
        <v>2.9546650000000003</v>
      </c>
      <c r="F417" s="44">
        <v>63.27</v>
      </c>
      <c r="G417" s="9">
        <f t="shared" si="28"/>
        <v>67.471128000000007</v>
      </c>
      <c r="H417" s="11">
        <f t="shared" si="29"/>
        <v>41.450617087879984</v>
      </c>
      <c r="J417" s="26"/>
    </row>
    <row r="418" spans="1:10" outlineLevel="1">
      <c r="A418" s="7">
        <v>32</v>
      </c>
      <c r="B418" s="39">
        <v>42583.020833333336</v>
      </c>
      <c r="C418" s="40">
        <f t="shared" si="26"/>
        <v>0.45833333333333315</v>
      </c>
      <c r="D418" s="43">
        <v>2.62</v>
      </c>
      <c r="E418" s="9">
        <f t="shared" si="27"/>
        <v>2.6972900000000002</v>
      </c>
      <c r="F418" s="44">
        <v>69.7</v>
      </c>
      <c r="G418" s="9">
        <f t="shared" si="28"/>
        <v>74.32808</v>
      </c>
      <c r="H418" s="11">
        <f t="shared" si="29"/>
        <v>19.3447480968</v>
      </c>
      <c r="J418" s="26"/>
    </row>
    <row r="419" spans="1:10" outlineLevel="1">
      <c r="A419" s="7">
        <v>32</v>
      </c>
      <c r="B419" s="39">
        <v>42583.020833333336</v>
      </c>
      <c r="C419" s="40">
        <f t="shared" si="26"/>
        <v>0.47916666666666646</v>
      </c>
      <c r="D419" s="43">
        <v>1.96</v>
      </c>
      <c r="E419" s="9">
        <f t="shared" si="27"/>
        <v>2.0178199999999999</v>
      </c>
      <c r="F419" s="44">
        <v>49.97</v>
      </c>
      <c r="G419" s="9">
        <f t="shared" si="28"/>
        <v>53.288007999999998</v>
      </c>
      <c r="H419" s="11">
        <f t="shared" si="29"/>
        <v>56.926721697440001</v>
      </c>
      <c r="J419" s="26"/>
    </row>
    <row r="420" spans="1:10" outlineLevel="1">
      <c r="A420" s="7">
        <v>32</v>
      </c>
      <c r="B420" s="39">
        <v>42583.020833333336</v>
      </c>
      <c r="C420" s="40">
        <f t="shared" si="26"/>
        <v>0.49999999999999978</v>
      </c>
      <c r="D420" s="43">
        <v>1.94</v>
      </c>
      <c r="E420" s="9">
        <f t="shared" si="27"/>
        <v>1.9972300000000001</v>
      </c>
      <c r="F420" s="44">
        <v>41.41</v>
      </c>
      <c r="G420" s="9">
        <f t="shared" si="28"/>
        <v>44.159623999999994</v>
      </c>
      <c r="H420" s="11">
        <f t="shared" si="29"/>
        <v>74.577319158480009</v>
      </c>
      <c r="J420" s="26"/>
    </row>
    <row r="421" spans="1:10" outlineLevel="1">
      <c r="A421" s="7">
        <v>32</v>
      </c>
      <c r="B421" s="39">
        <v>42583.020833333336</v>
      </c>
      <c r="C421" s="40">
        <f t="shared" si="26"/>
        <v>0.52083333333333315</v>
      </c>
      <c r="D421" s="43">
        <v>2.1800000000000002</v>
      </c>
      <c r="E421" s="9">
        <f t="shared" si="27"/>
        <v>2.2443100000000005</v>
      </c>
      <c r="F421" s="44">
        <v>36.5</v>
      </c>
      <c r="G421" s="9">
        <f t="shared" si="28"/>
        <v>38.9236</v>
      </c>
      <c r="H421" s="11">
        <f t="shared" si="29"/>
        <v>95.554640284000016</v>
      </c>
      <c r="J421" s="26"/>
    </row>
    <row r="422" spans="1:10" outlineLevel="1">
      <c r="A422" s="7">
        <v>32</v>
      </c>
      <c r="B422" s="39">
        <v>42583.020833333336</v>
      </c>
      <c r="C422" s="40">
        <f t="shared" si="26"/>
        <v>0.54166666666666652</v>
      </c>
      <c r="D422" s="43">
        <v>2.29</v>
      </c>
      <c r="E422" s="9">
        <f t="shared" si="27"/>
        <v>2.3575550000000001</v>
      </c>
      <c r="F422" s="44">
        <v>34.92</v>
      </c>
      <c r="G422" s="9">
        <f t="shared" si="28"/>
        <v>37.238688000000003</v>
      </c>
      <c r="H422" s="11">
        <f t="shared" si="29"/>
        <v>104.34847741215999</v>
      </c>
      <c r="J422" s="26"/>
    </row>
    <row r="423" spans="1:10" outlineLevel="1">
      <c r="A423" s="7">
        <v>32</v>
      </c>
      <c r="B423" s="39">
        <v>42583.020833333336</v>
      </c>
      <c r="C423" s="40">
        <f t="shared" si="26"/>
        <v>0.56249999999999989</v>
      </c>
      <c r="D423" s="43">
        <v>2.1800000000000002</v>
      </c>
      <c r="E423" s="9">
        <f t="shared" si="27"/>
        <v>2.2443100000000005</v>
      </c>
      <c r="F423" s="44">
        <v>37.06</v>
      </c>
      <c r="G423" s="9">
        <f t="shared" si="28"/>
        <v>39.520784000000006</v>
      </c>
      <c r="H423" s="11">
        <f t="shared" si="29"/>
        <v>94.21437426096</v>
      </c>
      <c r="J423" s="26"/>
    </row>
    <row r="424" spans="1:10" outlineLevel="1">
      <c r="A424" s="7">
        <v>32</v>
      </c>
      <c r="B424" s="39">
        <v>42583.020833333336</v>
      </c>
      <c r="C424" s="40">
        <f t="shared" si="26"/>
        <v>0.58333333333333326</v>
      </c>
      <c r="D424" s="43">
        <v>1.07</v>
      </c>
      <c r="E424" s="9">
        <f t="shared" si="27"/>
        <v>1.1015650000000001</v>
      </c>
      <c r="F424" s="44">
        <v>32.86</v>
      </c>
      <c r="G424" s="9">
        <f t="shared" si="28"/>
        <v>35.041904000000002</v>
      </c>
      <c r="H424" s="11">
        <f t="shared" si="29"/>
        <v>51.176612520240006</v>
      </c>
      <c r="J424" s="26"/>
    </row>
    <row r="425" spans="1:10" outlineLevel="1">
      <c r="A425" s="7">
        <v>32</v>
      </c>
      <c r="B425" s="39">
        <v>42583.020833333336</v>
      </c>
      <c r="C425" s="40">
        <f t="shared" si="26"/>
        <v>0.60416666666666663</v>
      </c>
      <c r="D425" s="43">
        <v>0.76</v>
      </c>
      <c r="E425" s="9">
        <f t="shared" si="27"/>
        <v>0.78242000000000012</v>
      </c>
      <c r="F425" s="44">
        <v>38.71</v>
      </c>
      <c r="G425" s="9">
        <f t="shared" si="28"/>
        <v>41.280343999999999</v>
      </c>
      <c r="H425" s="11">
        <f t="shared" si="29"/>
        <v>31.468663247520006</v>
      </c>
      <c r="J425" s="26"/>
    </row>
    <row r="426" spans="1:10" outlineLevel="1">
      <c r="A426" s="7">
        <v>32</v>
      </c>
      <c r="B426" s="39">
        <v>42583.020833333336</v>
      </c>
      <c r="C426" s="40">
        <f t="shared" si="26"/>
        <v>0.625</v>
      </c>
      <c r="D426" s="43">
        <v>0.44</v>
      </c>
      <c r="E426" s="9">
        <f t="shared" si="27"/>
        <v>0.45298000000000005</v>
      </c>
      <c r="F426" s="44">
        <v>41.56</v>
      </c>
      <c r="G426" s="9">
        <f t="shared" si="28"/>
        <v>44.319584000000006</v>
      </c>
      <c r="H426" s="11">
        <f t="shared" si="29"/>
        <v>16.841984839679998</v>
      </c>
      <c r="J426" s="26"/>
    </row>
    <row r="427" spans="1:10" outlineLevel="1">
      <c r="A427" s="7">
        <v>32</v>
      </c>
      <c r="B427" s="39">
        <v>42583.020833333336</v>
      </c>
      <c r="C427" s="40">
        <f t="shared" si="26"/>
        <v>0.64583333333333337</v>
      </c>
      <c r="D427" s="43">
        <v>0.42</v>
      </c>
      <c r="E427" s="9">
        <f t="shared" si="27"/>
        <v>0.43239</v>
      </c>
      <c r="F427" s="44">
        <v>36.26</v>
      </c>
      <c r="G427" s="9">
        <f t="shared" si="28"/>
        <v>38.667663999999995</v>
      </c>
      <c r="H427" s="11">
        <f t="shared" si="29"/>
        <v>18.520273763040002</v>
      </c>
      <c r="J427" s="26"/>
    </row>
    <row r="428" spans="1:10" outlineLevel="1">
      <c r="A428" s="7">
        <v>32</v>
      </c>
      <c r="B428" s="39">
        <v>42583.020833333336</v>
      </c>
      <c r="C428" s="40">
        <f t="shared" si="26"/>
        <v>0.66666666666666674</v>
      </c>
      <c r="D428" s="43">
        <v>0.93</v>
      </c>
      <c r="E428" s="9">
        <f t="shared" si="27"/>
        <v>0.95743500000000015</v>
      </c>
      <c r="F428" s="44">
        <v>40.74</v>
      </c>
      <c r="G428" s="9">
        <f t="shared" si="28"/>
        <v>43.445136000000005</v>
      </c>
      <c r="H428" s="11">
        <f t="shared" si="29"/>
        <v>36.43505871384</v>
      </c>
      <c r="J428" s="26"/>
    </row>
    <row r="429" spans="1:10" outlineLevel="1">
      <c r="A429" s="7">
        <v>32</v>
      </c>
      <c r="B429" s="39">
        <v>42583.020833333336</v>
      </c>
      <c r="C429" s="40">
        <f t="shared" si="26"/>
        <v>0.68750000000000011</v>
      </c>
      <c r="D429" s="43">
        <v>0.46</v>
      </c>
      <c r="E429" s="9">
        <f t="shared" si="27"/>
        <v>0.47357000000000005</v>
      </c>
      <c r="F429" s="44">
        <v>44.1</v>
      </c>
      <c r="G429" s="9">
        <f t="shared" si="28"/>
        <v>47.028240000000004</v>
      </c>
      <c r="H429" s="11">
        <f t="shared" si="29"/>
        <v>16.324791383200001</v>
      </c>
      <c r="J429" s="26"/>
    </row>
    <row r="430" spans="1:10" outlineLevel="1">
      <c r="A430" s="7">
        <v>32</v>
      </c>
      <c r="B430" s="39">
        <v>42583.020833333336</v>
      </c>
      <c r="C430" s="40">
        <f t="shared" si="26"/>
        <v>0.70833333333333348</v>
      </c>
      <c r="D430" s="43">
        <v>0.38</v>
      </c>
      <c r="E430" s="9">
        <f t="shared" si="27"/>
        <v>0.39121000000000006</v>
      </c>
      <c r="F430" s="44">
        <v>44.15</v>
      </c>
      <c r="G430" s="9">
        <f t="shared" si="28"/>
        <v>47.081559999999996</v>
      </c>
      <c r="H430" s="11">
        <f t="shared" si="29"/>
        <v>13.464837912400004</v>
      </c>
      <c r="J430" s="26"/>
    </row>
    <row r="431" spans="1:10" outlineLevel="1">
      <c r="A431" s="7">
        <v>32</v>
      </c>
      <c r="B431" s="39">
        <v>42583.020833333336</v>
      </c>
      <c r="C431" s="40">
        <f t="shared" si="26"/>
        <v>0.72916666666666685</v>
      </c>
      <c r="D431" s="43">
        <v>0.5</v>
      </c>
      <c r="E431" s="9">
        <f t="shared" si="27"/>
        <v>0.51475000000000004</v>
      </c>
      <c r="F431" s="44">
        <v>77.319999999999993</v>
      </c>
      <c r="G431" s="9">
        <f t="shared" si="28"/>
        <v>82.454048</v>
      </c>
      <c r="H431" s="11">
        <f t="shared" si="29"/>
        <v>-0.49109620800000015</v>
      </c>
      <c r="J431" s="26"/>
    </row>
    <row r="432" spans="1:10" outlineLevel="1">
      <c r="A432" s="7">
        <v>32</v>
      </c>
      <c r="B432" s="39">
        <v>42583.020833333336</v>
      </c>
      <c r="C432" s="40">
        <f t="shared" si="26"/>
        <v>0.75000000000000022</v>
      </c>
      <c r="D432" s="43">
        <v>1.78</v>
      </c>
      <c r="E432" s="9">
        <f t="shared" si="27"/>
        <v>1.8325100000000001</v>
      </c>
      <c r="F432" s="44">
        <v>98.87</v>
      </c>
      <c r="G432" s="9">
        <f t="shared" si="28"/>
        <v>105.43496800000001</v>
      </c>
      <c r="H432" s="11">
        <f t="shared" si="29"/>
        <v>-43.861068209680028</v>
      </c>
      <c r="J432" s="26"/>
    </row>
    <row r="433" spans="1:10" outlineLevel="1">
      <c r="A433" s="7">
        <v>32</v>
      </c>
      <c r="B433" s="39">
        <v>42583.020833333336</v>
      </c>
      <c r="C433" s="40">
        <f t="shared" si="26"/>
        <v>0.77083333333333359</v>
      </c>
      <c r="D433" s="43">
        <v>4.1500000000000004</v>
      </c>
      <c r="E433" s="9">
        <f t="shared" si="27"/>
        <v>4.272425000000001</v>
      </c>
      <c r="F433" s="44">
        <v>99.9</v>
      </c>
      <c r="G433" s="9">
        <f t="shared" si="28"/>
        <v>106.53336</v>
      </c>
      <c r="H433" s="11">
        <f t="shared" si="29"/>
        <v>-106.95315309800003</v>
      </c>
      <c r="J433" s="26"/>
    </row>
    <row r="434" spans="1:10" outlineLevel="1">
      <c r="A434" s="7">
        <v>32</v>
      </c>
      <c r="B434" s="39">
        <v>42583.020833333336</v>
      </c>
      <c r="C434" s="40">
        <f t="shared" si="26"/>
        <v>0.79166666666666696</v>
      </c>
      <c r="D434" s="43">
        <v>8.57</v>
      </c>
      <c r="E434" s="9">
        <f t="shared" si="27"/>
        <v>8.8228150000000003</v>
      </c>
      <c r="F434" s="44">
        <v>81.28</v>
      </c>
      <c r="G434" s="9">
        <f t="shared" si="28"/>
        <v>86.676991999999998</v>
      </c>
      <c r="H434" s="11">
        <f t="shared" si="29"/>
        <v>-45.675642672479988</v>
      </c>
      <c r="J434" s="26"/>
    </row>
    <row r="435" spans="1:10" outlineLevel="1">
      <c r="A435" s="7">
        <v>32</v>
      </c>
      <c r="B435" s="39">
        <v>42583.020833333336</v>
      </c>
      <c r="C435" s="40">
        <f t="shared" si="26"/>
        <v>0.81250000000000033</v>
      </c>
      <c r="D435" s="43">
        <v>8.5299999999999994</v>
      </c>
      <c r="E435" s="9">
        <f t="shared" si="27"/>
        <v>8.7816349999999996</v>
      </c>
      <c r="F435" s="44">
        <v>55.57</v>
      </c>
      <c r="G435" s="9">
        <f t="shared" si="28"/>
        <v>59.259847999999998</v>
      </c>
      <c r="H435" s="11">
        <f t="shared" si="29"/>
        <v>195.30489720852</v>
      </c>
      <c r="J435" s="26"/>
    </row>
    <row r="436" spans="1:10" outlineLevel="1">
      <c r="A436" s="7">
        <v>32</v>
      </c>
      <c r="B436" s="39">
        <v>42583.020833333336</v>
      </c>
      <c r="C436" s="40">
        <f t="shared" si="26"/>
        <v>0.8333333333333337</v>
      </c>
      <c r="D436" s="43">
        <v>3.97</v>
      </c>
      <c r="E436" s="9">
        <f t="shared" si="27"/>
        <v>4.0871150000000007</v>
      </c>
      <c r="F436" s="44">
        <v>48.77</v>
      </c>
      <c r="G436" s="9">
        <f t="shared" si="28"/>
        <v>52.008328000000006</v>
      </c>
      <c r="H436" s="11">
        <f t="shared" si="29"/>
        <v>120.53585500628</v>
      </c>
      <c r="J436" s="26"/>
    </row>
    <row r="437" spans="1:10" outlineLevel="1">
      <c r="A437" s="7">
        <v>32</v>
      </c>
      <c r="B437" s="39">
        <v>42583.020833333336</v>
      </c>
      <c r="C437" s="40">
        <f t="shared" si="26"/>
        <v>0.85416666666666707</v>
      </c>
      <c r="D437" s="43">
        <v>2.89</v>
      </c>
      <c r="E437" s="9">
        <f t="shared" si="27"/>
        <v>2.9752550000000002</v>
      </c>
      <c r="F437" s="44">
        <v>35.76</v>
      </c>
      <c r="G437" s="9">
        <f t="shared" si="28"/>
        <v>38.134464000000001</v>
      </c>
      <c r="H437" s="11">
        <f t="shared" si="29"/>
        <v>129.02352781168</v>
      </c>
      <c r="J437" s="26"/>
    </row>
    <row r="438" spans="1:10" outlineLevel="1">
      <c r="A438" s="7">
        <v>32</v>
      </c>
      <c r="B438" s="39">
        <v>42583.020833333336</v>
      </c>
      <c r="C438" s="40">
        <f t="shared" si="26"/>
        <v>0.87500000000000044</v>
      </c>
      <c r="D438" s="43">
        <v>1.45</v>
      </c>
      <c r="E438" s="9">
        <f t="shared" si="27"/>
        <v>1.492775</v>
      </c>
      <c r="F438" s="44">
        <v>33.729999999999997</v>
      </c>
      <c r="G438" s="9">
        <f t="shared" si="28"/>
        <v>35.969671999999996</v>
      </c>
      <c r="H438" s="11">
        <f t="shared" si="29"/>
        <v>67.9665353802</v>
      </c>
      <c r="J438" s="26"/>
    </row>
    <row r="439" spans="1:10" outlineLevel="1">
      <c r="A439" s="7">
        <v>32</v>
      </c>
      <c r="B439" s="39">
        <v>42583.020833333336</v>
      </c>
      <c r="C439" s="40">
        <f t="shared" si="26"/>
        <v>0.89583333333333381</v>
      </c>
      <c r="D439" s="43">
        <v>1.77</v>
      </c>
      <c r="E439" s="9">
        <f t="shared" si="27"/>
        <v>1.8222150000000001</v>
      </c>
      <c r="F439" s="44">
        <v>31.82</v>
      </c>
      <c r="G439" s="9">
        <f t="shared" si="28"/>
        <v>33.932848</v>
      </c>
      <c r="H439" s="11">
        <f t="shared" si="29"/>
        <v>86.677577881680008</v>
      </c>
      <c r="J439" s="26"/>
    </row>
    <row r="440" spans="1:10" outlineLevel="1">
      <c r="A440" s="7">
        <v>32</v>
      </c>
      <c r="B440" s="39">
        <v>42583.020833333336</v>
      </c>
      <c r="C440" s="40">
        <f t="shared" si="26"/>
        <v>0.91666666666666718</v>
      </c>
      <c r="D440" s="43">
        <v>5.18</v>
      </c>
      <c r="E440" s="9">
        <f t="shared" si="27"/>
        <v>5.3328100000000003</v>
      </c>
      <c r="F440" s="44">
        <v>30.39</v>
      </c>
      <c r="G440" s="9">
        <f t="shared" si="28"/>
        <v>32.407896000000001</v>
      </c>
      <c r="H440" s="11">
        <f t="shared" si="29"/>
        <v>261.79886313224</v>
      </c>
      <c r="J440" s="26"/>
    </row>
    <row r="441" spans="1:10" outlineLevel="1">
      <c r="A441" s="7">
        <v>32</v>
      </c>
      <c r="B441" s="39">
        <v>42583.020833333336</v>
      </c>
      <c r="C441" s="40">
        <f t="shared" si="26"/>
        <v>0.93750000000000056</v>
      </c>
      <c r="D441" s="43">
        <v>5.8</v>
      </c>
      <c r="E441" s="9">
        <f t="shared" si="27"/>
        <v>5.9710999999999999</v>
      </c>
      <c r="F441" s="44">
        <v>28.82</v>
      </c>
      <c r="G441" s="9">
        <f t="shared" si="28"/>
        <v>30.733648000000002</v>
      </c>
      <c r="H441" s="11">
        <f t="shared" si="29"/>
        <v>303.13096442719996</v>
      </c>
      <c r="J441" s="26"/>
    </row>
    <row r="442" spans="1:10" outlineLevel="1">
      <c r="A442" s="7">
        <v>32</v>
      </c>
      <c r="B442" s="39">
        <v>42583.020833333336</v>
      </c>
      <c r="C442" s="40">
        <f t="shared" si="26"/>
        <v>0.95833333333333393</v>
      </c>
      <c r="D442" s="43">
        <v>5.21</v>
      </c>
      <c r="E442" s="9">
        <f t="shared" si="27"/>
        <v>5.3636950000000008</v>
      </c>
      <c r="F442" s="44">
        <v>21.43</v>
      </c>
      <c r="G442" s="9">
        <f t="shared" si="28"/>
        <v>22.852951999999998</v>
      </c>
      <c r="H442" s="11">
        <f t="shared" si="29"/>
        <v>314.56487812236003</v>
      </c>
      <c r="J442" s="26"/>
    </row>
    <row r="443" spans="1:10" outlineLevel="1">
      <c r="A443" s="7">
        <v>32</v>
      </c>
      <c r="B443" s="39">
        <v>42583.020833333336</v>
      </c>
      <c r="C443" s="40">
        <f t="shared" si="26"/>
        <v>0.9791666666666673</v>
      </c>
      <c r="D443" s="43">
        <v>3.86</v>
      </c>
      <c r="E443" s="9">
        <f t="shared" si="27"/>
        <v>3.9738700000000002</v>
      </c>
      <c r="F443" s="44">
        <v>16.059999999999999</v>
      </c>
      <c r="G443" s="9">
        <f t="shared" si="28"/>
        <v>17.126383999999998</v>
      </c>
      <c r="H443" s="11">
        <f t="shared" si="29"/>
        <v>255.81238141392001</v>
      </c>
      <c r="J443" s="26"/>
    </row>
    <row r="444" spans="1:10" outlineLevel="1">
      <c r="A444" s="7">
        <v>32</v>
      </c>
      <c r="B444" s="39">
        <v>42583.020833333336</v>
      </c>
      <c r="C444" s="40">
        <f t="shared" si="26"/>
        <v>1.0000000000000007</v>
      </c>
      <c r="D444" s="43">
        <v>5.5</v>
      </c>
      <c r="E444" s="9">
        <f t="shared" si="27"/>
        <v>5.6622500000000002</v>
      </c>
      <c r="F444" s="44">
        <v>10.65</v>
      </c>
      <c r="G444" s="9">
        <f t="shared" si="28"/>
        <v>11.35716</v>
      </c>
      <c r="H444" s="11">
        <f>E444*($B$6-G444)</f>
        <v>397.16629579000005</v>
      </c>
      <c r="J444" s="26"/>
    </row>
    <row r="445" spans="1:10" outlineLevel="1">
      <c r="A445" s="7">
        <v>32</v>
      </c>
      <c r="B445" s="39">
        <v>42584.020833333336</v>
      </c>
      <c r="C445" s="40">
        <f t="shared" si="26"/>
        <v>2.0833333333333332E-2</v>
      </c>
      <c r="D445" s="43">
        <v>8.83</v>
      </c>
      <c r="E445" s="9">
        <f t="shared" si="27"/>
        <v>9.090485000000001</v>
      </c>
      <c r="F445" s="44">
        <v>18.88</v>
      </c>
      <c r="G445" s="9">
        <f t="shared" si="28"/>
        <v>20.133631999999999</v>
      </c>
      <c r="H445" s="11">
        <f t="shared" ref="H445:H508" si="30">E445*($B$6-G445)</f>
        <v>557.8500478084801</v>
      </c>
      <c r="J445" s="26"/>
    </row>
    <row r="446" spans="1:10" outlineLevel="1">
      <c r="A446" s="7">
        <v>32</v>
      </c>
      <c r="B446" s="39">
        <v>42584.020833333336</v>
      </c>
      <c r="C446" s="40">
        <f t="shared" ref="C446:C509" si="31">IF(C445=$C$60,$C$13,C445+1/48)</f>
        <v>4.1666666666666664E-2</v>
      </c>
      <c r="D446" s="43">
        <v>9.6</v>
      </c>
      <c r="E446" s="9">
        <f t="shared" si="27"/>
        <v>9.8832000000000004</v>
      </c>
      <c r="F446" s="44">
        <v>14.56</v>
      </c>
      <c r="G446" s="9">
        <f t="shared" si="28"/>
        <v>15.526784000000001</v>
      </c>
      <c r="H446" s="11">
        <f t="shared" si="30"/>
        <v>652.0264883712</v>
      </c>
      <c r="J446" s="26"/>
    </row>
    <row r="447" spans="1:10" outlineLevel="1">
      <c r="A447" s="7">
        <v>32</v>
      </c>
      <c r="B447" s="39">
        <v>42584.020833333336</v>
      </c>
      <c r="C447" s="40">
        <f t="shared" si="31"/>
        <v>6.25E-2</v>
      </c>
      <c r="D447" s="43">
        <v>7.46</v>
      </c>
      <c r="E447" s="9">
        <f t="shared" si="27"/>
        <v>7.6800700000000006</v>
      </c>
      <c r="F447" s="44">
        <v>12.47</v>
      </c>
      <c r="G447" s="9">
        <f t="shared" si="28"/>
        <v>13.298008000000001</v>
      </c>
      <c r="H447" s="11">
        <f t="shared" si="30"/>
        <v>523.79607269944006</v>
      </c>
      <c r="J447" s="26"/>
    </row>
    <row r="448" spans="1:10" outlineLevel="1">
      <c r="A448" s="7">
        <v>32</v>
      </c>
      <c r="B448" s="39">
        <v>42584.020833333336</v>
      </c>
      <c r="C448" s="40">
        <f t="shared" si="31"/>
        <v>8.3333333333333329E-2</v>
      </c>
      <c r="D448" s="43">
        <v>4.5199999999999996</v>
      </c>
      <c r="E448" s="9">
        <f t="shared" si="27"/>
        <v>4.65334</v>
      </c>
      <c r="F448" s="44">
        <v>15.51</v>
      </c>
      <c r="G448" s="9">
        <f t="shared" si="28"/>
        <v>16.539864000000001</v>
      </c>
      <c r="H448" s="11">
        <f t="shared" si="30"/>
        <v>302.28159925424001</v>
      </c>
      <c r="J448" s="26"/>
    </row>
    <row r="449" spans="1:13" outlineLevel="1">
      <c r="A449" s="7">
        <v>32</v>
      </c>
      <c r="B449" s="39">
        <v>42584.020833333336</v>
      </c>
      <c r="C449" s="40">
        <f t="shared" si="31"/>
        <v>0.10416666666666666</v>
      </c>
      <c r="D449" s="43">
        <v>3.53</v>
      </c>
      <c r="E449" s="9">
        <f t="shared" si="27"/>
        <v>3.6341350000000001</v>
      </c>
      <c r="F449" s="44">
        <v>14.81</v>
      </c>
      <c r="G449" s="9">
        <f t="shared" si="28"/>
        <v>15.793384000000001</v>
      </c>
      <c r="H449" s="11">
        <f t="shared" si="30"/>
        <v>238.78671293715999</v>
      </c>
      <c r="J449" s="26"/>
      <c r="M449" s="27"/>
    </row>
    <row r="450" spans="1:13" outlineLevel="1">
      <c r="A450" s="7">
        <v>32</v>
      </c>
      <c r="B450" s="39">
        <v>42584.020833333336</v>
      </c>
      <c r="C450" s="40">
        <f t="shared" si="31"/>
        <v>0.12499999999999999</v>
      </c>
      <c r="D450" s="43">
        <v>4.96</v>
      </c>
      <c r="E450" s="9">
        <f t="shared" si="27"/>
        <v>5.1063200000000002</v>
      </c>
      <c r="F450" s="44">
        <v>14.24</v>
      </c>
      <c r="G450" s="9">
        <f t="shared" si="28"/>
        <v>15.185536000000001</v>
      </c>
      <c r="H450" s="11">
        <f t="shared" si="30"/>
        <v>338.62287381248001</v>
      </c>
      <c r="J450" s="26"/>
    </row>
    <row r="451" spans="1:13" outlineLevel="1">
      <c r="A451" s="7">
        <v>32</v>
      </c>
      <c r="B451" s="39">
        <v>42584.020833333336</v>
      </c>
      <c r="C451" s="40">
        <f t="shared" si="31"/>
        <v>0.14583333333333331</v>
      </c>
      <c r="D451" s="43">
        <v>5.13</v>
      </c>
      <c r="E451" s="9">
        <f t="shared" si="27"/>
        <v>5.2813350000000003</v>
      </c>
      <c r="F451" s="44">
        <v>12.95</v>
      </c>
      <c r="G451" s="9">
        <f t="shared" si="28"/>
        <v>13.80988</v>
      </c>
      <c r="H451" s="11">
        <f t="shared" si="30"/>
        <v>357.49419991020005</v>
      </c>
      <c r="J451" s="26"/>
    </row>
    <row r="452" spans="1:13" outlineLevel="1">
      <c r="A452" s="7">
        <v>32</v>
      </c>
      <c r="B452" s="39">
        <v>42584.020833333336</v>
      </c>
      <c r="C452" s="40">
        <f t="shared" si="31"/>
        <v>0.16666666666666666</v>
      </c>
      <c r="D452" s="43">
        <v>6.6</v>
      </c>
      <c r="E452" s="9">
        <f t="shared" si="27"/>
        <v>6.7946999999999997</v>
      </c>
      <c r="F452" s="44">
        <v>10.68</v>
      </c>
      <c r="G452" s="9">
        <f t="shared" si="28"/>
        <v>11.389151999999999</v>
      </c>
      <c r="H452" s="11">
        <f t="shared" si="30"/>
        <v>476.38217890560003</v>
      </c>
      <c r="J452" s="26"/>
    </row>
    <row r="453" spans="1:13" outlineLevel="1">
      <c r="A453" s="7">
        <v>32</v>
      </c>
      <c r="B453" s="39">
        <v>42584.020833333336</v>
      </c>
      <c r="C453" s="40">
        <f t="shared" si="31"/>
        <v>0.1875</v>
      </c>
      <c r="D453" s="43">
        <v>6.08</v>
      </c>
      <c r="E453" s="9">
        <f t="shared" si="27"/>
        <v>6.2593600000000009</v>
      </c>
      <c r="F453" s="44">
        <v>9.2899999999999991</v>
      </c>
      <c r="G453" s="9">
        <f t="shared" si="28"/>
        <v>9.9068559999999994</v>
      </c>
      <c r="H453" s="11">
        <f t="shared" si="30"/>
        <v>448.12726182784002</v>
      </c>
      <c r="J453" s="26"/>
    </row>
    <row r="454" spans="1:13" outlineLevel="1">
      <c r="A454" s="7">
        <v>32</v>
      </c>
      <c r="B454" s="39">
        <v>42584.020833333336</v>
      </c>
      <c r="C454" s="40">
        <f t="shared" si="31"/>
        <v>0.20833333333333334</v>
      </c>
      <c r="D454" s="43">
        <v>5.69</v>
      </c>
      <c r="E454" s="9">
        <f t="shared" si="27"/>
        <v>5.8578550000000007</v>
      </c>
      <c r="F454" s="44">
        <v>13.89</v>
      </c>
      <c r="G454" s="9">
        <f t="shared" si="28"/>
        <v>14.812296000000002</v>
      </c>
      <c r="H454" s="11">
        <f t="shared" si="30"/>
        <v>390.64690031492</v>
      </c>
      <c r="J454" s="26"/>
    </row>
    <row r="455" spans="1:13" outlineLevel="1">
      <c r="A455" s="7">
        <v>32</v>
      </c>
      <c r="B455" s="39">
        <v>42584.020833333336</v>
      </c>
      <c r="C455" s="40">
        <f t="shared" si="31"/>
        <v>0.22916666666666669</v>
      </c>
      <c r="D455" s="43">
        <v>6.77</v>
      </c>
      <c r="E455" s="9">
        <f t="shared" si="27"/>
        <v>6.9697149999999999</v>
      </c>
      <c r="F455" s="44">
        <v>19.57</v>
      </c>
      <c r="G455" s="9">
        <f t="shared" si="28"/>
        <v>20.869448000000002</v>
      </c>
      <c r="H455" s="11">
        <f t="shared" si="30"/>
        <v>422.57766773267997</v>
      </c>
      <c r="J455" s="26"/>
    </row>
    <row r="456" spans="1:13" outlineLevel="1">
      <c r="A456" s="7">
        <v>32</v>
      </c>
      <c r="B456" s="39">
        <v>42584.020833333336</v>
      </c>
      <c r="C456" s="40">
        <f t="shared" si="31"/>
        <v>0.25</v>
      </c>
      <c r="D456" s="43">
        <v>5.23</v>
      </c>
      <c r="E456" s="9">
        <f t="shared" si="27"/>
        <v>5.3842850000000011</v>
      </c>
      <c r="F456" s="44">
        <v>20.8</v>
      </c>
      <c r="G456" s="9">
        <f t="shared" si="28"/>
        <v>22.18112</v>
      </c>
      <c r="H456" s="11">
        <f t="shared" si="30"/>
        <v>319.38975580080006</v>
      </c>
      <c r="J456" s="26"/>
    </row>
    <row r="457" spans="1:13" outlineLevel="1">
      <c r="A457" s="7">
        <v>32</v>
      </c>
      <c r="B457" s="39">
        <v>42584.020833333336</v>
      </c>
      <c r="C457" s="40">
        <f t="shared" si="31"/>
        <v>0.27083333333333331</v>
      </c>
      <c r="D457" s="43">
        <v>6.54</v>
      </c>
      <c r="E457" s="9">
        <f t="shared" si="27"/>
        <v>6.7329300000000005</v>
      </c>
      <c r="F457" s="44">
        <v>37.28</v>
      </c>
      <c r="G457" s="9">
        <f t="shared" si="28"/>
        <v>39.755392000000001</v>
      </c>
      <c r="H457" s="11">
        <f t="shared" si="30"/>
        <v>281.06352354144002</v>
      </c>
      <c r="J457" s="26"/>
    </row>
    <row r="458" spans="1:13" outlineLevel="1">
      <c r="A458" s="7">
        <v>32</v>
      </c>
      <c r="B458" s="39">
        <v>42584.020833333336</v>
      </c>
      <c r="C458" s="40">
        <f t="shared" si="31"/>
        <v>0.29166666666666663</v>
      </c>
      <c r="D458" s="43">
        <v>9.18</v>
      </c>
      <c r="E458" s="9">
        <f t="shared" si="27"/>
        <v>9.4508100000000006</v>
      </c>
      <c r="F458" s="44">
        <v>114.98</v>
      </c>
      <c r="G458" s="9">
        <f t="shared" si="28"/>
        <v>122.61467200000001</v>
      </c>
      <c r="H458" s="11">
        <f t="shared" si="30"/>
        <v>-388.56695328432016</v>
      </c>
      <c r="J458" s="26"/>
    </row>
    <row r="459" spans="1:13" outlineLevel="1">
      <c r="A459" s="7">
        <v>32</v>
      </c>
      <c r="B459" s="39">
        <v>42584.020833333336</v>
      </c>
      <c r="C459" s="40">
        <f t="shared" si="31"/>
        <v>0.31249999999999994</v>
      </c>
      <c r="D459" s="43">
        <v>9.6300000000000008</v>
      </c>
      <c r="E459" s="9">
        <f t="shared" si="27"/>
        <v>9.9140850000000018</v>
      </c>
      <c r="F459" s="44">
        <v>101.79</v>
      </c>
      <c r="G459" s="9">
        <f t="shared" si="28"/>
        <v>108.54885600000001</v>
      </c>
      <c r="H459" s="11">
        <f t="shared" si="30"/>
        <v>-268.16465753676022</v>
      </c>
      <c r="J459" s="26"/>
    </row>
    <row r="460" spans="1:13" outlineLevel="1">
      <c r="A460" s="7">
        <v>32</v>
      </c>
      <c r="B460" s="39">
        <v>42584.020833333336</v>
      </c>
      <c r="C460" s="40">
        <f t="shared" si="31"/>
        <v>0.33333333333333326</v>
      </c>
      <c r="D460" s="43">
        <v>8.61</v>
      </c>
      <c r="E460" s="9">
        <f t="shared" si="27"/>
        <v>8.863995000000001</v>
      </c>
      <c r="F460" s="44">
        <v>94.15</v>
      </c>
      <c r="G460" s="9">
        <f t="shared" si="28"/>
        <v>100.40156</v>
      </c>
      <c r="H460" s="11">
        <f t="shared" si="30"/>
        <v>-167.54333333220004</v>
      </c>
      <c r="J460" s="26"/>
    </row>
    <row r="461" spans="1:13" outlineLevel="1">
      <c r="A461" s="7">
        <v>32</v>
      </c>
      <c r="B461" s="39">
        <v>42584.020833333336</v>
      </c>
      <c r="C461" s="40">
        <f t="shared" si="31"/>
        <v>0.35416666666666657</v>
      </c>
      <c r="D461" s="43">
        <v>7.86</v>
      </c>
      <c r="E461" s="9">
        <f t="shared" ref="E461:E524" si="32">IF($B$10="Electricity",$D461*$B$7,$D461*$B$8)</f>
        <v>8.0918700000000001</v>
      </c>
      <c r="F461" s="44">
        <v>89.13</v>
      </c>
      <c r="G461" s="9">
        <f t="shared" ref="G461:G524" si="33">$F461*$B$8</f>
        <v>95.048231999999999</v>
      </c>
      <c r="H461" s="11">
        <f t="shared" si="30"/>
        <v>-109.63053207383999</v>
      </c>
      <c r="J461" s="26"/>
    </row>
    <row r="462" spans="1:13" outlineLevel="1">
      <c r="A462" s="7">
        <v>32</v>
      </c>
      <c r="B462" s="39">
        <v>42584.020833333336</v>
      </c>
      <c r="C462" s="40">
        <f t="shared" si="31"/>
        <v>0.37499999999999989</v>
      </c>
      <c r="D462" s="43">
        <v>4.59</v>
      </c>
      <c r="E462" s="9">
        <f t="shared" si="32"/>
        <v>4.7254050000000003</v>
      </c>
      <c r="F462" s="44">
        <v>67.3</v>
      </c>
      <c r="G462" s="9">
        <f t="shared" si="33"/>
        <v>71.768720000000002</v>
      </c>
      <c r="H462" s="11">
        <f t="shared" si="30"/>
        <v>45.984239168399995</v>
      </c>
      <c r="J462" s="26"/>
    </row>
    <row r="463" spans="1:13" outlineLevel="1">
      <c r="A463" s="7">
        <v>32</v>
      </c>
      <c r="B463" s="39">
        <v>42584.020833333336</v>
      </c>
      <c r="C463" s="40">
        <f t="shared" si="31"/>
        <v>0.3958333333333332</v>
      </c>
      <c r="D463" s="43">
        <v>3.13</v>
      </c>
      <c r="E463" s="9">
        <f t="shared" si="32"/>
        <v>3.2223350000000002</v>
      </c>
      <c r="F463" s="44">
        <v>56.95</v>
      </c>
      <c r="G463" s="9">
        <f t="shared" si="33"/>
        <v>60.731480000000005</v>
      </c>
      <c r="H463" s="11">
        <f t="shared" si="30"/>
        <v>66.923128894199991</v>
      </c>
      <c r="J463" s="26"/>
    </row>
    <row r="464" spans="1:13" outlineLevel="1">
      <c r="A464" s="7">
        <v>32</v>
      </c>
      <c r="B464" s="39">
        <v>42584.020833333336</v>
      </c>
      <c r="C464" s="40">
        <f t="shared" si="31"/>
        <v>0.41666666666666652</v>
      </c>
      <c r="D464" s="43">
        <v>3.72</v>
      </c>
      <c r="E464" s="9">
        <f t="shared" si="32"/>
        <v>3.8297400000000006</v>
      </c>
      <c r="F464" s="44">
        <v>47.17</v>
      </c>
      <c r="G464" s="9">
        <f t="shared" si="33"/>
        <v>50.302088000000005</v>
      </c>
      <c r="H464" s="11">
        <f t="shared" si="30"/>
        <v>119.47989150287999</v>
      </c>
      <c r="J464" s="26"/>
    </row>
    <row r="465" spans="1:10" outlineLevel="1">
      <c r="A465" s="7">
        <v>32</v>
      </c>
      <c r="B465" s="39">
        <v>42584.020833333336</v>
      </c>
      <c r="C465" s="40">
        <f t="shared" si="31"/>
        <v>0.43749999999999983</v>
      </c>
      <c r="D465" s="43">
        <v>4.99</v>
      </c>
      <c r="E465" s="9">
        <f t="shared" si="32"/>
        <v>5.1372050000000007</v>
      </c>
      <c r="F465" s="44">
        <v>45.04</v>
      </c>
      <c r="G465" s="9">
        <f t="shared" si="33"/>
        <v>48.030656</v>
      </c>
      <c r="H465" s="11">
        <f t="shared" si="30"/>
        <v>171.93888134352002</v>
      </c>
      <c r="J465" s="26"/>
    </row>
    <row r="466" spans="1:10" outlineLevel="1">
      <c r="A466" s="7">
        <v>32</v>
      </c>
      <c r="B466" s="39">
        <v>42584.020833333336</v>
      </c>
      <c r="C466" s="40">
        <f t="shared" si="31"/>
        <v>0.45833333333333315</v>
      </c>
      <c r="D466" s="43">
        <v>5.79</v>
      </c>
      <c r="E466" s="9">
        <f t="shared" si="32"/>
        <v>5.9608050000000006</v>
      </c>
      <c r="F466" s="44">
        <v>44.38</v>
      </c>
      <c r="G466" s="9">
        <f t="shared" si="33"/>
        <v>47.326832000000003</v>
      </c>
      <c r="H466" s="11">
        <f t="shared" si="30"/>
        <v>203.69959068023999</v>
      </c>
      <c r="J466" s="26"/>
    </row>
    <row r="467" spans="1:10" outlineLevel="1">
      <c r="A467" s="7">
        <v>32</v>
      </c>
      <c r="B467" s="39">
        <v>42584.020833333336</v>
      </c>
      <c r="C467" s="40">
        <f t="shared" si="31"/>
        <v>0.47916666666666646</v>
      </c>
      <c r="D467" s="43">
        <v>9.01</v>
      </c>
      <c r="E467" s="9">
        <f t="shared" si="32"/>
        <v>9.2757950000000005</v>
      </c>
      <c r="F467" s="44">
        <v>35.200000000000003</v>
      </c>
      <c r="G467" s="9">
        <f t="shared" si="33"/>
        <v>37.537280000000003</v>
      </c>
      <c r="H467" s="11">
        <f t="shared" si="30"/>
        <v>407.78917836239998</v>
      </c>
      <c r="J467" s="26"/>
    </row>
    <row r="468" spans="1:10" outlineLevel="1">
      <c r="A468" s="7">
        <v>32</v>
      </c>
      <c r="B468" s="39">
        <v>42584.020833333336</v>
      </c>
      <c r="C468" s="40">
        <f t="shared" si="31"/>
        <v>0.49999999999999978</v>
      </c>
      <c r="D468" s="43">
        <v>9.73</v>
      </c>
      <c r="E468" s="9">
        <f t="shared" si="32"/>
        <v>10.017035000000002</v>
      </c>
      <c r="F468" s="44">
        <v>32.64</v>
      </c>
      <c r="G468" s="9">
        <f t="shared" si="33"/>
        <v>34.807296000000001</v>
      </c>
      <c r="H468" s="11">
        <f t="shared" si="30"/>
        <v>467.72245021264007</v>
      </c>
      <c r="J468" s="26"/>
    </row>
    <row r="469" spans="1:10" outlineLevel="1">
      <c r="A469" s="7">
        <v>32</v>
      </c>
      <c r="B469" s="39">
        <v>42584.020833333336</v>
      </c>
      <c r="C469" s="40">
        <f t="shared" si="31"/>
        <v>0.52083333333333315</v>
      </c>
      <c r="D469" s="43">
        <v>9.56</v>
      </c>
      <c r="E469" s="9">
        <f t="shared" si="32"/>
        <v>9.8420200000000015</v>
      </c>
      <c r="F469" s="44">
        <v>33.19</v>
      </c>
      <c r="G469" s="9">
        <f t="shared" si="33"/>
        <v>35.393816000000001</v>
      </c>
      <c r="H469" s="11">
        <f t="shared" si="30"/>
        <v>453.77798505168005</v>
      </c>
      <c r="J469" s="26"/>
    </row>
    <row r="470" spans="1:10" outlineLevel="1">
      <c r="A470" s="7">
        <v>32</v>
      </c>
      <c r="B470" s="39">
        <v>42584.020833333336</v>
      </c>
      <c r="C470" s="40">
        <f t="shared" si="31"/>
        <v>0.54166666666666652</v>
      </c>
      <c r="D470" s="43">
        <v>8.7200000000000006</v>
      </c>
      <c r="E470" s="9">
        <f t="shared" si="32"/>
        <v>8.9772400000000019</v>
      </c>
      <c r="F470" s="44">
        <v>35.96</v>
      </c>
      <c r="G470" s="9">
        <f t="shared" si="33"/>
        <v>38.347743999999999</v>
      </c>
      <c r="H470" s="11">
        <f t="shared" si="30"/>
        <v>387.38815865344009</v>
      </c>
      <c r="J470" s="26"/>
    </row>
    <row r="471" spans="1:10" outlineLevel="1">
      <c r="A471" s="7">
        <v>32</v>
      </c>
      <c r="B471" s="39">
        <v>42584.020833333336</v>
      </c>
      <c r="C471" s="40">
        <f t="shared" si="31"/>
        <v>0.56249999999999989</v>
      </c>
      <c r="D471" s="43">
        <v>8.67</v>
      </c>
      <c r="E471" s="9">
        <f t="shared" si="32"/>
        <v>8.9257650000000002</v>
      </c>
      <c r="F471" s="44">
        <v>32</v>
      </c>
      <c r="G471" s="9">
        <f t="shared" si="33"/>
        <v>34.1248</v>
      </c>
      <c r="H471" s="11">
        <f t="shared" si="30"/>
        <v>422.85990202800002</v>
      </c>
      <c r="J471" s="26"/>
    </row>
    <row r="472" spans="1:10" outlineLevel="1">
      <c r="A472" s="7">
        <v>32</v>
      </c>
      <c r="B472" s="39">
        <v>42584.020833333336</v>
      </c>
      <c r="C472" s="40">
        <f t="shared" si="31"/>
        <v>0.58333333333333326</v>
      </c>
      <c r="D472" s="43">
        <v>8.42</v>
      </c>
      <c r="E472" s="9">
        <f t="shared" si="32"/>
        <v>8.6683900000000005</v>
      </c>
      <c r="F472" s="44">
        <v>32</v>
      </c>
      <c r="G472" s="9">
        <f t="shared" si="33"/>
        <v>34.1248</v>
      </c>
      <c r="H472" s="11">
        <f t="shared" si="30"/>
        <v>410.66670992800005</v>
      </c>
      <c r="J472" s="26"/>
    </row>
    <row r="473" spans="1:10" outlineLevel="1">
      <c r="A473" s="7">
        <v>32</v>
      </c>
      <c r="B473" s="39">
        <v>42584.020833333336</v>
      </c>
      <c r="C473" s="40">
        <f t="shared" si="31"/>
        <v>0.60416666666666663</v>
      </c>
      <c r="D473" s="43">
        <v>6.58</v>
      </c>
      <c r="E473" s="9">
        <f t="shared" si="32"/>
        <v>6.7741100000000003</v>
      </c>
      <c r="F473" s="44">
        <v>32</v>
      </c>
      <c r="G473" s="9">
        <f t="shared" si="33"/>
        <v>34.1248</v>
      </c>
      <c r="H473" s="11">
        <f t="shared" si="30"/>
        <v>320.924816072</v>
      </c>
      <c r="J473" s="26"/>
    </row>
    <row r="474" spans="1:10" outlineLevel="1">
      <c r="A474" s="7">
        <v>32</v>
      </c>
      <c r="B474" s="39">
        <v>42584.020833333336</v>
      </c>
      <c r="C474" s="40">
        <f t="shared" si="31"/>
        <v>0.625</v>
      </c>
      <c r="D474" s="43">
        <v>6.78</v>
      </c>
      <c r="E474" s="9">
        <f t="shared" si="32"/>
        <v>6.9800100000000009</v>
      </c>
      <c r="F474" s="44">
        <v>32.61</v>
      </c>
      <c r="G474" s="9">
        <f t="shared" si="33"/>
        <v>34.775303999999998</v>
      </c>
      <c r="H474" s="11">
        <f t="shared" si="30"/>
        <v>326.13884532696005</v>
      </c>
      <c r="J474" s="26"/>
    </row>
    <row r="475" spans="1:10" outlineLevel="1">
      <c r="A475" s="7">
        <v>32</v>
      </c>
      <c r="B475" s="39">
        <v>42584.020833333336</v>
      </c>
      <c r="C475" s="40">
        <f t="shared" si="31"/>
        <v>0.64583333333333337</v>
      </c>
      <c r="D475" s="43">
        <v>4.97</v>
      </c>
      <c r="E475" s="9">
        <f t="shared" si="32"/>
        <v>5.1166150000000004</v>
      </c>
      <c r="F475" s="44">
        <v>33.86</v>
      </c>
      <c r="G475" s="9">
        <f t="shared" si="33"/>
        <v>36.108303999999997</v>
      </c>
      <c r="H475" s="11">
        <f t="shared" si="30"/>
        <v>232.25183262904002</v>
      </c>
      <c r="J475" s="26"/>
    </row>
    <row r="476" spans="1:10" outlineLevel="1">
      <c r="A476" s="7">
        <v>32</v>
      </c>
      <c r="B476" s="39">
        <v>42584.020833333336</v>
      </c>
      <c r="C476" s="40">
        <f t="shared" si="31"/>
        <v>0.66666666666666674</v>
      </c>
      <c r="D476" s="43">
        <v>2.69</v>
      </c>
      <c r="E476" s="9">
        <f t="shared" si="32"/>
        <v>2.769355</v>
      </c>
      <c r="F476" s="44">
        <v>36.94</v>
      </c>
      <c r="G476" s="9">
        <f t="shared" si="33"/>
        <v>39.392815999999996</v>
      </c>
      <c r="H476" s="11">
        <f t="shared" si="30"/>
        <v>116.60974054632001</v>
      </c>
      <c r="J476" s="26"/>
    </row>
    <row r="477" spans="1:10" outlineLevel="1">
      <c r="A477" s="7">
        <v>32</v>
      </c>
      <c r="B477" s="39">
        <v>42584.020833333336</v>
      </c>
      <c r="C477" s="40">
        <f t="shared" si="31"/>
        <v>0.68750000000000011</v>
      </c>
      <c r="D477" s="43">
        <v>5.13</v>
      </c>
      <c r="E477" s="9">
        <f t="shared" si="32"/>
        <v>5.2813350000000003</v>
      </c>
      <c r="F477" s="44">
        <v>39.61</v>
      </c>
      <c r="G477" s="9">
        <f t="shared" si="33"/>
        <v>42.240104000000002</v>
      </c>
      <c r="H477" s="11">
        <f t="shared" si="30"/>
        <v>207.34466284115999</v>
      </c>
      <c r="J477" s="26"/>
    </row>
    <row r="478" spans="1:10" outlineLevel="1">
      <c r="A478" s="7">
        <v>32</v>
      </c>
      <c r="B478" s="39">
        <v>42584.020833333336</v>
      </c>
      <c r="C478" s="40">
        <f t="shared" si="31"/>
        <v>0.70833333333333348</v>
      </c>
      <c r="D478" s="43">
        <v>5.63</v>
      </c>
      <c r="E478" s="9">
        <f t="shared" si="32"/>
        <v>5.7960850000000006</v>
      </c>
      <c r="F478" s="44">
        <v>54.42</v>
      </c>
      <c r="G478" s="9">
        <f t="shared" si="33"/>
        <v>58.033488000000006</v>
      </c>
      <c r="H478" s="11">
        <f t="shared" si="30"/>
        <v>136.01389820551998</v>
      </c>
      <c r="J478" s="26"/>
    </row>
    <row r="479" spans="1:10" outlineLevel="1">
      <c r="A479" s="7">
        <v>32</v>
      </c>
      <c r="B479" s="39">
        <v>42584.020833333336</v>
      </c>
      <c r="C479" s="40">
        <f t="shared" si="31"/>
        <v>0.72916666666666685</v>
      </c>
      <c r="D479" s="43">
        <v>5.79</v>
      </c>
      <c r="E479" s="9">
        <f t="shared" si="32"/>
        <v>5.9608050000000006</v>
      </c>
      <c r="F479" s="44">
        <v>71.78</v>
      </c>
      <c r="G479" s="9">
        <f t="shared" si="33"/>
        <v>76.546192000000005</v>
      </c>
      <c r="H479" s="11">
        <f t="shared" si="30"/>
        <v>29.528683495439974</v>
      </c>
      <c r="J479" s="26"/>
    </row>
    <row r="480" spans="1:10" outlineLevel="1">
      <c r="A480" s="7">
        <v>32</v>
      </c>
      <c r="B480" s="39">
        <v>42584.020833333336</v>
      </c>
      <c r="C480" s="40">
        <f t="shared" si="31"/>
        <v>0.75000000000000022</v>
      </c>
      <c r="D480" s="43">
        <v>4.32</v>
      </c>
      <c r="E480" s="9">
        <f t="shared" si="32"/>
        <v>4.4474400000000003</v>
      </c>
      <c r="F480" s="44">
        <v>93.43</v>
      </c>
      <c r="G480" s="9">
        <f t="shared" si="33"/>
        <v>99.633752000000015</v>
      </c>
      <c r="H480" s="11">
        <f t="shared" si="30"/>
        <v>-80.648773994880074</v>
      </c>
      <c r="J480" s="26"/>
    </row>
    <row r="481" spans="1:10" outlineLevel="1">
      <c r="A481" s="7">
        <v>32</v>
      </c>
      <c r="B481" s="39">
        <v>42584.020833333336</v>
      </c>
      <c r="C481" s="40">
        <f t="shared" si="31"/>
        <v>0.77083333333333359</v>
      </c>
      <c r="D481" s="43">
        <v>3.89</v>
      </c>
      <c r="E481" s="9">
        <f t="shared" si="32"/>
        <v>4.0047550000000003</v>
      </c>
      <c r="F481" s="44">
        <v>99.9</v>
      </c>
      <c r="G481" s="9">
        <f t="shared" si="33"/>
        <v>106.53336</v>
      </c>
      <c r="H481" s="11">
        <f t="shared" si="30"/>
        <v>-100.25247362680001</v>
      </c>
      <c r="J481" s="26"/>
    </row>
    <row r="482" spans="1:10" outlineLevel="1">
      <c r="A482" s="7">
        <v>32</v>
      </c>
      <c r="B482" s="39">
        <v>42584.020833333336</v>
      </c>
      <c r="C482" s="40">
        <f t="shared" si="31"/>
        <v>0.79166666666666696</v>
      </c>
      <c r="D482" s="43">
        <v>4.95</v>
      </c>
      <c r="E482" s="9">
        <f t="shared" si="32"/>
        <v>5.0960250000000009</v>
      </c>
      <c r="F482" s="44">
        <v>96.5</v>
      </c>
      <c r="G482" s="9">
        <f t="shared" si="33"/>
        <v>102.9076</v>
      </c>
      <c r="H482" s="11">
        <f t="shared" si="30"/>
        <v>-109.09366479000003</v>
      </c>
      <c r="J482" s="26"/>
    </row>
    <row r="483" spans="1:10" outlineLevel="1">
      <c r="A483" s="7">
        <v>32</v>
      </c>
      <c r="B483" s="39">
        <v>42584.020833333336</v>
      </c>
      <c r="C483" s="40">
        <f t="shared" si="31"/>
        <v>0.81250000000000033</v>
      </c>
      <c r="D483" s="43">
        <v>6.15</v>
      </c>
      <c r="E483" s="9">
        <f t="shared" si="32"/>
        <v>6.3314250000000012</v>
      </c>
      <c r="F483" s="44">
        <v>80.900000000000006</v>
      </c>
      <c r="G483" s="9">
        <f t="shared" si="33"/>
        <v>86.27176</v>
      </c>
      <c r="H483" s="11">
        <f t="shared" si="30"/>
        <v>-30.212040558000009</v>
      </c>
      <c r="J483" s="26"/>
    </row>
    <row r="484" spans="1:10" outlineLevel="1">
      <c r="A484" s="7">
        <v>32</v>
      </c>
      <c r="B484" s="39">
        <v>42584.020833333336</v>
      </c>
      <c r="C484" s="40">
        <f t="shared" si="31"/>
        <v>0.8333333333333337</v>
      </c>
      <c r="D484" s="43">
        <v>6.06</v>
      </c>
      <c r="E484" s="9">
        <f t="shared" si="32"/>
        <v>6.2387699999999997</v>
      </c>
      <c r="F484" s="44">
        <v>69.75</v>
      </c>
      <c r="G484" s="9">
        <f t="shared" si="33"/>
        <v>74.381399999999999</v>
      </c>
      <c r="H484" s="11">
        <f t="shared" si="30"/>
        <v>44.411308122000001</v>
      </c>
      <c r="J484" s="26"/>
    </row>
    <row r="485" spans="1:10" outlineLevel="1">
      <c r="A485" s="7">
        <v>32</v>
      </c>
      <c r="B485" s="39">
        <v>42584.020833333336</v>
      </c>
      <c r="C485" s="40">
        <f t="shared" si="31"/>
        <v>0.85416666666666707</v>
      </c>
      <c r="D485" s="43">
        <v>6.43</v>
      </c>
      <c r="E485" s="9">
        <f t="shared" si="32"/>
        <v>6.6196850000000005</v>
      </c>
      <c r="F485" s="44">
        <v>71.72</v>
      </c>
      <c r="G485" s="9">
        <f t="shared" si="33"/>
        <v>76.482208</v>
      </c>
      <c r="H485" s="11">
        <f t="shared" si="30"/>
        <v>33.216202435520003</v>
      </c>
      <c r="J485" s="26"/>
    </row>
    <row r="486" spans="1:10" outlineLevel="1">
      <c r="A486" s="7">
        <v>32</v>
      </c>
      <c r="B486" s="39">
        <v>42584.020833333336</v>
      </c>
      <c r="C486" s="40">
        <f t="shared" si="31"/>
        <v>0.87500000000000044</v>
      </c>
      <c r="D486" s="43">
        <v>4.9400000000000004</v>
      </c>
      <c r="E486" s="9">
        <f t="shared" si="32"/>
        <v>5.0857300000000008</v>
      </c>
      <c r="F486" s="44">
        <v>69.12</v>
      </c>
      <c r="G486" s="9">
        <f t="shared" si="33"/>
        <v>73.709568000000004</v>
      </c>
      <c r="H486" s="11">
        <f t="shared" si="30"/>
        <v>39.620033735359982</v>
      </c>
      <c r="J486" s="26"/>
    </row>
    <row r="487" spans="1:10" outlineLevel="1">
      <c r="A487" s="7">
        <v>32</v>
      </c>
      <c r="B487" s="39">
        <v>42584.020833333336</v>
      </c>
      <c r="C487" s="40">
        <f t="shared" si="31"/>
        <v>0.89583333333333381</v>
      </c>
      <c r="D487" s="43">
        <v>4.67</v>
      </c>
      <c r="E487" s="9">
        <f t="shared" si="32"/>
        <v>4.8077650000000007</v>
      </c>
      <c r="F487" s="44">
        <v>53.32</v>
      </c>
      <c r="G487" s="9">
        <f t="shared" si="33"/>
        <v>56.860447999999998</v>
      </c>
      <c r="H487" s="11">
        <f t="shared" si="30"/>
        <v>118.46117572128003</v>
      </c>
      <c r="J487" s="26"/>
    </row>
    <row r="488" spans="1:10" outlineLevel="1">
      <c r="A488" s="7">
        <v>32</v>
      </c>
      <c r="B488" s="39">
        <v>42584.020833333336</v>
      </c>
      <c r="C488" s="40">
        <f t="shared" si="31"/>
        <v>0.91666666666666718</v>
      </c>
      <c r="D488" s="43">
        <v>2.14</v>
      </c>
      <c r="E488" s="9">
        <f t="shared" si="32"/>
        <v>2.2031300000000003</v>
      </c>
      <c r="F488" s="44">
        <v>32.85</v>
      </c>
      <c r="G488" s="9">
        <f t="shared" si="33"/>
        <v>35.031240000000004</v>
      </c>
      <c r="H488" s="11">
        <f t="shared" si="30"/>
        <v>102.37671921880001</v>
      </c>
      <c r="J488" s="26"/>
    </row>
    <row r="489" spans="1:10" outlineLevel="1">
      <c r="A489" s="7">
        <v>32</v>
      </c>
      <c r="B489" s="39">
        <v>42584.020833333336</v>
      </c>
      <c r="C489" s="40">
        <f t="shared" si="31"/>
        <v>0.93750000000000056</v>
      </c>
      <c r="D489" s="43">
        <v>4.29</v>
      </c>
      <c r="E489" s="9">
        <f t="shared" si="32"/>
        <v>4.4165550000000007</v>
      </c>
      <c r="F489" s="44">
        <v>38.71</v>
      </c>
      <c r="G489" s="9">
        <f t="shared" si="33"/>
        <v>41.280343999999999</v>
      </c>
      <c r="H489" s="11">
        <f t="shared" si="30"/>
        <v>177.63232280508004</v>
      </c>
      <c r="J489" s="26"/>
    </row>
    <row r="490" spans="1:10" outlineLevel="1">
      <c r="A490" s="7">
        <v>32</v>
      </c>
      <c r="B490" s="39">
        <v>42584.020833333336</v>
      </c>
      <c r="C490" s="40">
        <f t="shared" si="31"/>
        <v>0.95833333333333393</v>
      </c>
      <c r="D490" s="43">
        <v>3.58</v>
      </c>
      <c r="E490" s="9">
        <f t="shared" si="32"/>
        <v>3.6856100000000005</v>
      </c>
      <c r="F490" s="44">
        <v>42.19</v>
      </c>
      <c r="G490" s="9">
        <f t="shared" si="33"/>
        <v>44.991416000000001</v>
      </c>
      <c r="H490" s="11">
        <f t="shared" si="30"/>
        <v>134.55640227624002</v>
      </c>
      <c r="J490" s="26"/>
    </row>
    <row r="491" spans="1:10" outlineLevel="1">
      <c r="A491" s="7">
        <v>32</v>
      </c>
      <c r="B491" s="39">
        <v>42584.020833333336</v>
      </c>
      <c r="C491" s="40">
        <f t="shared" si="31"/>
        <v>0.9791666666666673</v>
      </c>
      <c r="D491" s="43">
        <v>3.43</v>
      </c>
      <c r="E491" s="9">
        <f t="shared" si="32"/>
        <v>3.5311850000000002</v>
      </c>
      <c r="F491" s="44">
        <v>37</v>
      </c>
      <c r="G491" s="9">
        <f t="shared" si="33"/>
        <v>39.456800000000001</v>
      </c>
      <c r="H491" s="11">
        <f t="shared" si="30"/>
        <v>148.462317192</v>
      </c>
      <c r="J491" s="26"/>
    </row>
    <row r="492" spans="1:10" outlineLevel="1">
      <c r="A492" s="7">
        <v>32</v>
      </c>
      <c r="B492" s="39">
        <v>42584.020833333336</v>
      </c>
      <c r="C492" s="40">
        <f t="shared" si="31"/>
        <v>1.0000000000000007</v>
      </c>
      <c r="D492" s="43">
        <v>3.66</v>
      </c>
      <c r="E492" s="9">
        <f t="shared" si="32"/>
        <v>3.7679700000000005</v>
      </c>
      <c r="F492" s="44">
        <v>36.33</v>
      </c>
      <c r="G492" s="9">
        <f t="shared" si="33"/>
        <v>38.742311999999998</v>
      </c>
      <c r="H492" s="11">
        <f t="shared" si="30"/>
        <v>161.10968565336003</v>
      </c>
      <c r="J492" s="26"/>
    </row>
    <row r="493" spans="1:10" outlineLevel="1">
      <c r="A493" s="7">
        <v>32</v>
      </c>
      <c r="B493" s="39">
        <v>42585.020833333336</v>
      </c>
      <c r="C493" s="40">
        <f t="shared" si="31"/>
        <v>2.0833333333333332E-2</v>
      </c>
      <c r="D493" s="43">
        <v>2.71</v>
      </c>
      <c r="E493" s="9">
        <f t="shared" si="32"/>
        <v>2.7899450000000003</v>
      </c>
      <c r="F493" s="44">
        <v>30.41</v>
      </c>
      <c r="G493" s="9">
        <f t="shared" si="33"/>
        <v>32.429223999999998</v>
      </c>
      <c r="H493" s="11">
        <f t="shared" si="30"/>
        <v>136.90476614732003</v>
      </c>
      <c r="J493" s="26"/>
    </row>
    <row r="494" spans="1:10" outlineLevel="1">
      <c r="A494" s="7">
        <v>32</v>
      </c>
      <c r="B494" s="39">
        <v>42585.020833333336</v>
      </c>
      <c r="C494" s="40">
        <f t="shared" si="31"/>
        <v>4.1666666666666664E-2</v>
      </c>
      <c r="D494" s="43">
        <v>0.87</v>
      </c>
      <c r="E494" s="9">
        <f t="shared" si="32"/>
        <v>0.89566500000000004</v>
      </c>
      <c r="F494" s="44">
        <v>22.87</v>
      </c>
      <c r="G494" s="9">
        <f t="shared" si="33"/>
        <v>24.388568000000003</v>
      </c>
      <c r="H494" s="11">
        <f t="shared" si="30"/>
        <v>51.15271074228</v>
      </c>
      <c r="J494" s="26"/>
    </row>
    <row r="495" spans="1:10" outlineLevel="1">
      <c r="A495" s="7">
        <v>32</v>
      </c>
      <c r="B495" s="39">
        <v>42585.020833333336</v>
      </c>
      <c r="C495" s="40">
        <f t="shared" si="31"/>
        <v>6.25E-2</v>
      </c>
      <c r="D495" s="43">
        <v>1.38</v>
      </c>
      <c r="E495" s="9">
        <f t="shared" si="32"/>
        <v>1.4207099999999999</v>
      </c>
      <c r="F495" s="44">
        <v>20.96</v>
      </c>
      <c r="G495" s="9">
        <f t="shared" si="33"/>
        <v>22.351744</v>
      </c>
      <c r="H495" s="11">
        <f t="shared" si="30"/>
        <v>84.032518781760004</v>
      </c>
      <c r="J495" s="26"/>
    </row>
    <row r="496" spans="1:10" outlineLevel="1">
      <c r="A496" s="7">
        <v>32</v>
      </c>
      <c r="B496" s="39">
        <v>42585.020833333336</v>
      </c>
      <c r="C496" s="40">
        <f t="shared" si="31"/>
        <v>8.3333333333333329E-2</v>
      </c>
      <c r="D496" s="43">
        <v>2.56</v>
      </c>
      <c r="E496" s="9">
        <f t="shared" si="32"/>
        <v>2.6355200000000001</v>
      </c>
      <c r="F496" s="44">
        <v>15.18</v>
      </c>
      <c r="G496" s="9">
        <f t="shared" si="33"/>
        <v>16.187951999999999</v>
      </c>
      <c r="H496" s="11">
        <f t="shared" si="30"/>
        <v>172.13120874496002</v>
      </c>
      <c r="J496" s="26"/>
    </row>
    <row r="497" spans="1:10" outlineLevel="1">
      <c r="A497" s="7">
        <v>32</v>
      </c>
      <c r="B497" s="39">
        <v>42585.020833333336</v>
      </c>
      <c r="C497" s="40">
        <f t="shared" si="31"/>
        <v>0.10416666666666666</v>
      </c>
      <c r="D497" s="43">
        <v>3.64</v>
      </c>
      <c r="E497" s="9">
        <f t="shared" si="32"/>
        <v>3.7473800000000006</v>
      </c>
      <c r="F497" s="44">
        <v>15.15</v>
      </c>
      <c r="G497" s="9">
        <f t="shared" si="33"/>
        <v>16.15596</v>
      </c>
      <c r="H497" s="11">
        <f t="shared" si="30"/>
        <v>244.86894861520005</v>
      </c>
      <c r="J497" s="26"/>
    </row>
    <row r="498" spans="1:10" outlineLevel="1">
      <c r="A498" s="7">
        <v>32</v>
      </c>
      <c r="B498" s="39">
        <v>42585.020833333336</v>
      </c>
      <c r="C498" s="40">
        <f t="shared" si="31"/>
        <v>0.12499999999999999</v>
      </c>
      <c r="D498" s="43">
        <v>3.09</v>
      </c>
      <c r="E498" s="9">
        <f t="shared" si="32"/>
        <v>3.181155</v>
      </c>
      <c r="F498" s="44">
        <v>12.79</v>
      </c>
      <c r="G498" s="9">
        <f t="shared" si="33"/>
        <v>13.639256</v>
      </c>
      <c r="H498" s="11">
        <f t="shared" si="30"/>
        <v>215.87554507931998</v>
      </c>
      <c r="J498" s="26"/>
    </row>
    <row r="499" spans="1:10" outlineLevel="1">
      <c r="A499" s="7">
        <v>32</v>
      </c>
      <c r="B499" s="39">
        <v>42585.020833333336</v>
      </c>
      <c r="C499" s="40">
        <f t="shared" si="31"/>
        <v>0.14583333333333331</v>
      </c>
      <c r="D499" s="43">
        <v>3.45</v>
      </c>
      <c r="E499" s="9">
        <f t="shared" si="32"/>
        <v>3.5517750000000006</v>
      </c>
      <c r="F499" s="44">
        <v>11.45</v>
      </c>
      <c r="G499" s="9">
        <f t="shared" si="33"/>
        <v>12.210279999999999</v>
      </c>
      <c r="H499" s="11">
        <f t="shared" si="30"/>
        <v>246.10149525300005</v>
      </c>
      <c r="J499" s="26"/>
    </row>
    <row r="500" spans="1:10" outlineLevel="1">
      <c r="A500" s="7">
        <v>32</v>
      </c>
      <c r="B500" s="39">
        <v>42585.020833333336</v>
      </c>
      <c r="C500" s="40">
        <f t="shared" si="31"/>
        <v>0.16666666666666666</v>
      </c>
      <c r="D500" s="43">
        <v>3.99</v>
      </c>
      <c r="E500" s="9">
        <f t="shared" si="32"/>
        <v>4.1077050000000002</v>
      </c>
      <c r="F500" s="44">
        <v>13.35</v>
      </c>
      <c r="G500" s="9">
        <f t="shared" si="33"/>
        <v>14.23644</v>
      </c>
      <c r="H500" s="11">
        <f t="shared" si="30"/>
        <v>276.29886172980002</v>
      </c>
      <c r="J500" s="26"/>
    </row>
    <row r="501" spans="1:10" outlineLevel="1">
      <c r="A501" s="7">
        <v>32</v>
      </c>
      <c r="B501" s="39">
        <v>42585.020833333336</v>
      </c>
      <c r="C501" s="40">
        <f t="shared" si="31"/>
        <v>0.1875</v>
      </c>
      <c r="D501" s="43">
        <v>3.63</v>
      </c>
      <c r="E501" s="9">
        <f t="shared" si="32"/>
        <v>3.737085</v>
      </c>
      <c r="F501" s="44">
        <v>13.35</v>
      </c>
      <c r="G501" s="9">
        <f t="shared" si="33"/>
        <v>14.23644</v>
      </c>
      <c r="H501" s="11">
        <f t="shared" si="30"/>
        <v>251.3696411226</v>
      </c>
      <c r="J501" s="26"/>
    </row>
    <row r="502" spans="1:10" outlineLevel="1">
      <c r="A502" s="7">
        <v>32</v>
      </c>
      <c r="B502" s="39">
        <v>42585.020833333336</v>
      </c>
      <c r="C502" s="40">
        <f t="shared" si="31"/>
        <v>0.20833333333333334</v>
      </c>
      <c r="D502" s="43">
        <v>4.6399999999999997</v>
      </c>
      <c r="E502" s="9">
        <f t="shared" si="32"/>
        <v>4.7768800000000002</v>
      </c>
      <c r="F502" s="44">
        <v>10.5</v>
      </c>
      <c r="G502" s="9">
        <f t="shared" si="33"/>
        <v>11.1972</v>
      </c>
      <c r="H502" s="11">
        <f t="shared" si="30"/>
        <v>335.82803926400004</v>
      </c>
      <c r="J502" s="26"/>
    </row>
    <row r="503" spans="1:10" outlineLevel="1">
      <c r="A503" s="7">
        <v>32</v>
      </c>
      <c r="B503" s="39">
        <v>42585.020833333336</v>
      </c>
      <c r="C503" s="40">
        <f t="shared" si="31"/>
        <v>0.22916666666666669</v>
      </c>
      <c r="D503" s="43">
        <v>6.17</v>
      </c>
      <c r="E503" s="9">
        <f t="shared" si="32"/>
        <v>6.3520150000000006</v>
      </c>
      <c r="F503" s="44">
        <v>22.2</v>
      </c>
      <c r="G503" s="9">
        <f t="shared" si="33"/>
        <v>23.67408</v>
      </c>
      <c r="H503" s="11">
        <f t="shared" si="30"/>
        <v>367.31111122880003</v>
      </c>
      <c r="J503" s="26"/>
    </row>
    <row r="504" spans="1:10" outlineLevel="1">
      <c r="A504" s="7">
        <v>32</v>
      </c>
      <c r="B504" s="39">
        <v>42585.020833333336</v>
      </c>
      <c r="C504" s="40">
        <f t="shared" si="31"/>
        <v>0.25</v>
      </c>
      <c r="D504" s="43">
        <v>7.21</v>
      </c>
      <c r="E504" s="9">
        <f t="shared" si="32"/>
        <v>7.4226950000000009</v>
      </c>
      <c r="F504" s="44">
        <v>27.28</v>
      </c>
      <c r="G504" s="9">
        <f t="shared" si="33"/>
        <v>29.091392000000003</v>
      </c>
      <c r="H504" s="11">
        <f t="shared" si="30"/>
        <v>389.01311255856007</v>
      </c>
      <c r="J504" s="26"/>
    </row>
    <row r="505" spans="1:10" outlineLevel="1">
      <c r="A505" s="7">
        <v>32</v>
      </c>
      <c r="B505" s="39">
        <v>42585.020833333336</v>
      </c>
      <c r="C505" s="40">
        <f t="shared" si="31"/>
        <v>0.27083333333333331</v>
      </c>
      <c r="D505" s="43">
        <v>4.57</v>
      </c>
      <c r="E505" s="9">
        <f t="shared" si="32"/>
        <v>4.7048150000000009</v>
      </c>
      <c r="F505" s="44">
        <v>40.53</v>
      </c>
      <c r="G505" s="9">
        <f t="shared" si="33"/>
        <v>43.221192000000002</v>
      </c>
      <c r="H505" s="11">
        <f t="shared" si="30"/>
        <v>180.09471006052001</v>
      </c>
      <c r="J505" s="26"/>
    </row>
    <row r="506" spans="1:10" outlineLevel="1">
      <c r="A506" s="7">
        <v>32</v>
      </c>
      <c r="B506" s="39">
        <v>42585.020833333336</v>
      </c>
      <c r="C506" s="40">
        <f t="shared" si="31"/>
        <v>0.29166666666666663</v>
      </c>
      <c r="D506" s="43">
        <v>5.83</v>
      </c>
      <c r="E506" s="9">
        <f t="shared" si="32"/>
        <v>6.0019850000000003</v>
      </c>
      <c r="F506" s="44">
        <v>105.66</v>
      </c>
      <c r="G506" s="9">
        <f t="shared" si="33"/>
        <v>112.67582399999999</v>
      </c>
      <c r="H506" s="11">
        <f t="shared" si="30"/>
        <v>-187.11682801063995</v>
      </c>
      <c r="J506" s="26"/>
    </row>
    <row r="507" spans="1:10" outlineLevel="1">
      <c r="A507" s="7">
        <v>32</v>
      </c>
      <c r="B507" s="39">
        <v>42585.020833333336</v>
      </c>
      <c r="C507" s="40">
        <f t="shared" si="31"/>
        <v>0.31249999999999994</v>
      </c>
      <c r="D507" s="43">
        <v>5.17</v>
      </c>
      <c r="E507" s="9">
        <f t="shared" si="32"/>
        <v>5.3225150000000001</v>
      </c>
      <c r="F507" s="44">
        <v>90.35</v>
      </c>
      <c r="G507" s="9">
        <f t="shared" si="33"/>
        <v>96.349239999999995</v>
      </c>
      <c r="H507" s="11">
        <f t="shared" si="30"/>
        <v>-79.035302638599973</v>
      </c>
      <c r="J507" s="26"/>
    </row>
    <row r="508" spans="1:10" outlineLevel="1">
      <c r="A508" s="7">
        <v>32</v>
      </c>
      <c r="B508" s="39">
        <v>42585.020833333336</v>
      </c>
      <c r="C508" s="40">
        <f t="shared" si="31"/>
        <v>0.33333333333333326</v>
      </c>
      <c r="D508" s="43">
        <v>6.37</v>
      </c>
      <c r="E508" s="9">
        <f t="shared" si="32"/>
        <v>6.5579150000000004</v>
      </c>
      <c r="F508" s="44">
        <v>98.5</v>
      </c>
      <c r="G508" s="9">
        <f t="shared" si="33"/>
        <v>105.04040000000001</v>
      </c>
      <c r="H508" s="11">
        <f t="shared" si="30"/>
        <v>-154.37594226600004</v>
      </c>
      <c r="J508" s="26"/>
    </row>
    <row r="509" spans="1:10" outlineLevel="1">
      <c r="A509" s="7">
        <v>32</v>
      </c>
      <c r="B509" s="39">
        <v>42585.020833333336</v>
      </c>
      <c r="C509" s="40">
        <f t="shared" si="31"/>
        <v>0.35416666666666657</v>
      </c>
      <c r="D509" s="43">
        <v>6.46</v>
      </c>
      <c r="E509" s="9">
        <f t="shared" si="32"/>
        <v>6.6505700000000001</v>
      </c>
      <c r="F509" s="44">
        <v>99.64</v>
      </c>
      <c r="G509" s="9">
        <f t="shared" si="33"/>
        <v>106.256096</v>
      </c>
      <c r="H509" s="11">
        <f t="shared" ref="H509:H572" si="34">E509*($B$6-G509)</f>
        <v>-164.64214937471999</v>
      </c>
      <c r="J509" s="26"/>
    </row>
    <row r="510" spans="1:10" outlineLevel="1">
      <c r="A510" s="7">
        <v>32</v>
      </c>
      <c r="B510" s="39">
        <v>42585.020833333336</v>
      </c>
      <c r="C510" s="40">
        <f t="shared" ref="C510:C573" si="35">IF(C509=$C$60,$C$13,C509+1/48)</f>
        <v>0.37499999999999989</v>
      </c>
      <c r="D510" s="43">
        <v>3.76</v>
      </c>
      <c r="E510" s="9">
        <f t="shared" si="32"/>
        <v>3.8709199999999999</v>
      </c>
      <c r="F510" s="44">
        <v>59.29</v>
      </c>
      <c r="G510" s="9">
        <f t="shared" si="33"/>
        <v>63.226855999999998</v>
      </c>
      <c r="H510" s="11">
        <f t="shared" si="34"/>
        <v>70.733878572480009</v>
      </c>
      <c r="J510" s="26"/>
    </row>
    <row r="511" spans="1:10" outlineLevel="1">
      <c r="A511" s="7">
        <v>32</v>
      </c>
      <c r="B511" s="39">
        <v>42585.020833333336</v>
      </c>
      <c r="C511" s="40">
        <f t="shared" si="35"/>
        <v>0.3958333333333332</v>
      </c>
      <c r="D511" s="43">
        <v>4.1500000000000004</v>
      </c>
      <c r="E511" s="9">
        <f t="shared" si="32"/>
        <v>4.272425000000001</v>
      </c>
      <c r="F511" s="44">
        <v>53.94</v>
      </c>
      <c r="G511" s="9">
        <f t="shared" si="33"/>
        <v>57.521616000000002</v>
      </c>
      <c r="H511" s="11">
        <f t="shared" si="34"/>
        <v>102.44584726120002</v>
      </c>
      <c r="J511" s="26"/>
    </row>
    <row r="512" spans="1:10" outlineLevel="1">
      <c r="A512" s="7">
        <v>32</v>
      </c>
      <c r="B512" s="39">
        <v>42585.020833333336</v>
      </c>
      <c r="C512" s="40">
        <f t="shared" si="35"/>
        <v>0.41666666666666652</v>
      </c>
      <c r="D512" s="43">
        <v>3.53</v>
      </c>
      <c r="E512" s="9">
        <f t="shared" si="32"/>
        <v>3.6341350000000001</v>
      </c>
      <c r="F512" s="44">
        <v>41.01</v>
      </c>
      <c r="G512" s="9">
        <f t="shared" si="33"/>
        <v>43.733063999999999</v>
      </c>
      <c r="H512" s="11">
        <f t="shared" si="34"/>
        <v>137.25014396036002</v>
      </c>
      <c r="J512" s="26"/>
    </row>
    <row r="513" spans="1:10" outlineLevel="1">
      <c r="A513" s="7">
        <v>32</v>
      </c>
      <c r="B513" s="39">
        <v>42585.020833333336</v>
      </c>
      <c r="C513" s="40">
        <f t="shared" si="35"/>
        <v>0.43749999999999983</v>
      </c>
      <c r="D513" s="43">
        <v>3.46</v>
      </c>
      <c r="E513" s="9">
        <f t="shared" si="32"/>
        <v>3.5620700000000003</v>
      </c>
      <c r="F513" s="44">
        <v>44.69</v>
      </c>
      <c r="G513" s="9">
        <f t="shared" si="33"/>
        <v>47.657415999999998</v>
      </c>
      <c r="H513" s="11">
        <f t="shared" si="34"/>
        <v>120.54965318888001</v>
      </c>
      <c r="J513" s="26"/>
    </row>
    <row r="514" spans="1:10" outlineLevel="1">
      <c r="A514" s="7">
        <v>32</v>
      </c>
      <c r="B514" s="39">
        <v>42585.020833333336</v>
      </c>
      <c r="C514" s="40">
        <f t="shared" si="35"/>
        <v>0.45833333333333315</v>
      </c>
      <c r="D514" s="43">
        <v>8.0399999999999991</v>
      </c>
      <c r="E514" s="9">
        <f t="shared" si="32"/>
        <v>8.2771799999999995</v>
      </c>
      <c r="F514" s="44">
        <v>36.69</v>
      </c>
      <c r="G514" s="9">
        <f t="shared" si="33"/>
        <v>39.126215999999999</v>
      </c>
      <c r="H514" s="11">
        <f t="shared" si="34"/>
        <v>350.73543744912001</v>
      </c>
      <c r="J514" s="26"/>
    </row>
    <row r="515" spans="1:10" outlineLevel="1">
      <c r="A515" s="7">
        <v>32</v>
      </c>
      <c r="B515" s="39">
        <v>42585.020833333336</v>
      </c>
      <c r="C515" s="40">
        <f t="shared" si="35"/>
        <v>0.47916666666666646</v>
      </c>
      <c r="D515" s="43">
        <v>6.86</v>
      </c>
      <c r="E515" s="9">
        <f t="shared" si="32"/>
        <v>7.0623700000000005</v>
      </c>
      <c r="F515" s="44">
        <v>32.97</v>
      </c>
      <c r="G515" s="9">
        <f t="shared" si="33"/>
        <v>35.159208</v>
      </c>
      <c r="H515" s="11">
        <f t="shared" si="34"/>
        <v>327.27581919704005</v>
      </c>
      <c r="J515" s="26"/>
    </row>
    <row r="516" spans="1:10" outlineLevel="1">
      <c r="A516" s="7">
        <v>32</v>
      </c>
      <c r="B516" s="39">
        <v>42585.020833333336</v>
      </c>
      <c r="C516" s="40">
        <f t="shared" si="35"/>
        <v>0.49999999999999978</v>
      </c>
      <c r="D516" s="43">
        <v>7.86</v>
      </c>
      <c r="E516" s="9">
        <f t="shared" si="32"/>
        <v>8.0918700000000001</v>
      </c>
      <c r="F516" s="44">
        <v>34.659999999999997</v>
      </c>
      <c r="G516" s="9">
        <f t="shared" si="33"/>
        <v>36.961423999999994</v>
      </c>
      <c r="H516" s="11">
        <f t="shared" si="34"/>
        <v>360.40036697712003</v>
      </c>
      <c r="J516" s="26"/>
    </row>
    <row r="517" spans="1:10" outlineLevel="1">
      <c r="A517" s="7">
        <v>32</v>
      </c>
      <c r="B517" s="39">
        <v>42585.020833333336</v>
      </c>
      <c r="C517" s="40">
        <f t="shared" si="35"/>
        <v>0.52083333333333315</v>
      </c>
      <c r="D517" s="43">
        <v>5.86</v>
      </c>
      <c r="E517" s="9">
        <f t="shared" si="32"/>
        <v>6.0328700000000008</v>
      </c>
      <c r="F517" s="44">
        <v>37.090000000000003</v>
      </c>
      <c r="G517" s="9">
        <f t="shared" si="33"/>
        <v>39.552776000000001</v>
      </c>
      <c r="H517" s="11">
        <f t="shared" si="34"/>
        <v>253.06214925288003</v>
      </c>
      <c r="J517" s="26"/>
    </row>
    <row r="518" spans="1:10" outlineLevel="1">
      <c r="A518" s="7">
        <v>32</v>
      </c>
      <c r="B518" s="39">
        <v>42585.020833333336</v>
      </c>
      <c r="C518" s="40">
        <f t="shared" si="35"/>
        <v>0.54166666666666652</v>
      </c>
      <c r="D518" s="43">
        <v>5.97</v>
      </c>
      <c r="E518" s="9">
        <f t="shared" si="32"/>
        <v>6.146115</v>
      </c>
      <c r="F518" s="44">
        <v>35.83</v>
      </c>
      <c r="G518" s="9">
        <f t="shared" si="33"/>
        <v>38.209111999999998</v>
      </c>
      <c r="H518" s="11">
        <f t="shared" si="34"/>
        <v>266.07077610012004</v>
      </c>
      <c r="J518" s="26"/>
    </row>
    <row r="519" spans="1:10" outlineLevel="1">
      <c r="A519" s="7">
        <v>32</v>
      </c>
      <c r="B519" s="39">
        <v>42585.020833333336</v>
      </c>
      <c r="C519" s="40">
        <f t="shared" si="35"/>
        <v>0.56249999999999989</v>
      </c>
      <c r="D519" s="43">
        <v>6.21</v>
      </c>
      <c r="E519" s="9">
        <f t="shared" si="32"/>
        <v>6.3931950000000004</v>
      </c>
      <c r="F519" s="44">
        <v>36.340000000000003</v>
      </c>
      <c r="G519" s="9">
        <f t="shared" si="33"/>
        <v>38.752976000000004</v>
      </c>
      <c r="H519" s="11">
        <f t="shared" si="34"/>
        <v>273.29006010168001</v>
      </c>
      <c r="J519" s="26"/>
    </row>
    <row r="520" spans="1:10" outlineLevel="1">
      <c r="A520" s="7">
        <v>32</v>
      </c>
      <c r="B520" s="39">
        <v>42585.020833333336</v>
      </c>
      <c r="C520" s="40">
        <f t="shared" si="35"/>
        <v>0.58333333333333326</v>
      </c>
      <c r="D520" s="43">
        <v>7.74</v>
      </c>
      <c r="E520" s="9">
        <f t="shared" si="32"/>
        <v>7.9683300000000008</v>
      </c>
      <c r="F520" s="44">
        <v>37.18</v>
      </c>
      <c r="G520" s="9">
        <f t="shared" si="33"/>
        <v>39.648752000000002</v>
      </c>
      <c r="H520" s="11">
        <f t="shared" si="34"/>
        <v>333.48455497584001</v>
      </c>
      <c r="J520" s="26"/>
    </row>
    <row r="521" spans="1:10" outlineLevel="1">
      <c r="A521" s="7">
        <v>32</v>
      </c>
      <c r="B521" s="39">
        <v>42585.020833333336</v>
      </c>
      <c r="C521" s="40">
        <f t="shared" si="35"/>
        <v>0.60416666666666663</v>
      </c>
      <c r="D521" s="43">
        <v>7.4</v>
      </c>
      <c r="E521" s="9">
        <f t="shared" si="32"/>
        <v>7.6183000000000014</v>
      </c>
      <c r="F521" s="44">
        <v>38.97</v>
      </c>
      <c r="G521" s="9">
        <f t="shared" si="33"/>
        <v>41.557608000000002</v>
      </c>
      <c r="H521" s="11">
        <f t="shared" si="34"/>
        <v>304.29312497360002</v>
      </c>
      <c r="J521" s="26"/>
    </row>
    <row r="522" spans="1:10" outlineLevel="1">
      <c r="A522" s="7">
        <v>32</v>
      </c>
      <c r="B522" s="39">
        <v>42585.020833333336</v>
      </c>
      <c r="C522" s="40">
        <f t="shared" si="35"/>
        <v>0.625</v>
      </c>
      <c r="D522" s="43">
        <v>5.4</v>
      </c>
      <c r="E522" s="9">
        <f t="shared" si="32"/>
        <v>5.5593000000000012</v>
      </c>
      <c r="F522" s="44">
        <v>42.87</v>
      </c>
      <c r="G522" s="9">
        <f t="shared" si="33"/>
        <v>45.716567999999995</v>
      </c>
      <c r="H522" s="11">
        <f t="shared" si="34"/>
        <v>198.93083351760006</v>
      </c>
      <c r="J522" s="26"/>
    </row>
    <row r="523" spans="1:10" outlineLevel="1">
      <c r="A523" s="7">
        <v>32</v>
      </c>
      <c r="B523" s="39">
        <v>42585.020833333336</v>
      </c>
      <c r="C523" s="40">
        <f t="shared" si="35"/>
        <v>0.64583333333333337</v>
      </c>
      <c r="D523" s="43">
        <v>6.26</v>
      </c>
      <c r="E523" s="9">
        <f t="shared" si="32"/>
        <v>6.4446700000000003</v>
      </c>
      <c r="F523" s="44">
        <v>39.97</v>
      </c>
      <c r="G523" s="9">
        <f t="shared" si="33"/>
        <v>42.624007999999996</v>
      </c>
      <c r="H523" s="11">
        <f t="shared" si="34"/>
        <v>250.54293936264003</v>
      </c>
      <c r="J523" s="26"/>
    </row>
    <row r="524" spans="1:10" outlineLevel="1">
      <c r="A524" s="7">
        <v>32</v>
      </c>
      <c r="B524" s="39">
        <v>42585.020833333336</v>
      </c>
      <c r="C524" s="40">
        <f t="shared" si="35"/>
        <v>0.66666666666666674</v>
      </c>
      <c r="D524" s="43">
        <v>6.27</v>
      </c>
      <c r="E524" s="9">
        <f t="shared" si="32"/>
        <v>6.4549650000000005</v>
      </c>
      <c r="F524" s="44">
        <v>54.09</v>
      </c>
      <c r="G524" s="9">
        <f t="shared" si="33"/>
        <v>57.681576000000007</v>
      </c>
      <c r="H524" s="11">
        <f t="shared" si="34"/>
        <v>153.74709327515995</v>
      </c>
      <c r="J524" s="26"/>
    </row>
    <row r="525" spans="1:10" outlineLevel="1">
      <c r="A525" s="7">
        <v>32</v>
      </c>
      <c r="B525" s="39">
        <v>42585.020833333336</v>
      </c>
      <c r="C525" s="40">
        <f t="shared" si="35"/>
        <v>0.68750000000000011</v>
      </c>
      <c r="D525" s="43">
        <v>3.39</v>
      </c>
      <c r="E525" s="9">
        <f t="shared" ref="E525:E588" si="36">IF($B$10="Electricity",$D525*$B$7,$D525*$B$8)</f>
        <v>3.4900050000000005</v>
      </c>
      <c r="F525" s="44">
        <v>62.05</v>
      </c>
      <c r="G525" s="9">
        <f t="shared" ref="G525:G588" si="37">$F525*$B$8</f>
        <v>66.170119999999997</v>
      </c>
      <c r="H525" s="11">
        <f t="shared" si="34"/>
        <v>53.501357849400016</v>
      </c>
      <c r="J525" s="26"/>
    </row>
    <row r="526" spans="1:10" outlineLevel="1">
      <c r="A526" s="7">
        <v>32</v>
      </c>
      <c r="B526" s="39">
        <v>42585.020833333336</v>
      </c>
      <c r="C526" s="40">
        <f t="shared" si="35"/>
        <v>0.70833333333333348</v>
      </c>
      <c r="D526" s="43">
        <v>4.29</v>
      </c>
      <c r="E526" s="9">
        <f t="shared" si="36"/>
        <v>4.4165550000000007</v>
      </c>
      <c r="F526" s="44">
        <v>79.650000000000006</v>
      </c>
      <c r="G526" s="9">
        <f t="shared" si="37"/>
        <v>84.938760000000002</v>
      </c>
      <c r="H526" s="11">
        <f t="shared" si="34"/>
        <v>-15.187472671800011</v>
      </c>
      <c r="J526" s="26"/>
    </row>
    <row r="527" spans="1:10" outlineLevel="1">
      <c r="A527" s="7">
        <v>32</v>
      </c>
      <c r="B527" s="39">
        <v>42585.020833333336</v>
      </c>
      <c r="C527" s="40">
        <f t="shared" si="35"/>
        <v>0.72916666666666685</v>
      </c>
      <c r="D527" s="43">
        <v>3.18</v>
      </c>
      <c r="E527" s="9">
        <f t="shared" si="36"/>
        <v>3.2738100000000006</v>
      </c>
      <c r="F527" s="44">
        <v>77.05</v>
      </c>
      <c r="G527" s="9">
        <f t="shared" si="37"/>
        <v>82.166119999999992</v>
      </c>
      <c r="H527" s="11">
        <f t="shared" si="34"/>
        <v>-2.1807503171999749</v>
      </c>
      <c r="J527" s="26"/>
    </row>
    <row r="528" spans="1:10" outlineLevel="1">
      <c r="A528" s="7">
        <v>32</v>
      </c>
      <c r="B528" s="39">
        <v>42585.020833333336</v>
      </c>
      <c r="C528" s="40">
        <f t="shared" si="35"/>
        <v>0.75000000000000022</v>
      </c>
      <c r="D528" s="43">
        <v>4.03</v>
      </c>
      <c r="E528" s="9">
        <f t="shared" si="36"/>
        <v>4.1488850000000008</v>
      </c>
      <c r="F528" s="44">
        <v>149.72999999999999</v>
      </c>
      <c r="G528" s="9">
        <f t="shared" si="37"/>
        <v>159.67207199999999</v>
      </c>
      <c r="H528" s="11">
        <f t="shared" si="34"/>
        <v>-324.32693693971999</v>
      </c>
      <c r="J528" s="26"/>
    </row>
    <row r="529" spans="1:10" outlineLevel="1">
      <c r="A529" s="7">
        <v>32</v>
      </c>
      <c r="B529" s="39">
        <v>42585.020833333336</v>
      </c>
      <c r="C529" s="40">
        <f t="shared" si="35"/>
        <v>0.77083333333333359</v>
      </c>
      <c r="D529" s="43">
        <v>3.69</v>
      </c>
      <c r="E529" s="9">
        <f t="shared" si="36"/>
        <v>3.7988550000000001</v>
      </c>
      <c r="F529" s="44">
        <v>115.2</v>
      </c>
      <c r="G529" s="9">
        <f t="shared" si="37"/>
        <v>122.84928000000001</v>
      </c>
      <c r="H529" s="11">
        <f t="shared" si="34"/>
        <v>-157.07991907440004</v>
      </c>
      <c r="J529" s="26"/>
    </row>
    <row r="530" spans="1:10" outlineLevel="1">
      <c r="A530" s="7">
        <v>32</v>
      </c>
      <c r="B530" s="39">
        <v>42585.020833333336</v>
      </c>
      <c r="C530" s="40">
        <f t="shared" si="35"/>
        <v>0.79166666666666696</v>
      </c>
      <c r="D530" s="43">
        <v>6.6</v>
      </c>
      <c r="E530" s="9">
        <f t="shared" si="36"/>
        <v>6.7946999999999997</v>
      </c>
      <c r="F530" s="44">
        <v>103.35</v>
      </c>
      <c r="G530" s="9">
        <f t="shared" si="37"/>
        <v>110.21244</v>
      </c>
      <c r="H530" s="11">
        <f t="shared" si="34"/>
        <v>-195.09241606800001</v>
      </c>
      <c r="J530" s="26"/>
    </row>
    <row r="531" spans="1:10" outlineLevel="1">
      <c r="A531" s="7">
        <v>32</v>
      </c>
      <c r="B531" s="39">
        <v>42585.020833333336</v>
      </c>
      <c r="C531" s="40">
        <f t="shared" si="35"/>
        <v>0.81250000000000033</v>
      </c>
      <c r="D531" s="43">
        <v>8.86</v>
      </c>
      <c r="E531" s="9">
        <f t="shared" si="36"/>
        <v>9.1213700000000006</v>
      </c>
      <c r="F531" s="44">
        <v>95.14</v>
      </c>
      <c r="G531" s="9">
        <f t="shared" si="37"/>
        <v>101.457296</v>
      </c>
      <c r="H531" s="11">
        <f t="shared" si="34"/>
        <v>-182.03788101552001</v>
      </c>
      <c r="J531" s="26"/>
    </row>
    <row r="532" spans="1:10" outlineLevel="1">
      <c r="A532" s="7">
        <v>32</v>
      </c>
      <c r="B532" s="39">
        <v>42585.020833333336</v>
      </c>
      <c r="C532" s="40">
        <f t="shared" si="35"/>
        <v>0.8333333333333337</v>
      </c>
      <c r="D532" s="43">
        <v>7.96</v>
      </c>
      <c r="E532" s="9">
        <f t="shared" si="36"/>
        <v>8.19482</v>
      </c>
      <c r="F532" s="44">
        <v>94.49</v>
      </c>
      <c r="G532" s="9">
        <f t="shared" si="37"/>
        <v>100.76413599999999</v>
      </c>
      <c r="H532" s="11">
        <f t="shared" si="34"/>
        <v>-157.86612697551993</v>
      </c>
      <c r="J532" s="26"/>
    </row>
    <row r="533" spans="1:10" outlineLevel="1">
      <c r="A533" s="7">
        <v>32</v>
      </c>
      <c r="B533" s="39">
        <v>42585.020833333336</v>
      </c>
      <c r="C533" s="40">
        <f t="shared" si="35"/>
        <v>0.85416666666666707</v>
      </c>
      <c r="D533" s="43">
        <v>5.66</v>
      </c>
      <c r="E533" s="9">
        <f t="shared" si="36"/>
        <v>5.8269700000000002</v>
      </c>
      <c r="F533" s="44">
        <v>123.24</v>
      </c>
      <c r="G533" s="9">
        <f t="shared" si="37"/>
        <v>131.423136</v>
      </c>
      <c r="H533" s="11">
        <f t="shared" si="34"/>
        <v>-290.90061577792</v>
      </c>
      <c r="J533" s="26"/>
    </row>
    <row r="534" spans="1:10" outlineLevel="1">
      <c r="A534" s="7">
        <v>32</v>
      </c>
      <c r="B534" s="39">
        <v>42585.020833333336</v>
      </c>
      <c r="C534" s="40">
        <f t="shared" si="35"/>
        <v>0.87500000000000044</v>
      </c>
      <c r="D534" s="43">
        <v>6.03</v>
      </c>
      <c r="E534" s="9">
        <f t="shared" si="36"/>
        <v>6.207885000000001</v>
      </c>
      <c r="F534" s="44">
        <v>79.459999999999994</v>
      </c>
      <c r="G534" s="9">
        <f t="shared" si="37"/>
        <v>84.736143999999996</v>
      </c>
      <c r="H534" s="11">
        <f t="shared" si="34"/>
        <v>-20.089609795439976</v>
      </c>
      <c r="J534" s="26"/>
    </row>
    <row r="535" spans="1:10" outlineLevel="1">
      <c r="A535" s="7">
        <v>32</v>
      </c>
      <c r="B535" s="39">
        <v>42585.020833333336</v>
      </c>
      <c r="C535" s="40">
        <f t="shared" si="35"/>
        <v>0.89583333333333381</v>
      </c>
      <c r="D535" s="43">
        <v>6.69</v>
      </c>
      <c r="E535" s="9">
        <f t="shared" si="36"/>
        <v>6.8873550000000012</v>
      </c>
      <c r="F535" s="44">
        <v>75.150000000000006</v>
      </c>
      <c r="G535" s="9">
        <f t="shared" si="37"/>
        <v>80.139960000000002</v>
      </c>
      <c r="H535" s="11">
        <f t="shared" si="34"/>
        <v>9.3670782941999882</v>
      </c>
      <c r="J535" s="26"/>
    </row>
    <row r="536" spans="1:10" outlineLevel="1">
      <c r="A536" s="7">
        <v>32</v>
      </c>
      <c r="B536" s="39">
        <v>42585.020833333336</v>
      </c>
      <c r="C536" s="40">
        <f t="shared" si="35"/>
        <v>0.91666666666666718</v>
      </c>
      <c r="D536" s="43">
        <v>5.67</v>
      </c>
      <c r="E536" s="9">
        <f t="shared" si="36"/>
        <v>5.8372650000000004</v>
      </c>
      <c r="F536" s="44">
        <v>54.69</v>
      </c>
      <c r="G536" s="9">
        <f t="shared" si="37"/>
        <v>58.321415999999999</v>
      </c>
      <c r="H536" s="11">
        <f t="shared" si="34"/>
        <v>135.29953713276001</v>
      </c>
      <c r="J536" s="26"/>
    </row>
    <row r="537" spans="1:10" outlineLevel="1">
      <c r="A537" s="7">
        <v>32</v>
      </c>
      <c r="B537" s="39">
        <v>42585.020833333336</v>
      </c>
      <c r="C537" s="40">
        <f t="shared" si="35"/>
        <v>0.93750000000000056</v>
      </c>
      <c r="D537" s="43">
        <v>5.3</v>
      </c>
      <c r="E537" s="9">
        <f t="shared" si="36"/>
        <v>5.4563500000000005</v>
      </c>
      <c r="F537" s="44">
        <v>81.010000000000005</v>
      </c>
      <c r="G537" s="9">
        <f t="shared" si="37"/>
        <v>86.389064000000005</v>
      </c>
      <c r="H537" s="11">
        <f t="shared" si="34"/>
        <v>-26.67644435640003</v>
      </c>
      <c r="J537" s="26"/>
    </row>
    <row r="538" spans="1:10" outlineLevel="1">
      <c r="A538" s="7">
        <v>32</v>
      </c>
      <c r="B538" s="39">
        <v>42585.020833333336</v>
      </c>
      <c r="C538" s="40">
        <f t="shared" si="35"/>
        <v>0.95833333333333393</v>
      </c>
      <c r="D538" s="43">
        <v>3.67</v>
      </c>
      <c r="E538" s="9">
        <f t="shared" si="36"/>
        <v>3.7782650000000002</v>
      </c>
      <c r="F538" s="44">
        <v>60.74</v>
      </c>
      <c r="G538" s="9">
        <f t="shared" si="37"/>
        <v>64.773136000000008</v>
      </c>
      <c r="H538" s="11">
        <f t="shared" si="34"/>
        <v>63.198524810959974</v>
      </c>
      <c r="J538" s="26"/>
    </row>
    <row r="539" spans="1:10" outlineLevel="1">
      <c r="A539" s="7">
        <v>32</v>
      </c>
      <c r="B539" s="39">
        <v>42585.020833333336</v>
      </c>
      <c r="C539" s="40">
        <f t="shared" si="35"/>
        <v>0.9791666666666673</v>
      </c>
      <c r="D539" s="43">
        <v>3.35</v>
      </c>
      <c r="E539" s="9">
        <f t="shared" si="36"/>
        <v>3.4488250000000003</v>
      </c>
      <c r="F539" s="44">
        <v>46.44</v>
      </c>
      <c r="G539" s="9">
        <f t="shared" si="37"/>
        <v>49.523615999999997</v>
      </c>
      <c r="H539" s="11">
        <f t="shared" si="34"/>
        <v>110.28095254880002</v>
      </c>
      <c r="J539" s="26"/>
    </row>
    <row r="540" spans="1:10" outlineLevel="1">
      <c r="A540" s="7">
        <v>32</v>
      </c>
      <c r="B540" s="39">
        <v>42585.020833333336</v>
      </c>
      <c r="C540" s="40">
        <f t="shared" si="35"/>
        <v>1.0000000000000007</v>
      </c>
      <c r="D540" s="43">
        <v>2.2799999999999998</v>
      </c>
      <c r="E540" s="9">
        <f t="shared" si="36"/>
        <v>2.3472599999999999</v>
      </c>
      <c r="F540" s="44">
        <v>42.04</v>
      </c>
      <c r="G540" s="9">
        <f t="shared" si="37"/>
        <v>44.831456000000003</v>
      </c>
      <c r="H540" s="11">
        <f t="shared" si="34"/>
        <v>86.07060658943999</v>
      </c>
      <c r="J540" s="26"/>
    </row>
    <row r="541" spans="1:10" outlineLevel="1">
      <c r="A541" s="7">
        <v>32</v>
      </c>
      <c r="B541" s="39">
        <v>42586.020833333336</v>
      </c>
      <c r="C541" s="40">
        <f t="shared" si="35"/>
        <v>2.0833333333333332E-2</v>
      </c>
      <c r="D541" s="43">
        <v>2.79</v>
      </c>
      <c r="E541" s="9">
        <f t="shared" si="36"/>
        <v>2.8723050000000003</v>
      </c>
      <c r="F541" s="44">
        <v>37.659999999999997</v>
      </c>
      <c r="G541" s="9">
        <f t="shared" si="37"/>
        <v>40.160623999999999</v>
      </c>
      <c r="H541" s="11">
        <f t="shared" si="34"/>
        <v>118.73929638168002</v>
      </c>
      <c r="J541" s="26"/>
    </row>
    <row r="542" spans="1:10" outlineLevel="1">
      <c r="A542" s="7">
        <v>32</v>
      </c>
      <c r="B542" s="39">
        <v>42586.020833333336</v>
      </c>
      <c r="C542" s="40">
        <f t="shared" si="35"/>
        <v>4.1666666666666664E-2</v>
      </c>
      <c r="D542" s="43">
        <v>4.6900000000000004</v>
      </c>
      <c r="E542" s="9">
        <f t="shared" si="36"/>
        <v>4.8283550000000011</v>
      </c>
      <c r="F542" s="44">
        <v>36.07</v>
      </c>
      <c r="G542" s="9">
        <f t="shared" si="37"/>
        <v>38.465048000000003</v>
      </c>
      <c r="H542" s="11">
        <f t="shared" si="34"/>
        <v>207.78802566396004</v>
      </c>
      <c r="J542" s="26"/>
    </row>
    <row r="543" spans="1:10" outlineLevel="1">
      <c r="A543" s="7">
        <v>32</v>
      </c>
      <c r="B543" s="39">
        <v>42586.020833333336</v>
      </c>
      <c r="C543" s="40">
        <f t="shared" si="35"/>
        <v>6.25E-2</v>
      </c>
      <c r="D543" s="43">
        <v>4.99</v>
      </c>
      <c r="E543" s="9">
        <f t="shared" si="36"/>
        <v>5.1372050000000007</v>
      </c>
      <c r="F543" s="44">
        <v>28.61</v>
      </c>
      <c r="G543" s="9">
        <f t="shared" si="37"/>
        <v>30.509703999999999</v>
      </c>
      <c r="H543" s="11">
        <f t="shared" si="34"/>
        <v>261.94760356268006</v>
      </c>
      <c r="J543" s="26"/>
    </row>
    <row r="544" spans="1:10" outlineLevel="1">
      <c r="A544" s="7">
        <v>32</v>
      </c>
      <c r="B544" s="39">
        <v>42586.020833333336</v>
      </c>
      <c r="C544" s="40">
        <f t="shared" si="35"/>
        <v>8.3333333333333329E-2</v>
      </c>
      <c r="D544" s="43">
        <v>4.3899999999999997</v>
      </c>
      <c r="E544" s="9">
        <f t="shared" si="36"/>
        <v>4.5195049999999997</v>
      </c>
      <c r="F544" s="44">
        <v>25.45</v>
      </c>
      <c r="G544" s="9">
        <f t="shared" si="37"/>
        <v>27.139879999999998</v>
      </c>
      <c r="H544" s="11">
        <f t="shared" si="34"/>
        <v>245.68083414059998</v>
      </c>
      <c r="J544" s="26"/>
    </row>
    <row r="545" spans="1:10" outlineLevel="1">
      <c r="A545" s="7">
        <v>32</v>
      </c>
      <c r="B545" s="39">
        <v>42586.020833333336</v>
      </c>
      <c r="C545" s="40">
        <f t="shared" si="35"/>
        <v>0.10416666666666666</v>
      </c>
      <c r="D545" s="43">
        <v>4.6900000000000004</v>
      </c>
      <c r="E545" s="9">
        <f t="shared" si="36"/>
        <v>4.8283550000000011</v>
      </c>
      <c r="F545" s="44">
        <v>16.489999999999998</v>
      </c>
      <c r="G545" s="9">
        <f t="shared" si="37"/>
        <v>17.584935999999999</v>
      </c>
      <c r="H545" s="11">
        <f t="shared" si="34"/>
        <v>308.60461883972005</v>
      </c>
      <c r="J545" s="26"/>
    </row>
    <row r="546" spans="1:10" outlineLevel="1">
      <c r="A546" s="7">
        <v>32</v>
      </c>
      <c r="B546" s="39">
        <v>42586.020833333336</v>
      </c>
      <c r="C546" s="40">
        <f t="shared" si="35"/>
        <v>0.12499999999999999</v>
      </c>
      <c r="D546" s="43">
        <v>4.6100000000000003</v>
      </c>
      <c r="E546" s="9">
        <f t="shared" si="36"/>
        <v>4.7459950000000006</v>
      </c>
      <c r="F546" s="44">
        <v>14.43</v>
      </c>
      <c r="G546" s="9">
        <f t="shared" si="37"/>
        <v>15.388152</v>
      </c>
      <c r="H546" s="11">
        <f t="shared" si="34"/>
        <v>313.76650004876001</v>
      </c>
      <c r="J546" s="26"/>
    </row>
    <row r="547" spans="1:10" outlineLevel="1">
      <c r="A547" s="7">
        <v>32</v>
      </c>
      <c r="B547" s="39">
        <v>42586.020833333336</v>
      </c>
      <c r="C547" s="40">
        <f t="shared" si="35"/>
        <v>0.14583333333333331</v>
      </c>
      <c r="D547" s="43">
        <v>4.3600000000000003</v>
      </c>
      <c r="E547" s="9">
        <f t="shared" si="36"/>
        <v>4.4886200000000009</v>
      </c>
      <c r="F547" s="44">
        <v>15.71</v>
      </c>
      <c r="G547" s="9">
        <f t="shared" si="37"/>
        <v>16.753144000000002</v>
      </c>
      <c r="H547" s="11">
        <f t="shared" si="34"/>
        <v>290.62403277872005</v>
      </c>
      <c r="J547" s="26"/>
    </row>
    <row r="548" spans="1:10" outlineLevel="1">
      <c r="A548" s="7">
        <v>32</v>
      </c>
      <c r="B548" s="39">
        <v>42586.020833333336</v>
      </c>
      <c r="C548" s="40">
        <f t="shared" si="35"/>
        <v>0.16666666666666666</v>
      </c>
      <c r="D548" s="43">
        <v>4.57</v>
      </c>
      <c r="E548" s="9">
        <f t="shared" si="36"/>
        <v>4.7048150000000009</v>
      </c>
      <c r="F548" s="44">
        <v>16.41</v>
      </c>
      <c r="G548" s="9">
        <f t="shared" si="37"/>
        <v>17.499624000000001</v>
      </c>
      <c r="H548" s="11">
        <f t="shared" si="34"/>
        <v>301.10992901044006</v>
      </c>
      <c r="J548" s="26"/>
    </row>
    <row r="549" spans="1:10" outlineLevel="1">
      <c r="A549" s="7">
        <v>32</v>
      </c>
      <c r="B549" s="39">
        <v>42586.020833333336</v>
      </c>
      <c r="C549" s="40">
        <f t="shared" si="35"/>
        <v>0.1875</v>
      </c>
      <c r="D549" s="43">
        <v>3.14</v>
      </c>
      <c r="E549" s="9">
        <f t="shared" si="36"/>
        <v>3.2326300000000003</v>
      </c>
      <c r="F549" s="44">
        <v>16.579999999999998</v>
      </c>
      <c r="G549" s="9">
        <f t="shared" si="37"/>
        <v>17.680911999999999</v>
      </c>
      <c r="H549" s="11">
        <f t="shared" si="34"/>
        <v>206.30349844144001</v>
      </c>
      <c r="J549" s="26"/>
    </row>
    <row r="550" spans="1:10" outlineLevel="1">
      <c r="A550" s="7">
        <v>32</v>
      </c>
      <c r="B550" s="39">
        <v>42586.020833333336</v>
      </c>
      <c r="C550" s="40">
        <f t="shared" si="35"/>
        <v>0.20833333333333334</v>
      </c>
      <c r="D550" s="43">
        <v>3.62</v>
      </c>
      <c r="E550" s="9">
        <f t="shared" si="36"/>
        <v>3.7267900000000003</v>
      </c>
      <c r="F550" s="44">
        <v>19.89</v>
      </c>
      <c r="G550" s="9">
        <f t="shared" si="37"/>
        <v>21.210696000000002</v>
      </c>
      <c r="H550" s="11">
        <f t="shared" si="34"/>
        <v>224.68557525416003</v>
      </c>
      <c r="J550" s="26"/>
    </row>
    <row r="551" spans="1:10" outlineLevel="1">
      <c r="A551" s="7">
        <v>32</v>
      </c>
      <c r="B551" s="39">
        <v>42586.020833333336</v>
      </c>
      <c r="C551" s="40">
        <f t="shared" si="35"/>
        <v>0.22916666666666669</v>
      </c>
      <c r="D551" s="43">
        <v>4.43</v>
      </c>
      <c r="E551" s="9">
        <f t="shared" si="36"/>
        <v>4.5606850000000003</v>
      </c>
      <c r="F551" s="44">
        <v>23.4</v>
      </c>
      <c r="G551" s="9">
        <f t="shared" si="37"/>
        <v>24.953759999999999</v>
      </c>
      <c r="H551" s="11">
        <f t="shared" si="34"/>
        <v>257.88958857440002</v>
      </c>
      <c r="J551" s="26"/>
    </row>
    <row r="552" spans="1:10" outlineLevel="1">
      <c r="A552" s="7">
        <v>32</v>
      </c>
      <c r="B552" s="39">
        <v>42586.020833333336</v>
      </c>
      <c r="C552" s="40">
        <f t="shared" si="35"/>
        <v>0.25</v>
      </c>
      <c r="D552" s="43">
        <v>4.71</v>
      </c>
      <c r="E552" s="9">
        <f t="shared" si="36"/>
        <v>4.8489450000000005</v>
      </c>
      <c r="F552" s="44">
        <v>27.89</v>
      </c>
      <c r="G552" s="9">
        <f t="shared" si="37"/>
        <v>29.741896000000001</v>
      </c>
      <c r="H552" s="11">
        <f t="shared" si="34"/>
        <v>250.97219960028005</v>
      </c>
      <c r="J552" s="26"/>
    </row>
    <row r="553" spans="1:10" outlineLevel="1">
      <c r="A553" s="7">
        <v>32</v>
      </c>
      <c r="B553" s="39">
        <v>42586.020833333336</v>
      </c>
      <c r="C553" s="40">
        <f t="shared" si="35"/>
        <v>0.27083333333333331</v>
      </c>
      <c r="D553" s="43">
        <v>4.34</v>
      </c>
      <c r="E553" s="9">
        <f t="shared" si="36"/>
        <v>4.4680300000000006</v>
      </c>
      <c r="F553" s="44">
        <v>42.84</v>
      </c>
      <c r="G553" s="9">
        <f t="shared" si="37"/>
        <v>45.684576000000007</v>
      </c>
      <c r="H553" s="11">
        <f t="shared" si="34"/>
        <v>160.02438889472</v>
      </c>
      <c r="J553" s="26"/>
    </row>
    <row r="554" spans="1:10" outlineLevel="1">
      <c r="A554" s="7">
        <v>32</v>
      </c>
      <c r="B554" s="39">
        <v>42586.020833333336</v>
      </c>
      <c r="C554" s="40">
        <f t="shared" si="35"/>
        <v>0.29166666666666663</v>
      </c>
      <c r="D554" s="43">
        <v>4.2699999999999996</v>
      </c>
      <c r="E554" s="9">
        <f t="shared" si="36"/>
        <v>4.3959650000000003</v>
      </c>
      <c r="F554" s="44">
        <v>88.35</v>
      </c>
      <c r="G554" s="9">
        <f t="shared" si="37"/>
        <v>94.216439999999992</v>
      </c>
      <c r="H554" s="11">
        <f t="shared" si="34"/>
        <v>-55.901025164599965</v>
      </c>
      <c r="J554" s="26"/>
    </row>
    <row r="555" spans="1:10" outlineLevel="1">
      <c r="A555" s="7">
        <v>32</v>
      </c>
      <c r="B555" s="39">
        <v>42586.020833333336</v>
      </c>
      <c r="C555" s="40">
        <f t="shared" si="35"/>
        <v>0.31249999999999994</v>
      </c>
      <c r="D555" s="43">
        <v>4.4800000000000004</v>
      </c>
      <c r="E555" s="9">
        <f t="shared" si="36"/>
        <v>4.6121600000000011</v>
      </c>
      <c r="F555" s="44">
        <v>88.07</v>
      </c>
      <c r="G555" s="9">
        <f t="shared" si="37"/>
        <v>93.917847999999992</v>
      </c>
      <c r="H555" s="11">
        <f t="shared" si="34"/>
        <v>-57.27310183167998</v>
      </c>
      <c r="J555" s="26"/>
    </row>
    <row r="556" spans="1:10" outlineLevel="1">
      <c r="A556" s="7">
        <v>32</v>
      </c>
      <c r="B556" s="39">
        <v>42586.020833333336</v>
      </c>
      <c r="C556" s="40">
        <f t="shared" si="35"/>
        <v>0.33333333333333326</v>
      </c>
      <c r="D556" s="43">
        <v>4.91</v>
      </c>
      <c r="E556" s="9">
        <f t="shared" si="36"/>
        <v>5.0548450000000003</v>
      </c>
      <c r="F556" s="44">
        <v>103.74</v>
      </c>
      <c r="G556" s="9">
        <f t="shared" si="37"/>
        <v>110.62833599999999</v>
      </c>
      <c r="H556" s="11">
        <f t="shared" si="34"/>
        <v>-147.23922358791995</v>
      </c>
      <c r="J556" s="26"/>
    </row>
    <row r="557" spans="1:10" outlineLevel="1">
      <c r="A557" s="7">
        <v>32</v>
      </c>
      <c r="B557" s="39">
        <v>42586.020833333336</v>
      </c>
      <c r="C557" s="40">
        <f t="shared" si="35"/>
        <v>0.35416666666666657</v>
      </c>
      <c r="D557" s="43">
        <v>6.05</v>
      </c>
      <c r="E557" s="9">
        <f t="shared" si="36"/>
        <v>6.2284750000000004</v>
      </c>
      <c r="F557" s="44">
        <v>101.12</v>
      </c>
      <c r="G557" s="9">
        <f t="shared" si="37"/>
        <v>107.83436800000001</v>
      </c>
      <c r="H557" s="11">
        <f t="shared" si="34"/>
        <v>-164.02295272880008</v>
      </c>
      <c r="J557" s="26"/>
    </row>
    <row r="558" spans="1:10" outlineLevel="1">
      <c r="A558" s="7">
        <v>32</v>
      </c>
      <c r="B558" s="39">
        <v>42586.020833333336</v>
      </c>
      <c r="C558" s="40">
        <f t="shared" si="35"/>
        <v>0.37499999999999989</v>
      </c>
      <c r="D558" s="43">
        <v>5.55</v>
      </c>
      <c r="E558" s="9">
        <f t="shared" si="36"/>
        <v>5.7137250000000002</v>
      </c>
      <c r="F558" s="44">
        <v>80.709999999999994</v>
      </c>
      <c r="G558" s="9">
        <f t="shared" si="37"/>
        <v>86.069143999999994</v>
      </c>
      <c r="H558" s="11">
        <f t="shared" si="34"/>
        <v>-26.106832301399969</v>
      </c>
      <c r="J558" s="26"/>
    </row>
    <row r="559" spans="1:10" outlineLevel="1">
      <c r="A559" s="7">
        <v>32</v>
      </c>
      <c r="B559" s="39">
        <v>42586.020833333336</v>
      </c>
      <c r="C559" s="40">
        <f t="shared" si="35"/>
        <v>0.3958333333333332</v>
      </c>
      <c r="D559" s="43">
        <v>4.13</v>
      </c>
      <c r="E559" s="9">
        <f t="shared" si="36"/>
        <v>4.2518349999999998</v>
      </c>
      <c r="F559" s="44">
        <v>66.489999999999995</v>
      </c>
      <c r="G559" s="9">
        <f t="shared" si="37"/>
        <v>70.904935999999992</v>
      </c>
      <c r="H559" s="11">
        <f t="shared" si="34"/>
        <v>45.04846394244003</v>
      </c>
      <c r="J559" s="26"/>
    </row>
    <row r="560" spans="1:10" outlineLevel="1">
      <c r="A560" s="7">
        <v>32</v>
      </c>
      <c r="B560" s="39">
        <v>42586.020833333336</v>
      </c>
      <c r="C560" s="40">
        <f t="shared" si="35"/>
        <v>0.41666666666666652</v>
      </c>
      <c r="D560" s="43">
        <v>2.56</v>
      </c>
      <c r="E560" s="9">
        <f t="shared" si="36"/>
        <v>2.6355200000000001</v>
      </c>
      <c r="F560" s="44">
        <v>40.17</v>
      </c>
      <c r="G560" s="9">
        <f t="shared" si="37"/>
        <v>42.837288000000001</v>
      </c>
      <c r="H560" s="11">
        <f t="shared" si="34"/>
        <v>101.89635073024</v>
      </c>
      <c r="J560" s="26"/>
    </row>
    <row r="561" spans="1:10" outlineLevel="1">
      <c r="A561" s="7">
        <v>32</v>
      </c>
      <c r="B561" s="39">
        <v>42586.020833333336</v>
      </c>
      <c r="C561" s="40">
        <f t="shared" si="35"/>
        <v>0.43749999999999983</v>
      </c>
      <c r="D561" s="43">
        <v>1.17</v>
      </c>
      <c r="E561" s="9">
        <f t="shared" si="36"/>
        <v>1.204515</v>
      </c>
      <c r="F561" s="44">
        <v>41.7</v>
      </c>
      <c r="G561" s="9">
        <f t="shared" si="37"/>
        <v>44.468880000000006</v>
      </c>
      <c r="H561" s="11">
        <f t="shared" si="34"/>
        <v>44.604539506799995</v>
      </c>
      <c r="J561" s="26"/>
    </row>
    <row r="562" spans="1:10" outlineLevel="1">
      <c r="A562" s="7">
        <v>32</v>
      </c>
      <c r="B562" s="39">
        <v>42586.020833333336</v>
      </c>
      <c r="C562" s="40">
        <f t="shared" si="35"/>
        <v>0.45833333333333315</v>
      </c>
      <c r="D562" s="43">
        <v>1.21</v>
      </c>
      <c r="E562" s="9">
        <f t="shared" si="36"/>
        <v>1.245695</v>
      </c>
      <c r="F562" s="44">
        <v>34.19</v>
      </c>
      <c r="G562" s="9">
        <f t="shared" si="37"/>
        <v>36.460215999999996</v>
      </c>
      <c r="H562" s="11">
        <f t="shared" si="34"/>
        <v>56.105833729880004</v>
      </c>
      <c r="J562" s="26"/>
    </row>
    <row r="563" spans="1:10" outlineLevel="1">
      <c r="A563" s="7">
        <v>32</v>
      </c>
      <c r="B563" s="39">
        <v>42586.020833333336</v>
      </c>
      <c r="C563" s="40">
        <f t="shared" si="35"/>
        <v>0.47916666666666646</v>
      </c>
      <c r="D563" s="43">
        <v>0.52</v>
      </c>
      <c r="E563" s="9">
        <f t="shared" si="36"/>
        <v>0.53534000000000004</v>
      </c>
      <c r="F563" s="44">
        <v>31.56</v>
      </c>
      <c r="G563" s="9">
        <f t="shared" si="37"/>
        <v>33.655583999999998</v>
      </c>
      <c r="H563" s="11">
        <f t="shared" si="34"/>
        <v>25.613029661440002</v>
      </c>
      <c r="J563" s="26"/>
    </row>
    <row r="564" spans="1:10" outlineLevel="1">
      <c r="A564" s="7">
        <v>32</v>
      </c>
      <c r="B564" s="39">
        <v>42586.020833333336</v>
      </c>
      <c r="C564" s="40">
        <f t="shared" si="35"/>
        <v>0.49999999999999978</v>
      </c>
      <c r="D564" s="43">
        <v>0.3</v>
      </c>
      <c r="E564" s="9">
        <f t="shared" si="36"/>
        <v>0.30885000000000001</v>
      </c>
      <c r="F564" s="44">
        <v>29.11</v>
      </c>
      <c r="G564" s="9">
        <f t="shared" si="37"/>
        <v>31.042904</v>
      </c>
      <c r="H564" s="11">
        <f t="shared" si="34"/>
        <v>15.583674099600001</v>
      </c>
      <c r="J564" s="26"/>
    </row>
    <row r="565" spans="1:10" outlineLevel="1">
      <c r="A565" s="7">
        <v>32</v>
      </c>
      <c r="B565" s="39">
        <v>42586.020833333336</v>
      </c>
      <c r="C565" s="40">
        <f t="shared" si="35"/>
        <v>0.52083333333333315</v>
      </c>
      <c r="D565" s="43">
        <v>0.18</v>
      </c>
      <c r="E565" s="9">
        <f t="shared" si="36"/>
        <v>0.18531</v>
      </c>
      <c r="F565" s="44">
        <v>28.73</v>
      </c>
      <c r="G565" s="9">
        <f t="shared" si="37"/>
        <v>30.637672000000002</v>
      </c>
      <c r="H565" s="11">
        <f t="shared" si="34"/>
        <v>9.4252980016799999</v>
      </c>
      <c r="J565" s="26"/>
    </row>
    <row r="566" spans="1:10" outlineLevel="1">
      <c r="A566" s="7">
        <v>32</v>
      </c>
      <c r="B566" s="39">
        <v>42586.020833333336</v>
      </c>
      <c r="C566" s="40">
        <f t="shared" si="35"/>
        <v>0.54166666666666652</v>
      </c>
      <c r="D566" s="43">
        <v>0.16</v>
      </c>
      <c r="E566" s="9">
        <f t="shared" si="36"/>
        <v>0.16472000000000001</v>
      </c>
      <c r="F566" s="44">
        <v>29</v>
      </c>
      <c r="G566" s="9">
        <f t="shared" si="37"/>
        <v>30.925599999999999</v>
      </c>
      <c r="H566" s="11">
        <f t="shared" si="34"/>
        <v>8.3306151679999996</v>
      </c>
      <c r="J566" s="26"/>
    </row>
    <row r="567" spans="1:10" outlineLevel="1">
      <c r="A567" s="7">
        <v>32</v>
      </c>
      <c r="B567" s="39">
        <v>42586.020833333336</v>
      </c>
      <c r="C567" s="40">
        <f t="shared" si="35"/>
        <v>0.56249999999999989</v>
      </c>
      <c r="D567" s="43">
        <v>-0.04</v>
      </c>
      <c r="E567" s="9">
        <f t="shared" si="36"/>
        <v>-4.1180000000000001E-2</v>
      </c>
      <c r="F567" s="44">
        <v>29</v>
      </c>
      <c r="G567" s="9">
        <f t="shared" si="37"/>
        <v>30.925599999999999</v>
      </c>
      <c r="H567" s="11">
        <f t="shared" si="34"/>
        <v>-2.0826537919999999</v>
      </c>
      <c r="J567" s="26"/>
    </row>
    <row r="568" spans="1:10" outlineLevel="1">
      <c r="A568" s="7">
        <v>32</v>
      </c>
      <c r="B568" s="39">
        <v>42586.020833333336</v>
      </c>
      <c r="C568" s="40">
        <f t="shared" si="35"/>
        <v>0.58333333333333326</v>
      </c>
      <c r="D568" s="43">
        <v>0.05</v>
      </c>
      <c r="E568" s="9">
        <f t="shared" si="36"/>
        <v>5.1475000000000007E-2</v>
      </c>
      <c r="F568" s="44">
        <v>29</v>
      </c>
      <c r="G568" s="9">
        <f t="shared" si="37"/>
        <v>30.925599999999999</v>
      </c>
      <c r="H568" s="11">
        <f t="shared" si="34"/>
        <v>2.6033172400000004</v>
      </c>
      <c r="J568" s="26"/>
    </row>
    <row r="569" spans="1:10" outlineLevel="1">
      <c r="A569" s="7">
        <v>32</v>
      </c>
      <c r="B569" s="39">
        <v>42586.020833333336</v>
      </c>
      <c r="C569" s="40">
        <f t="shared" si="35"/>
        <v>0.60416666666666663</v>
      </c>
      <c r="D569" s="43">
        <v>0.02</v>
      </c>
      <c r="E569" s="9">
        <f t="shared" si="36"/>
        <v>2.0590000000000001E-2</v>
      </c>
      <c r="F569" s="44">
        <v>29.57</v>
      </c>
      <c r="G569" s="9">
        <f t="shared" si="37"/>
        <v>31.533448</v>
      </c>
      <c r="H569" s="11">
        <f t="shared" si="34"/>
        <v>1.0288113056800001</v>
      </c>
      <c r="J569" s="26"/>
    </row>
    <row r="570" spans="1:10" outlineLevel="1">
      <c r="A570" s="7">
        <v>32</v>
      </c>
      <c r="B570" s="39">
        <v>42586.020833333336</v>
      </c>
      <c r="C570" s="40">
        <f t="shared" si="35"/>
        <v>0.625</v>
      </c>
      <c r="D570" s="43">
        <v>0.05</v>
      </c>
      <c r="E570" s="9">
        <f t="shared" si="36"/>
        <v>5.1475000000000007E-2</v>
      </c>
      <c r="F570" s="44">
        <v>30.76</v>
      </c>
      <c r="G570" s="9">
        <f t="shared" si="37"/>
        <v>32.802464000000001</v>
      </c>
      <c r="H570" s="11">
        <f t="shared" si="34"/>
        <v>2.5067056656000002</v>
      </c>
      <c r="J570" s="26"/>
    </row>
    <row r="571" spans="1:10" outlineLevel="1">
      <c r="A571" s="7">
        <v>32</v>
      </c>
      <c r="B571" s="39">
        <v>42586.020833333336</v>
      </c>
      <c r="C571" s="40">
        <f t="shared" si="35"/>
        <v>0.64583333333333337</v>
      </c>
      <c r="D571" s="43">
        <v>-0.05</v>
      </c>
      <c r="E571" s="9">
        <f t="shared" si="36"/>
        <v>-5.1475000000000007E-2</v>
      </c>
      <c r="F571" s="44">
        <v>32.06</v>
      </c>
      <c r="G571" s="9">
        <f t="shared" si="37"/>
        <v>34.188784000000005</v>
      </c>
      <c r="H571" s="11">
        <f t="shared" si="34"/>
        <v>-2.4353448436000003</v>
      </c>
      <c r="J571" s="26"/>
    </row>
    <row r="572" spans="1:10" outlineLevel="1">
      <c r="A572" s="7">
        <v>32</v>
      </c>
      <c r="B572" s="39">
        <v>42586.020833333336</v>
      </c>
      <c r="C572" s="40">
        <f t="shared" si="35"/>
        <v>0.66666666666666674</v>
      </c>
      <c r="D572" s="43">
        <v>-0.09</v>
      </c>
      <c r="E572" s="9">
        <f t="shared" si="36"/>
        <v>-9.2655000000000001E-2</v>
      </c>
      <c r="F572" s="44">
        <v>36.04</v>
      </c>
      <c r="G572" s="9">
        <f t="shared" si="37"/>
        <v>38.433056000000001</v>
      </c>
      <c r="H572" s="11">
        <f t="shared" si="34"/>
        <v>-3.9903676963199999</v>
      </c>
      <c r="J572" s="26"/>
    </row>
    <row r="573" spans="1:10" outlineLevel="1">
      <c r="A573" s="7">
        <v>32</v>
      </c>
      <c r="B573" s="39">
        <v>42586.020833333336</v>
      </c>
      <c r="C573" s="40">
        <f t="shared" si="35"/>
        <v>0.68750000000000011</v>
      </c>
      <c r="D573" s="43">
        <v>-0.1</v>
      </c>
      <c r="E573" s="9">
        <f t="shared" si="36"/>
        <v>-0.10295000000000001</v>
      </c>
      <c r="F573" s="44">
        <v>47.97</v>
      </c>
      <c r="G573" s="9">
        <f t="shared" si="37"/>
        <v>51.155208000000002</v>
      </c>
      <c r="H573" s="11">
        <f t="shared" ref="H573:H636" si="38">E573*($B$6-G573)</f>
        <v>-3.1239963364000003</v>
      </c>
      <c r="J573" s="26"/>
    </row>
    <row r="574" spans="1:10" outlineLevel="1">
      <c r="A574" s="7">
        <v>32</v>
      </c>
      <c r="B574" s="39">
        <v>42586.020833333336</v>
      </c>
      <c r="C574" s="40">
        <f t="shared" ref="C574:C637" si="39">IF(C573=$C$60,$C$13,C573+1/48)</f>
        <v>0.70833333333333348</v>
      </c>
      <c r="D574" s="43">
        <v>-0.1</v>
      </c>
      <c r="E574" s="9">
        <f t="shared" si="36"/>
        <v>-0.10295000000000001</v>
      </c>
      <c r="F574" s="44">
        <v>48.91</v>
      </c>
      <c r="G574" s="9">
        <f t="shared" si="37"/>
        <v>52.157623999999998</v>
      </c>
      <c r="H574" s="11">
        <f t="shared" si="38"/>
        <v>-3.0207976092000006</v>
      </c>
      <c r="J574" s="26"/>
    </row>
    <row r="575" spans="1:10" outlineLevel="1">
      <c r="A575" s="7">
        <v>32</v>
      </c>
      <c r="B575" s="39">
        <v>42586.020833333336</v>
      </c>
      <c r="C575" s="40">
        <f t="shared" si="39"/>
        <v>0.72916666666666685</v>
      </c>
      <c r="D575" s="43">
        <v>-0.09</v>
      </c>
      <c r="E575" s="9">
        <f t="shared" si="36"/>
        <v>-9.2655000000000001E-2</v>
      </c>
      <c r="F575" s="44">
        <v>60.16</v>
      </c>
      <c r="G575" s="9">
        <f t="shared" si="37"/>
        <v>64.154623999999998</v>
      </c>
      <c r="H575" s="11">
        <f t="shared" si="38"/>
        <v>-1.6071358132800002</v>
      </c>
      <c r="J575" s="26"/>
    </row>
    <row r="576" spans="1:10" outlineLevel="1">
      <c r="A576" s="7">
        <v>32</v>
      </c>
      <c r="B576" s="39">
        <v>42586.020833333336</v>
      </c>
      <c r="C576" s="40">
        <f t="shared" si="39"/>
        <v>0.75000000000000022</v>
      </c>
      <c r="D576" s="43">
        <v>-0.08</v>
      </c>
      <c r="E576" s="9">
        <f t="shared" si="36"/>
        <v>-8.2360000000000003E-2</v>
      </c>
      <c r="F576" s="44">
        <v>93.08</v>
      </c>
      <c r="G576" s="9">
        <f t="shared" si="37"/>
        <v>99.260512000000006</v>
      </c>
      <c r="H576" s="11">
        <f t="shared" si="38"/>
        <v>1.4627557683200005</v>
      </c>
      <c r="J576" s="26"/>
    </row>
    <row r="577" spans="1:10" outlineLevel="1">
      <c r="A577" s="7">
        <v>32</v>
      </c>
      <c r="B577" s="39">
        <v>42586.020833333336</v>
      </c>
      <c r="C577" s="40">
        <f t="shared" si="39"/>
        <v>0.77083333333333359</v>
      </c>
      <c r="D577" s="43">
        <v>-7.0000000000000007E-2</v>
      </c>
      <c r="E577" s="9">
        <f t="shared" si="36"/>
        <v>-7.2065000000000018E-2</v>
      </c>
      <c r="F577" s="44">
        <v>102.59</v>
      </c>
      <c r="G577" s="9">
        <f t="shared" si="37"/>
        <v>109.401976</v>
      </c>
      <c r="H577" s="11">
        <f t="shared" si="38"/>
        <v>2.0107559004400009</v>
      </c>
      <c r="J577" s="26"/>
    </row>
    <row r="578" spans="1:10" outlineLevel="1">
      <c r="A578" s="7">
        <v>32</v>
      </c>
      <c r="B578" s="39">
        <v>42586.020833333336</v>
      </c>
      <c r="C578" s="40">
        <f t="shared" si="39"/>
        <v>0.79166666666666696</v>
      </c>
      <c r="D578" s="43">
        <v>-0.08</v>
      </c>
      <c r="E578" s="9">
        <f t="shared" si="36"/>
        <v>-8.2360000000000003E-2</v>
      </c>
      <c r="F578" s="44">
        <v>94.44</v>
      </c>
      <c r="G578" s="9">
        <f t="shared" si="37"/>
        <v>100.71081599999999</v>
      </c>
      <c r="H578" s="11">
        <f t="shared" si="38"/>
        <v>1.5822028057599995</v>
      </c>
      <c r="J578" s="26"/>
    </row>
    <row r="579" spans="1:10" outlineLevel="1">
      <c r="A579" s="7">
        <v>32</v>
      </c>
      <c r="B579" s="39">
        <v>42586.020833333336</v>
      </c>
      <c r="C579" s="40">
        <f t="shared" si="39"/>
        <v>0.81250000000000033</v>
      </c>
      <c r="D579" s="43">
        <v>-0.08</v>
      </c>
      <c r="E579" s="9">
        <f t="shared" si="36"/>
        <v>-8.2360000000000003E-2</v>
      </c>
      <c r="F579" s="44">
        <v>70.849999999999994</v>
      </c>
      <c r="G579" s="9">
        <f t="shared" si="37"/>
        <v>75.55444</v>
      </c>
      <c r="H579" s="11">
        <f t="shared" si="38"/>
        <v>-0.48967632160000008</v>
      </c>
      <c r="J579" s="26"/>
    </row>
    <row r="580" spans="1:10" outlineLevel="1">
      <c r="A580" s="7">
        <v>32</v>
      </c>
      <c r="B580" s="39">
        <v>42586.020833333336</v>
      </c>
      <c r="C580" s="40">
        <f t="shared" si="39"/>
        <v>0.8333333333333337</v>
      </c>
      <c r="D580" s="43">
        <v>-0.08</v>
      </c>
      <c r="E580" s="9">
        <f t="shared" si="36"/>
        <v>-8.2360000000000003E-2</v>
      </c>
      <c r="F580" s="44">
        <v>70.02</v>
      </c>
      <c r="G580" s="9">
        <f t="shared" si="37"/>
        <v>74.669327999999993</v>
      </c>
      <c r="H580" s="11">
        <f t="shared" si="38"/>
        <v>-0.56257414592000055</v>
      </c>
      <c r="J580" s="26"/>
    </row>
    <row r="581" spans="1:10" outlineLevel="1">
      <c r="A581" s="7">
        <v>32</v>
      </c>
      <c r="B581" s="39">
        <v>42586.020833333336</v>
      </c>
      <c r="C581" s="40">
        <f t="shared" si="39"/>
        <v>0.85416666666666707</v>
      </c>
      <c r="D581" s="43">
        <v>-0.08</v>
      </c>
      <c r="E581" s="9">
        <f t="shared" si="36"/>
        <v>-8.2360000000000003E-2</v>
      </c>
      <c r="F581" s="44">
        <v>76.739999999999995</v>
      </c>
      <c r="G581" s="9">
        <f t="shared" si="37"/>
        <v>81.835535999999991</v>
      </c>
      <c r="H581" s="11">
        <f t="shared" si="38"/>
        <v>2.7634744959999218E-2</v>
      </c>
      <c r="J581" s="26"/>
    </row>
    <row r="582" spans="1:10" outlineLevel="1">
      <c r="A582" s="7">
        <v>32</v>
      </c>
      <c r="B582" s="39">
        <v>42586.020833333336</v>
      </c>
      <c r="C582" s="40">
        <f t="shared" si="39"/>
        <v>0.87500000000000044</v>
      </c>
      <c r="D582" s="43">
        <v>-7.0000000000000007E-2</v>
      </c>
      <c r="E582" s="9">
        <f t="shared" si="36"/>
        <v>-7.2065000000000018E-2</v>
      </c>
      <c r="F582" s="44">
        <v>70.7</v>
      </c>
      <c r="G582" s="9">
        <f t="shared" si="37"/>
        <v>75.394480000000001</v>
      </c>
      <c r="H582" s="11">
        <f t="shared" si="38"/>
        <v>-0.43999429880000002</v>
      </c>
      <c r="J582" s="26"/>
    </row>
    <row r="583" spans="1:10" outlineLevel="1">
      <c r="A583" s="7">
        <v>32</v>
      </c>
      <c r="B583" s="39">
        <v>42586.020833333336</v>
      </c>
      <c r="C583" s="40">
        <f t="shared" si="39"/>
        <v>0.89583333333333381</v>
      </c>
      <c r="D583" s="43">
        <v>-0.08</v>
      </c>
      <c r="E583" s="9">
        <f t="shared" si="36"/>
        <v>-8.2360000000000003E-2</v>
      </c>
      <c r="F583" s="44">
        <v>56.83</v>
      </c>
      <c r="G583" s="9">
        <f t="shared" si="37"/>
        <v>60.603512000000002</v>
      </c>
      <c r="H583" s="11">
        <f t="shared" si="38"/>
        <v>-1.72103475168</v>
      </c>
      <c r="J583" s="26"/>
    </row>
    <row r="584" spans="1:10" outlineLevel="1">
      <c r="A584" s="7">
        <v>32</v>
      </c>
      <c r="B584" s="39">
        <v>42586.020833333336</v>
      </c>
      <c r="C584" s="40">
        <f t="shared" si="39"/>
        <v>0.91666666666666718</v>
      </c>
      <c r="D584" s="43">
        <v>-7.0000000000000007E-2</v>
      </c>
      <c r="E584" s="9">
        <f t="shared" si="36"/>
        <v>-7.2065000000000018E-2</v>
      </c>
      <c r="F584" s="44">
        <v>43.25</v>
      </c>
      <c r="G584" s="9">
        <f t="shared" si="37"/>
        <v>46.1218</v>
      </c>
      <c r="H584" s="11">
        <f t="shared" si="38"/>
        <v>-2.5495299830000007</v>
      </c>
      <c r="J584" s="26"/>
    </row>
    <row r="585" spans="1:10" outlineLevel="1">
      <c r="A585" s="7">
        <v>32</v>
      </c>
      <c r="B585" s="39">
        <v>42586.020833333336</v>
      </c>
      <c r="C585" s="40">
        <f t="shared" si="39"/>
        <v>0.93750000000000056</v>
      </c>
      <c r="D585" s="43">
        <v>-7.0000000000000007E-2</v>
      </c>
      <c r="E585" s="9">
        <f t="shared" si="36"/>
        <v>-7.2065000000000018E-2</v>
      </c>
      <c r="F585" s="44">
        <v>67.45</v>
      </c>
      <c r="G585" s="9">
        <f t="shared" si="37"/>
        <v>71.92868</v>
      </c>
      <c r="H585" s="11">
        <f t="shared" si="38"/>
        <v>-0.68975717580000018</v>
      </c>
      <c r="J585" s="26"/>
    </row>
    <row r="586" spans="1:10" outlineLevel="1">
      <c r="A586" s="7">
        <v>32</v>
      </c>
      <c r="B586" s="39">
        <v>42586.020833333336</v>
      </c>
      <c r="C586" s="40">
        <f t="shared" si="39"/>
        <v>0.95833333333333393</v>
      </c>
      <c r="D586" s="43">
        <v>-0.08</v>
      </c>
      <c r="E586" s="9">
        <f t="shared" si="36"/>
        <v>-8.2360000000000003E-2</v>
      </c>
      <c r="F586" s="44">
        <v>73.62</v>
      </c>
      <c r="G586" s="9">
        <f t="shared" si="37"/>
        <v>78.508368000000004</v>
      </c>
      <c r="H586" s="11">
        <f t="shared" si="38"/>
        <v>-0.24639081151999964</v>
      </c>
      <c r="J586" s="26"/>
    </row>
    <row r="587" spans="1:10" outlineLevel="1">
      <c r="A587" s="7">
        <v>32</v>
      </c>
      <c r="B587" s="39">
        <v>42586.020833333336</v>
      </c>
      <c r="C587" s="40">
        <f t="shared" si="39"/>
        <v>0.9791666666666673</v>
      </c>
      <c r="D587" s="43">
        <v>-0.08</v>
      </c>
      <c r="E587" s="9">
        <f t="shared" si="36"/>
        <v>-8.2360000000000003E-2</v>
      </c>
      <c r="F587" s="44">
        <v>49.73</v>
      </c>
      <c r="G587" s="9">
        <f t="shared" si="37"/>
        <v>53.032071999999999</v>
      </c>
      <c r="H587" s="11">
        <f t="shared" si="38"/>
        <v>-2.3446185500800003</v>
      </c>
      <c r="J587" s="26"/>
    </row>
    <row r="588" spans="1:10" outlineLevel="1">
      <c r="A588" s="7">
        <v>32</v>
      </c>
      <c r="B588" s="39">
        <v>42586.020833333336</v>
      </c>
      <c r="C588" s="40">
        <f t="shared" si="39"/>
        <v>1.0000000000000007</v>
      </c>
      <c r="D588" s="43">
        <v>0</v>
      </c>
      <c r="E588" s="9">
        <f t="shared" si="36"/>
        <v>0</v>
      </c>
      <c r="F588" s="44">
        <v>47.74</v>
      </c>
      <c r="G588" s="9">
        <f t="shared" si="37"/>
        <v>50.909936000000002</v>
      </c>
      <c r="H588" s="11">
        <f t="shared" si="38"/>
        <v>0</v>
      </c>
      <c r="J588" s="26"/>
    </row>
    <row r="589" spans="1:10" outlineLevel="1">
      <c r="A589" s="7">
        <v>32</v>
      </c>
      <c r="B589" s="39">
        <v>42587.020833333336</v>
      </c>
      <c r="C589" s="40">
        <f t="shared" si="39"/>
        <v>2.0833333333333332E-2</v>
      </c>
      <c r="D589" s="43">
        <v>0.3</v>
      </c>
      <c r="E589" s="9">
        <f t="shared" ref="E589:E652" si="40">IF($B$10="Electricity",$D589*$B$7,$D589*$B$8)</f>
        <v>0.30885000000000001</v>
      </c>
      <c r="F589" s="44">
        <v>41.21</v>
      </c>
      <c r="G589" s="9">
        <f t="shared" ref="G589:G652" si="41">$F589*$B$8</f>
        <v>43.946344000000003</v>
      </c>
      <c r="H589" s="11">
        <f t="shared" si="38"/>
        <v>11.5984466556</v>
      </c>
      <c r="I589" s="5" t="s">
        <v>21</v>
      </c>
      <c r="J589" s="26"/>
    </row>
    <row r="590" spans="1:10" outlineLevel="1">
      <c r="A590" s="7">
        <v>32</v>
      </c>
      <c r="B590" s="39">
        <v>42587.020833333336</v>
      </c>
      <c r="C590" s="40">
        <f t="shared" si="39"/>
        <v>4.1666666666666664E-2</v>
      </c>
      <c r="D590" s="43">
        <v>0.12</v>
      </c>
      <c r="E590" s="9">
        <f t="shared" si="40"/>
        <v>0.12354000000000001</v>
      </c>
      <c r="F590" s="44">
        <v>34.76</v>
      </c>
      <c r="G590" s="9">
        <f t="shared" si="41"/>
        <v>37.068064</v>
      </c>
      <c r="H590" s="11">
        <f t="shared" si="38"/>
        <v>5.4891213734400006</v>
      </c>
      <c r="J590" s="26"/>
    </row>
    <row r="591" spans="1:10" outlineLevel="1">
      <c r="A591" s="7">
        <v>32</v>
      </c>
      <c r="B591" s="39">
        <v>42587.020833333336</v>
      </c>
      <c r="C591" s="40">
        <f t="shared" si="39"/>
        <v>6.25E-2</v>
      </c>
      <c r="D591" s="43">
        <v>0.12</v>
      </c>
      <c r="E591" s="9">
        <f t="shared" si="40"/>
        <v>0.12354000000000001</v>
      </c>
      <c r="F591" s="44">
        <v>27.66</v>
      </c>
      <c r="G591" s="9">
        <f t="shared" si="41"/>
        <v>29.496624000000001</v>
      </c>
      <c r="H591" s="11">
        <f t="shared" si="38"/>
        <v>6.4244970710400011</v>
      </c>
      <c r="J591" s="26"/>
    </row>
    <row r="592" spans="1:10" outlineLevel="1">
      <c r="A592" s="7">
        <v>32</v>
      </c>
      <c r="B592" s="39">
        <v>42587.020833333336</v>
      </c>
      <c r="C592" s="40">
        <f t="shared" si="39"/>
        <v>8.3333333333333329E-2</v>
      </c>
      <c r="D592" s="43">
        <v>0.3</v>
      </c>
      <c r="E592" s="9">
        <f t="shared" si="40"/>
        <v>0.30885000000000001</v>
      </c>
      <c r="F592" s="44">
        <v>26.33</v>
      </c>
      <c r="G592" s="9">
        <f t="shared" si="41"/>
        <v>28.078311999999997</v>
      </c>
      <c r="H592" s="11">
        <f t="shared" si="38"/>
        <v>16.499288338800003</v>
      </c>
      <c r="J592" s="26"/>
    </row>
    <row r="593" spans="1:10" outlineLevel="1">
      <c r="A593" s="7">
        <v>32</v>
      </c>
      <c r="B593" s="39">
        <v>42587.020833333336</v>
      </c>
      <c r="C593" s="40">
        <f t="shared" si="39"/>
        <v>0.10416666666666666</v>
      </c>
      <c r="D593" s="43">
        <v>0.41</v>
      </c>
      <c r="E593" s="9">
        <f t="shared" si="40"/>
        <v>0.422095</v>
      </c>
      <c r="F593" s="44">
        <v>24.99</v>
      </c>
      <c r="G593" s="9">
        <f t="shared" si="41"/>
        <v>26.649335999999998</v>
      </c>
      <c r="H593" s="11">
        <f t="shared" si="38"/>
        <v>23.15219102108</v>
      </c>
      <c r="J593" s="26"/>
    </row>
    <row r="594" spans="1:10" outlineLevel="1">
      <c r="A594" s="7">
        <v>32</v>
      </c>
      <c r="B594" s="39">
        <v>42587.020833333336</v>
      </c>
      <c r="C594" s="40">
        <f t="shared" si="39"/>
        <v>0.12499999999999999</v>
      </c>
      <c r="D594" s="43">
        <v>0.68</v>
      </c>
      <c r="E594" s="9">
        <f t="shared" si="40"/>
        <v>0.70006000000000013</v>
      </c>
      <c r="F594" s="44">
        <v>24.75</v>
      </c>
      <c r="G594" s="9">
        <f t="shared" si="41"/>
        <v>26.3934</v>
      </c>
      <c r="H594" s="11">
        <f t="shared" si="38"/>
        <v>38.577926396000009</v>
      </c>
      <c r="J594" s="26"/>
    </row>
    <row r="595" spans="1:10" outlineLevel="1">
      <c r="A595" s="7">
        <v>32</v>
      </c>
      <c r="B595" s="39">
        <v>42587.020833333336</v>
      </c>
      <c r="C595" s="40">
        <f t="shared" si="39"/>
        <v>0.14583333333333331</v>
      </c>
      <c r="D595" s="43">
        <v>1</v>
      </c>
      <c r="E595" s="9">
        <f t="shared" si="40"/>
        <v>1.0295000000000001</v>
      </c>
      <c r="F595" s="44">
        <v>22.6</v>
      </c>
      <c r="G595" s="9">
        <f t="shared" si="41"/>
        <v>24.100640000000002</v>
      </c>
      <c r="H595" s="11">
        <f t="shared" si="38"/>
        <v>59.092641120000003</v>
      </c>
      <c r="J595" s="26"/>
    </row>
    <row r="596" spans="1:10" outlineLevel="1">
      <c r="A596" s="7">
        <v>32</v>
      </c>
      <c r="B596" s="39">
        <v>42587.020833333336</v>
      </c>
      <c r="C596" s="40">
        <f t="shared" si="39"/>
        <v>0.16666666666666666</v>
      </c>
      <c r="D596" s="43">
        <v>0.68</v>
      </c>
      <c r="E596" s="9">
        <f t="shared" si="40"/>
        <v>0.70006000000000013</v>
      </c>
      <c r="F596" s="44">
        <v>21.93</v>
      </c>
      <c r="G596" s="9">
        <f t="shared" si="41"/>
        <v>23.386151999999999</v>
      </c>
      <c r="H596" s="11">
        <f t="shared" si="38"/>
        <v>40.683180430880007</v>
      </c>
      <c r="J596" s="26"/>
    </row>
    <row r="597" spans="1:10" outlineLevel="1">
      <c r="A597" s="7">
        <v>32</v>
      </c>
      <c r="B597" s="39">
        <v>42587.020833333336</v>
      </c>
      <c r="C597" s="40">
        <f t="shared" si="39"/>
        <v>0.1875</v>
      </c>
      <c r="D597" s="43">
        <v>0.3</v>
      </c>
      <c r="E597" s="9">
        <f t="shared" si="40"/>
        <v>0.30885000000000001</v>
      </c>
      <c r="F597" s="44">
        <v>22.57</v>
      </c>
      <c r="G597" s="9">
        <f t="shared" si="41"/>
        <v>24.068648</v>
      </c>
      <c r="H597" s="11">
        <f t="shared" si="38"/>
        <v>17.737673065200003</v>
      </c>
      <c r="J597" s="26"/>
    </row>
    <row r="598" spans="1:10" outlineLevel="1">
      <c r="A598" s="7">
        <v>32</v>
      </c>
      <c r="B598" s="39">
        <v>42587.020833333336</v>
      </c>
      <c r="C598" s="40">
        <f t="shared" si="39"/>
        <v>0.20833333333333334</v>
      </c>
      <c r="D598" s="43">
        <v>0.28999999999999998</v>
      </c>
      <c r="E598" s="9">
        <f t="shared" si="40"/>
        <v>0.29855500000000001</v>
      </c>
      <c r="F598" s="44">
        <v>22.9</v>
      </c>
      <c r="G598" s="9">
        <f t="shared" si="41"/>
        <v>24.420559999999998</v>
      </c>
      <c r="H598" s="11">
        <f t="shared" si="38"/>
        <v>17.041352209200003</v>
      </c>
      <c r="J598" s="26"/>
    </row>
    <row r="599" spans="1:10" outlineLevel="1">
      <c r="A599" s="7">
        <v>32</v>
      </c>
      <c r="B599" s="39">
        <v>42587.020833333336</v>
      </c>
      <c r="C599" s="40">
        <f t="shared" si="39"/>
        <v>0.22916666666666669</v>
      </c>
      <c r="D599" s="43">
        <v>0.32</v>
      </c>
      <c r="E599" s="9">
        <f t="shared" si="40"/>
        <v>0.32944000000000001</v>
      </c>
      <c r="F599" s="44">
        <v>25.53</v>
      </c>
      <c r="G599" s="9">
        <f t="shared" si="41"/>
        <v>27.225192</v>
      </c>
      <c r="H599" s="11">
        <f t="shared" si="38"/>
        <v>17.880292747520002</v>
      </c>
      <c r="J599" s="26"/>
    </row>
    <row r="600" spans="1:10" outlineLevel="1">
      <c r="A600" s="7">
        <v>32</v>
      </c>
      <c r="B600" s="39">
        <v>42587.020833333336</v>
      </c>
      <c r="C600" s="40">
        <f t="shared" si="39"/>
        <v>0.25</v>
      </c>
      <c r="D600" s="43">
        <v>0.45</v>
      </c>
      <c r="E600" s="9">
        <f t="shared" si="40"/>
        <v>0.46327500000000005</v>
      </c>
      <c r="F600" s="44">
        <v>28.75</v>
      </c>
      <c r="G600" s="9">
        <f t="shared" si="41"/>
        <v>30.658999999999999</v>
      </c>
      <c r="H600" s="11">
        <f t="shared" si="38"/>
        <v>23.553364275000003</v>
      </c>
      <c r="J600" s="26"/>
    </row>
    <row r="601" spans="1:10" outlineLevel="1">
      <c r="A601" s="7">
        <v>32</v>
      </c>
      <c r="B601" s="39">
        <v>42587.020833333336</v>
      </c>
      <c r="C601" s="40">
        <f t="shared" si="39"/>
        <v>0.27083333333333331</v>
      </c>
      <c r="D601" s="43">
        <v>0.49</v>
      </c>
      <c r="E601" s="9">
        <f t="shared" si="40"/>
        <v>0.50445499999999999</v>
      </c>
      <c r="F601" s="44">
        <v>50.71</v>
      </c>
      <c r="G601" s="9">
        <f t="shared" si="41"/>
        <v>54.077144000000004</v>
      </c>
      <c r="H601" s="11">
        <f t="shared" si="38"/>
        <v>13.833596823479997</v>
      </c>
      <c r="J601" s="26"/>
    </row>
    <row r="602" spans="1:10" outlineLevel="1">
      <c r="A602" s="7">
        <v>32</v>
      </c>
      <c r="B602" s="39">
        <v>42587.020833333336</v>
      </c>
      <c r="C602" s="40">
        <f t="shared" si="39"/>
        <v>0.29166666666666663</v>
      </c>
      <c r="D602" s="43">
        <v>0.42</v>
      </c>
      <c r="E602" s="9">
        <f t="shared" si="40"/>
        <v>0.43239</v>
      </c>
      <c r="F602" s="44">
        <v>186.87</v>
      </c>
      <c r="G602" s="9">
        <f t="shared" si="41"/>
        <v>199.27816799999999</v>
      </c>
      <c r="H602" s="11">
        <f t="shared" si="38"/>
        <v>-50.926102061519998</v>
      </c>
      <c r="J602" s="26"/>
    </row>
    <row r="603" spans="1:10" outlineLevel="1">
      <c r="A603" s="7">
        <v>32</v>
      </c>
      <c r="B603" s="39">
        <v>42587.020833333336</v>
      </c>
      <c r="C603" s="40">
        <f t="shared" si="39"/>
        <v>0.31249999999999994</v>
      </c>
      <c r="D603" s="43">
        <v>0.93</v>
      </c>
      <c r="E603" s="9">
        <f t="shared" si="40"/>
        <v>0.95743500000000015</v>
      </c>
      <c r="F603" s="44">
        <v>70.400000000000006</v>
      </c>
      <c r="G603" s="9">
        <f t="shared" si="41"/>
        <v>75.074560000000005</v>
      </c>
      <c r="H603" s="11">
        <f t="shared" si="38"/>
        <v>6.151941146399996</v>
      </c>
      <c r="J603" s="26"/>
    </row>
    <row r="604" spans="1:10" outlineLevel="1">
      <c r="A604" s="7">
        <v>32</v>
      </c>
      <c r="B604" s="39">
        <v>42587.020833333336</v>
      </c>
      <c r="C604" s="40">
        <f t="shared" si="39"/>
        <v>0.33333333333333326</v>
      </c>
      <c r="D604" s="43">
        <v>1.33</v>
      </c>
      <c r="E604" s="9">
        <f t="shared" si="40"/>
        <v>1.3692350000000002</v>
      </c>
      <c r="F604" s="44">
        <v>101.41</v>
      </c>
      <c r="G604" s="9">
        <f t="shared" si="41"/>
        <v>108.143624</v>
      </c>
      <c r="H604" s="11">
        <f t="shared" si="38"/>
        <v>-36.481382507640006</v>
      </c>
      <c r="J604" s="26"/>
    </row>
    <row r="605" spans="1:10" outlineLevel="1">
      <c r="A605" s="7">
        <v>32</v>
      </c>
      <c r="B605" s="39">
        <v>42587.020833333336</v>
      </c>
      <c r="C605" s="40">
        <f t="shared" si="39"/>
        <v>0.35416666666666657</v>
      </c>
      <c r="D605" s="43">
        <v>1.1200000000000001</v>
      </c>
      <c r="E605" s="9">
        <f t="shared" si="40"/>
        <v>1.1530400000000003</v>
      </c>
      <c r="F605" s="44">
        <v>99.89</v>
      </c>
      <c r="G605" s="9">
        <f t="shared" si="41"/>
        <v>106.522696</v>
      </c>
      <c r="H605" s="11">
        <f t="shared" si="38"/>
        <v>-28.852169395840004</v>
      </c>
      <c r="J605" s="26"/>
    </row>
    <row r="606" spans="1:10" outlineLevel="1">
      <c r="A606" s="7">
        <v>32</v>
      </c>
      <c r="B606" s="39">
        <v>42587.020833333336</v>
      </c>
      <c r="C606" s="40">
        <f t="shared" si="39"/>
        <v>0.37499999999999989</v>
      </c>
      <c r="D606" s="43">
        <v>0.94</v>
      </c>
      <c r="E606" s="9">
        <f t="shared" si="40"/>
        <v>0.96772999999999998</v>
      </c>
      <c r="F606" s="44">
        <v>69.37</v>
      </c>
      <c r="G606" s="9">
        <f t="shared" si="41"/>
        <v>73.976168000000001</v>
      </c>
      <c r="H606" s="11">
        <f t="shared" si="38"/>
        <v>7.2810379413599984</v>
      </c>
      <c r="J606" s="26"/>
    </row>
    <row r="607" spans="1:10" outlineLevel="1">
      <c r="A607" s="7">
        <v>32</v>
      </c>
      <c r="B607" s="39">
        <v>42587.020833333336</v>
      </c>
      <c r="C607" s="40">
        <f t="shared" si="39"/>
        <v>0.3958333333333332</v>
      </c>
      <c r="D607" s="43">
        <v>1.71</v>
      </c>
      <c r="E607" s="9">
        <f t="shared" si="40"/>
        <v>1.760445</v>
      </c>
      <c r="F607" s="44">
        <v>72.48</v>
      </c>
      <c r="G607" s="9">
        <f t="shared" si="41"/>
        <v>77.29267200000001</v>
      </c>
      <c r="H607" s="11">
        <f t="shared" si="38"/>
        <v>7.4067695409599823</v>
      </c>
      <c r="J607" s="26"/>
    </row>
    <row r="608" spans="1:10" outlineLevel="1">
      <c r="A608" s="7">
        <v>32</v>
      </c>
      <c r="B608" s="39">
        <v>42587.020833333336</v>
      </c>
      <c r="C608" s="40">
        <f t="shared" si="39"/>
        <v>0.41666666666666652</v>
      </c>
      <c r="D608" s="43">
        <v>0.86</v>
      </c>
      <c r="E608" s="9">
        <f t="shared" si="40"/>
        <v>0.8853700000000001</v>
      </c>
      <c r="F608" s="44">
        <v>52.25</v>
      </c>
      <c r="G608" s="9">
        <f t="shared" si="41"/>
        <v>55.7194</v>
      </c>
      <c r="H608" s="11">
        <f t="shared" si="38"/>
        <v>22.825369822000003</v>
      </c>
      <c r="J608" s="26"/>
    </row>
    <row r="609" spans="1:10" outlineLevel="1">
      <c r="A609" s="7">
        <v>32</v>
      </c>
      <c r="B609" s="39">
        <v>42587.020833333336</v>
      </c>
      <c r="C609" s="40">
        <f t="shared" si="39"/>
        <v>0.43749999999999983</v>
      </c>
      <c r="D609" s="43">
        <v>1.07</v>
      </c>
      <c r="E609" s="9">
        <f t="shared" si="40"/>
        <v>1.1015650000000001</v>
      </c>
      <c r="F609" s="44">
        <v>66.81</v>
      </c>
      <c r="G609" s="9">
        <f t="shared" si="41"/>
        <v>71.246184</v>
      </c>
      <c r="H609" s="11">
        <f t="shared" si="38"/>
        <v>11.295244822040003</v>
      </c>
      <c r="J609" s="26"/>
    </row>
    <row r="610" spans="1:10" outlineLevel="1">
      <c r="A610" s="7">
        <v>32</v>
      </c>
      <c r="B610" s="39">
        <v>42587.020833333336</v>
      </c>
      <c r="C610" s="40">
        <f t="shared" si="39"/>
        <v>0.45833333333333315</v>
      </c>
      <c r="D610" s="43">
        <v>1.2</v>
      </c>
      <c r="E610" s="9">
        <f t="shared" si="40"/>
        <v>1.2354000000000001</v>
      </c>
      <c r="F610" s="44">
        <v>47.52</v>
      </c>
      <c r="G610" s="9">
        <f t="shared" si="41"/>
        <v>50.675328000000007</v>
      </c>
      <c r="H610" s="11">
        <f t="shared" si="38"/>
        <v>38.080799788799993</v>
      </c>
      <c r="J610" s="26"/>
    </row>
    <row r="611" spans="1:10" outlineLevel="1">
      <c r="A611" s="7">
        <v>32</v>
      </c>
      <c r="B611" s="39">
        <v>42587.020833333336</v>
      </c>
      <c r="C611" s="40">
        <f t="shared" si="39"/>
        <v>0.47916666666666646</v>
      </c>
      <c r="D611" s="43">
        <v>1.3</v>
      </c>
      <c r="E611" s="9">
        <f t="shared" si="40"/>
        <v>1.3383500000000002</v>
      </c>
      <c r="F611" s="44">
        <v>35.869999999999997</v>
      </c>
      <c r="G611" s="9">
        <f t="shared" si="41"/>
        <v>38.251767999999998</v>
      </c>
      <c r="H611" s="11">
        <f t="shared" si="38"/>
        <v>57.881271297200009</v>
      </c>
      <c r="J611" s="26"/>
    </row>
    <row r="612" spans="1:10" outlineLevel="1">
      <c r="A612" s="7">
        <v>32</v>
      </c>
      <c r="B612" s="39">
        <v>42587.020833333336</v>
      </c>
      <c r="C612" s="40">
        <f t="shared" si="39"/>
        <v>0.49999999999999978</v>
      </c>
      <c r="D612" s="43">
        <v>0.89</v>
      </c>
      <c r="E612" s="9">
        <f t="shared" si="40"/>
        <v>0.91625500000000004</v>
      </c>
      <c r="F612" s="44">
        <v>49.47</v>
      </c>
      <c r="G612" s="9">
        <f t="shared" si="41"/>
        <v>52.754807999999997</v>
      </c>
      <c r="H612" s="11">
        <f t="shared" si="38"/>
        <v>26.337925895960005</v>
      </c>
      <c r="J612" s="26"/>
    </row>
    <row r="613" spans="1:10" outlineLevel="1">
      <c r="A613" s="7">
        <v>32</v>
      </c>
      <c r="B613" s="39">
        <v>42587.020833333336</v>
      </c>
      <c r="C613" s="40">
        <f t="shared" si="39"/>
        <v>0.52083333333333315</v>
      </c>
      <c r="D613" s="43">
        <v>0.59</v>
      </c>
      <c r="E613" s="9">
        <f t="shared" si="40"/>
        <v>0.60740499999999997</v>
      </c>
      <c r="F613" s="44">
        <v>79.25</v>
      </c>
      <c r="G613" s="9">
        <f t="shared" si="41"/>
        <v>84.512200000000007</v>
      </c>
      <c r="H613" s="11">
        <f t="shared" si="38"/>
        <v>-1.8296253410000043</v>
      </c>
      <c r="J613" s="26"/>
    </row>
    <row r="614" spans="1:10" outlineLevel="1">
      <c r="A614" s="7">
        <v>32</v>
      </c>
      <c r="B614" s="39">
        <v>42587.020833333336</v>
      </c>
      <c r="C614" s="40">
        <f t="shared" si="39"/>
        <v>0.54166666666666652</v>
      </c>
      <c r="D614" s="43">
        <v>0.45</v>
      </c>
      <c r="E614" s="9">
        <f t="shared" si="40"/>
        <v>0.46327500000000005</v>
      </c>
      <c r="F614" s="44">
        <v>53.47</v>
      </c>
      <c r="G614" s="9">
        <f t="shared" si="41"/>
        <v>57.020407999999996</v>
      </c>
      <c r="H614" s="11">
        <f t="shared" si="38"/>
        <v>11.340782983800002</v>
      </c>
      <c r="J614" s="26"/>
    </row>
    <row r="615" spans="1:10" outlineLevel="1">
      <c r="A615" s="7">
        <v>32</v>
      </c>
      <c r="B615" s="39">
        <v>42587.020833333336</v>
      </c>
      <c r="C615" s="40">
        <f t="shared" si="39"/>
        <v>0.56249999999999989</v>
      </c>
      <c r="D615" s="43">
        <v>0.05</v>
      </c>
      <c r="E615" s="9">
        <f t="shared" si="40"/>
        <v>5.1475000000000007E-2</v>
      </c>
      <c r="F615" s="44">
        <v>57.83</v>
      </c>
      <c r="G615" s="9">
        <f t="shared" si="41"/>
        <v>61.669911999999997</v>
      </c>
      <c r="H615" s="11">
        <f t="shared" si="38"/>
        <v>1.0207537798000004</v>
      </c>
      <c r="J615" s="26"/>
    </row>
    <row r="616" spans="1:10" outlineLevel="1">
      <c r="A616" s="7">
        <v>32</v>
      </c>
      <c r="B616" s="39">
        <v>42587.020833333336</v>
      </c>
      <c r="C616" s="40">
        <f t="shared" si="39"/>
        <v>0.58333333333333326</v>
      </c>
      <c r="D616" s="43">
        <v>-0.05</v>
      </c>
      <c r="E616" s="9">
        <f t="shared" si="40"/>
        <v>-5.1475000000000007E-2</v>
      </c>
      <c r="F616" s="44">
        <v>72.760000000000005</v>
      </c>
      <c r="G616" s="9">
        <f t="shared" si="41"/>
        <v>77.59126400000001</v>
      </c>
      <c r="H616" s="11">
        <f t="shared" si="38"/>
        <v>-0.20120218559999953</v>
      </c>
      <c r="J616" s="26"/>
    </row>
    <row r="617" spans="1:10" outlineLevel="1">
      <c r="A617" s="7">
        <v>32</v>
      </c>
      <c r="B617" s="39">
        <v>42587.020833333336</v>
      </c>
      <c r="C617" s="40">
        <f t="shared" si="39"/>
        <v>0.60416666666666663</v>
      </c>
      <c r="D617" s="43">
        <v>-0.03</v>
      </c>
      <c r="E617" s="9">
        <f t="shared" si="40"/>
        <v>-3.0885000000000003E-2</v>
      </c>
      <c r="F617" s="44">
        <v>72.760000000000005</v>
      </c>
      <c r="G617" s="9">
        <f t="shared" si="41"/>
        <v>77.59126400000001</v>
      </c>
      <c r="H617" s="11">
        <f t="shared" si="38"/>
        <v>-0.12072131135999972</v>
      </c>
      <c r="J617" s="26"/>
    </row>
    <row r="618" spans="1:10" outlineLevel="1">
      <c r="A618" s="7">
        <v>32</v>
      </c>
      <c r="B618" s="39">
        <v>42587.020833333336</v>
      </c>
      <c r="C618" s="40">
        <f t="shared" si="39"/>
        <v>0.625</v>
      </c>
      <c r="D618" s="43">
        <v>0</v>
      </c>
      <c r="E618" s="9">
        <f t="shared" si="40"/>
        <v>0</v>
      </c>
      <c r="F618" s="44">
        <v>54.59</v>
      </c>
      <c r="G618" s="9">
        <f t="shared" si="41"/>
        <v>58.214776000000008</v>
      </c>
      <c r="H618" s="11">
        <f t="shared" si="38"/>
        <v>0</v>
      </c>
      <c r="J618" s="26"/>
    </row>
    <row r="619" spans="1:10" outlineLevel="1">
      <c r="A619" s="7">
        <v>32</v>
      </c>
      <c r="B619" s="39">
        <v>42587.020833333336</v>
      </c>
      <c r="C619" s="40">
        <f t="shared" si="39"/>
        <v>0.64583333333333337</v>
      </c>
      <c r="D619" s="43">
        <v>-0.06</v>
      </c>
      <c r="E619" s="9">
        <f t="shared" si="40"/>
        <v>-6.1770000000000005E-2</v>
      </c>
      <c r="F619" s="44">
        <v>71.849999999999994</v>
      </c>
      <c r="G619" s="9">
        <f t="shared" si="41"/>
        <v>76.620840000000001</v>
      </c>
      <c r="H619" s="11">
        <f t="shared" si="38"/>
        <v>-0.30138571319999996</v>
      </c>
      <c r="J619" s="26"/>
    </row>
    <row r="620" spans="1:10" outlineLevel="1">
      <c r="A620" s="7">
        <v>32</v>
      </c>
      <c r="B620" s="39">
        <v>42587.020833333336</v>
      </c>
      <c r="C620" s="40">
        <f t="shared" si="39"/>
        <v>0.66666666666666674</v>
      </c>
      <c r="D620" s="43">
        <v>-0.09</v>
      </c>
      <c r="E620" s="9">
        <f t="shared" si="40"/>
        <v>-9.2655000000000001E-2</v>
      </c>
      <c r="F620" s="44">
        <v>72.47</v>
      </c>
      <c r="G620" s="9">
        <f t="shared" si="41"/>
        <v>77.282008000000005</v>
      </c>
      <c r="H620" s="11">
        <f t="shared" si="38"/>
        <v>-0.39081804875999959</v>
      </c>
      <c r="J620" s="26"/>
    </row>
    <row r="621" spans="1:10" outlineLevel="1">
      <c r="A621" s="7">
        <v>32</v>
      </c>
      <c r="B621" s="39">
        <v>42587.020833333336</v>
      </c>
      <c r="C621" s="40">
        <f t="shared" si="39"/>
        <v>0.68750000000000011</v>
      </c>
      <c r="D621" s="43">
        <v>-0.09</v>
      </c>
      <c r="E621" s="9">
        <f t="shared" si="40"/>
        <v>-9.2655000000000001E-2</v>
      </c>
      <c r="F621" s="44">
        <v>77.989999999999995</v>
      </c>
      <c r="G621" s="9">
        <f t="shared" si="41"/>
        <v>83.168535999999989</v>
      </c>
      <c r="H621" s="11">
        <f t="shared" si="38"/>
        <v>0.15459820307999897</v>
      </c>
      <c r="J621" s="26"/>
    </row>
    <row r="622" spans="1:10" outlineLevel="1">
      <c r="A622" s="7">
        <v>32</v>
      </c>
      <c r="B622" s="39">
        <v>42587.020833333336</v>
      </c>
      <c r="C622" s="40">
        <f t="shared" si="39"/>
        <v>0.70833333333333348</v>
      </c>
      <c r="D622" s="43">
        <v>-0.09</v>
      </c>
      <c r="E622" s="9">
        <f t="shared" si="40"/>
        <v>-9.2655000000000001E-2</v>
      </c>
      <c r="F622" s="44">
        <v>71.150000000000006</v>
      </c>
      <c r="G622" s="9">
        <f t="shared" si="41"/>
        <v>75.87436000000001</v>
      </c>
      <c r="H622" s="11">
        <f t="shared" si="38"/>
        <v>-0.52124367419999906</v>
      </c>
      <c r="J622" s="26"/>
    </row>
    <row r="623" spans="1:10" outlineLevel="1">
      <c r="A623" s="7">
        <v>32</v>
      </c>
      <c r="B623" s="39">
        <v>42587.020833333336</v>
      </c>
      <c r="C623" s="40">
        <f t="shared" si="39"/>
        <v>0.72916666666666685</v>
      </c>
      <c r="D623" s="43">
        <v>-0.08</v>
      </c>
      <c r="E623" s="9">
        <f t="shared" si="40"/>
        <v>-8.2360000000000003E-2</v>
      </c>
      <c r="F623" s="44">
        <v>84.34</v>
      </c>
      <c r="G623" s="9">
        <f t="shared" si="41"/>
        <v>89.940176000000008</v>
      </c>
      <c r="H623" s="11">
        <f t="shared" si="38"/>
        <v>0.69513289536000067</v>
      </c>
      <c r="J623" s="26"/>
    </row>
    <row r="624" spans="1:10" outlineLevel="1">
      <c r="A624" s="7">
        <v>32</v>
      </c>
      <c r="B624" s="39">
        <v>42587.020833333336</v>
      </c>
      <c r="C624" s="40">
        <f t="shared" si="39"/>
        <v>0.75000000000000022</v>
      </c>
      <c r="D624" s="43">
        <v>-7.0000000000000007E-2</v>
      </c>
      <c r="E624" s="9">
        <f t="shared" si="40"/>
        <v>-7.2065000000000018E-2</v>
      </c>
      <c r="F624" s="44">
        <v>106.93</v>
      </c>
      <c r="G624" s="9">
        <f t="shared" si="41"/>
        <v>114.03015200000002</v>
      </c>
      <c r="H624" s="11">
        <f t="shared" si="38"/>
        <v>2.3442854038800016</v>
      </c>
      <c r="J624" s="26"/>
    </row>
    <row r="625" spans="1:10" outlineLevel="1">
      <c r="A625" s="7">
        <v>32</v>
      </c>
      <c r="B625" s="39">
        <v>42587.020833333336</v>
      </c>
      <c r="C625" s="40">
        <f t="shared" si="39"/>
        <v>0.77083333333333359</v>
      </c>
      <c r="D625" s="43">
        <v>-7.0000000000000007E-2</v>
      </c>
      <c r="E625" s="9">
        <f t="shared" si="40"/>
        <v>-7.2065000000000018E-2</v>
      </c>
      <c r="F625" s="44">
        <v>137.15</v>
      </c>
      <c r="G625" s="9">
        <f t="shared" si="41"/>
        <v>146.25676000000001</v>
      </c>
      <c r="H625" s="11">
        <f t="shared" si="38"/>
        <v>4.6666959094000022</v>
      </c>
      <c r="J625" s="26"/>
    </row>
    <row r="626" spans="1:10" outlineLevel="1">
      <c r="A626" s="7">
        <v>32</v>
      </c>
      <c r="B626" s="39">
        <v>42587.020833333336</v>
      </c>
      <c r="C626" s="40">
        <f t="shared" si="39"/>
        <v>0.79166666666666696</v>
      </c>
      <c r="D626" s="43">
        <v>-0.08</v>
      </c>
      <c r="E626" s="9">
        <f t="shared" si="40"/>
        <v>-8.2360000000000003E-2</v>
      </c>
      <c r="F626" s="44">
        <v>102.98</v>
      </c>
      <c r="G626" s="9">
        <f t="shared" si="41"/>
        <v>109.81787200000001</v>
      </c>
      <c r="H626" s="11">
        <f t="shared" si="38"/>
        <v>2.3322599379200009</v>
      </c>
      <c r="J626" s="26"/>
    </row>
    <row r="627" spans="1:10" outlineLevel="1">
      <c r="A627" s="7">
        <v>32</v>
      </c>
      <c r="B627" s="39">
        <v>42587.020833333336</v>
      </c>
      <c r="C627" s="40">
        <f t="shared" si="39"/>
        <v>0.81250000000000033</v>
      </c>
      <c r="D627" s="43">
        <v>-0.08</v>
      </c>
      <c r="E627" s="9">
        <f t="shared" si="40"/>
        <v>-8.2360000000000003E-2</v>
      </c>
      <c r="F627" s="44">
        <v>98.74</v>
      </c>
      <c r="G627" s="9">
        <f t="shared" si="41"/>
        <v>105.296336</v>
      </c>
      <c r="H627" s="11">
        <f t="shared" si="38"/>
        <v>1.9598662329599998</v>
      </c>
      <c r="J627" s="26"/>
    </row>
    <row r="628" spans="1:10" outlineLevel="1">
      <c r="A628" s="7">
        <v>32</v>
      </c>
      <c r="B628" s="39">
        <v>42587.020833333336</v>
      </c>
      <c r="C628" s="40">
        <f t="shared" si="39"/>
        <v>0.8333333333333337</v>
      </c>
      <c r="D628" s="43">
        <v>-0.08</v>
      </c>
      <c r="E628" s="9">
        <f t="shared" si="40"/>
        <v>-8.2360000000000003E-2</v>
      </c>
      <c r="F628" s="44">
        <v>100.66</v>
      </c>
      <c r="G628" s="9">
        <f t="shared" si="41"/>
        <v>107.343824</v>
      </c>
      <c r="H628" s="11">
        <f t="shared" si="38"/>
        <v>2.12849734464</v>
      </c>
      <c r="J628" s="26"/>
    </row>
    <row r="629" spans="1:10" outlineLevel="1">
      <c r="A629" s="7">
        <v>32</v>
      </c>
      <c r="B629" s="39">
        <v>42587.020833333336</v>
      </c>
      <c r="C629" s="40">
        <f t="shared" si="39"/>
        <v>0.85416666666666707</v>
      </c>
      <c r="D629" s="43">
        <v>-0.02</v>
      </c>
      <c r="E629" s="9">
        <f t="shared" si="40"/>
        <v>-2.0590000000000001E-2</v>
      </c>
      <c r="F629" s="44">
        <v>104.69</v>
      </c>
      <c r="G629" s="9">
        <f t="shared" si="41"/>
        <v>111.64141599999999</v>
      </c>
      <c r="H629" s="11">
        <f t="shared" si="38"/>
        <v>0.62061175543999991</v>
      </c>
      <c r="J629" s="26"/>
    </row>
    <row r="630" spans="1:10" outlineLevel="1">
      <c r="A630" s="7">
        <v>32</v>
      </c>
      <c r="B630" s="39">
        <v>42587.020833333336</v>
      </c>
      <c r="C630" s="40">
        <f t="shared" si="39"/>
        <v>0.87500000000000044</v>
      </c>
      <c r="D630" s="43">
        <v>0.15</v>
      </c>
      <c r="E630" s="9">
        <f t="shared" si="40"/>
        <v>0.15442500000000001</v>
      </c>
      <c r="F630" s="44">
        <v>96.08</v>
      </c>
      <c r="G630" s="9">
        <f t="shared" si="41"/>
        <v>102.459712</v>
      </c>
      <c r="H630" s="11">
        <f t="shared" si="38"/>
        <v>-3.2367035255999994</v>
      </c>
      <c r="J630" s="26"/>
    </row>
    <row r="631" spans="1:10" outlineLevel="1">
      <c r="A631" s="7">
        <v>32</v>
      </c>
      <c r="B631" s="39">
        <v>42587.020833333336</v>
      </c>
      <c r="C631" s="40">
        <f t="shared" si="39"/>
        <v>0.89583333333333381</v>
      </c>
      <c r="D631" s="43">
        <v>0.7</v>
      </c>
      <c r="E631" s="9">
        <f t="shared" si="40"/>
        <v>0.72065000000000001</v>
      </c>
      <c r="F631" s="44">
        <v>87.88</v>
      </c>
      <c r="G631" s="9">
        <f t="shared" si="41"/>
        <v>93.715232</v>
      </c>
      <c r="H631" s="11">
        <f t="shared" si="38"/>
        <v>-8.8029069407999998</v>
      </c>
      <c r="J631" s="26"/>
    </row>
    <row r="632" spans="1:10" outlineLevel="1">
      <c r="A632" s="7">
        <v>32</v>
      </c>
      <c r="B632" s="39">
        <v>42587.020833333336</v>
      </c>
      <c r="C632" s="40">
        <f t="shared" si="39"/>
        <v>0.91666666666666718</v>
      </c>
      <c r="D632" s="43">
        <v>0.89</v>
      </c>
      <c r="E632" s="9">
        <f t="shared" si="40"/>
        <v>0.91625500000000004</v>
      </c>
      <c r="F632" s="44">
        <v>67.67</v>
      </c>
      <c r="G632" s="9">
        <f t="shared" si="41"/>
        <v>72.163288000000009</v>
      </c>
      <c r="H632" s="11">
        <f t="shared" si="38"/>
        <v>8.5548090535599925</v>
      </c>
      <c r="J632" s="26"/>
    </row>
    <row r="633" spans="1:10" outlineLevel="1">
      <c r="A633" s="7">
        <v>32</v>
      </c>
      <c r="B633" s="39">
        <v>42587.020833333336</v>
      </c>
      <c r="C633" s="40">
        <f t="shared" si="39"/>
        <v>0.93750000000000056</v>
      </c>
      <c r="D633" s="43">
        <v>0.78</v>
      </c>
      <c r="E633" s="9">
        <f t="shared" si="40"/>
        <v>0.80301000000000011</v>
      </c>
      <c r="F633" s="44">
        <v>108.68</v>
      </c>
      <c r="G633" s="9">
        <f t="shared" si="41"/>
        <v>115.89635200000001</v>
      </c>
      <c r="H633" s="11">
        <f t="shared" si="38"/>
        <v>-27.620614619520008</v>
      </c>
      <c r="J633" s="26"/>
    </row>
    <row r="634" spans="1:10" outlineLevel="1">
      <c r="A634" s="7">
        <v>32</v>
      </c>
      <c r="B634" s="39">
        <v>42587.020833333336</v>
      </c>
      <c r="C634" s="40">
        <f t="shared" si="39"/>
        <v>0.95833333333333393</v>
      </c>
      <c r="D634" s="43">
        <v>0.82</v>
      </c>
      <c r="E634" s="9">
        <f t="shared" si="40"/>
        <v>0.84419</v>
      </c>
      <c r="F634" s="44">
        <v>79.42</v>
      </c>
      <c r="G634" s="9">
        <f t="shared" si="41"/>
        <v>84.693488000000002</v>
      </c>
      <c r="H634" s="11">
        <f t="shared" si="38"/>
        <v>-2.6959106347200019</v>
      </c>
      <c r="J634" s="26"/>
    </row>
    <row r="635" spans="1:10" outlineLevel="1">
      <c r="A635" s="7">
        <v>32</v>
      </c>
      <c r="B635" s="39">
        <v>42587.020833333336</v>
      </c>
      <c r="C635" s="40">
        <f t="shared" si="39"/>
        <v>0.9791666666666673</v>
      </c>
      <c r="D635" s="43">
        <v>1.1499999999999999</v>
      </c>
      <c r="E635" s="9">
        <f t="shared" si="40"/>
        <v>1.1839249999999999</v>
      </c>
      <c r="F635" s="44">
        <v>99.97</v>
      </c>
      <c r="G635" s="9">
        <f t="shared" si="41"/>
        <v>106.608008</v>
      </c>
      <c r="H635" s="11">
        <f t="shared" si="38"/>
        <v>-29.725998371399996</v>
      </c>
      <c r="J635" s="26"/>
    </row>
    <row r="636" spans="1:10" outlineLevel="1">
      <c r="A636" s="7">
        <v>32</v>
      </c>
      <c r="B636" s="39">
        <v>42587.020833333336</v>
      </c>
      <c r="C636" s="40">
        <f t="shared" si="39"/>
        <v>1.0000000000000007</v>
      </c>
      <c r="D636" s="43">
        <v>1.3</v>
      </c>
      <c r="E636" s="9">
        <f t="shared" si="40"/>
        <v>1.3383500000000002</v>
      </c>
      <c r="F636" s="44">
        <v>76.510000000000005</v>
      </c>
      <c r="G636" s="9">
        <f t="shared" si="41"/>
        <v>81.590264000000005</v>
      </c>
      <c r="H636" s="11">
        <f t="shared" si="38"/>
        <v>-0.12080482440000642</v>
      </c>
      <c r="J636" s="26"/>
    </row>
    <row r="637" spans="1:10" outlineLevel="1">
      <c r="A637" s="7">
        <v>32</v>
      </c>
      <c r="B637" s="39">
        <v>42588.020833333336</v>
      </c>
      <c r="C637" s="40">
        <f t="shared" si="39"/>
        <v>2.0833333333333332E-2</v>
      </c>
      <c r="D637" s="43">
        <v>1.52</v>
      </c>
      <c r="E637" s="9">
        <f t="shared" si="40"/>
        <v>1.5648400000000002</v>
      </c>
      <c r="F637" s="44">
        <v>57.29</v>
      </c>
      <c r="G637" s="9">
        <f t="shared" si="41"/>
        <v>61.094056000000002</v>
      </c>
      <c r="H637" s="11">
        <f t="shared" ref="H637:H700" si="42">E637*($B$6-G637)</f>
        <v>31.932037408960003</v>
      </c>
      <c r="J637" s="26"/>
    </row>
    <row r="638" spans="1:10" outlineLevel="1">
      <c r="A638" s="7">
        <v>32</v>
      </c>
      <c r="B638" s="39">
        <v>42588.020833333336</v>
      </c>
      <c r="C638" s="40">
        <f t="shared" ref="C638:C701" si="43">IF(C637=$C$60,$C$13,C637+1/48)</f>
        <v>4.1666666666666664E-2</v>
      </c>
      <c r="D638" s="43">
        <v>1.95</v>
      </c>
      <c r="E638" s="9">
        <f t="shared" si="40"/>
        <v>2.0075250000000002</v>
      </c>
      <c r="F638" s="44">
        <v>65.900000000000006</v>
      </c>
      <c r="G638" s="9">
        <f t="shared" si="41"/>
        <v>70.275760000000005</v>
      </c>
      <c r="H638" s="11">
        <f t="shared" si="42"/>
        <v>22.532942405999993</v>
      </c>
      <c r="J638" s="26"/>
    </row>
    <row r="639" spans="1:10" outlineLevel="1">
      <c r="A639" s="7">
        <v>32</v>
      </c>
      <c r="B639" s="39">
        <v>42588.020833333336</v>
      </c>
      <c r="C639" s="40">
        <f t="shared" si="43"/>
        <v>6.25E-2</v>
      </c>
      <c r="D639" s="43">
        <v>2.2799999999999998</v>
      </c>
      <c r="E639" s="9">
        <f t="shared" si="40"/>
        <v>2.3472599999999999</v>
      </c>
      <c r="F639" s="44">
        <v>64.66</v>
      </c>
      <c r="G639" s="9">
        <f t="shared" si="41"/>
        <v>68.953423999999998</v>
      </c>
      <c r="H639" s="11">
        <f t="shared" si="42"/>
        <v>29.450075981760001</v>
      </c>
      <c r="J639" s="26"/>
    </row>
    <row r="640" spans="1:10" outlineLevel="1">
      <c r="A640" s="7">
        <v>32</v>
      </c>
      <c r="B640" s="39">
        <v>42588.020833333336</v>
      </c>
      <c r="C640" s="40">
        <f t="shared" si="43"/>
        <v>8.3333333333333329E-2</v>
      </c>
      <c r="D640" s="43">
        <v>2.69</v>
      </c>
      <c r="E640" s="9">
        <f t="shared" si="40"/>
        <v>2.769355</v>
      </c>
      <c r="F640" s="44">
        <v>37.33</v>
      </c>
      <c r="G640" s="9">
        <f t="shared" si="41"/>
        <v>39.808712</v>
      </c>
      <c r="H640" s="11">
        <f t="shared" si="42"/>
        <v>115.45797687924001</v>
      </c>
      <c r="J640" s="26"/>
    </row>
    <row r="641" spans="1:10" outlineLevel="1">
      <c r="A641" s="7">
        <v>32</v>
      </c>
      <c r="B641" s="39">
        <v>42588.020833333336</v>
      </c>
      <c r="C641" s="40">
        <f t="shared" si="43"/>
        <v>0.10416666666666666</v>
      </c>
      <c r="D641" s="43">
        <v>3.82</v>
      </c>
      <c r="E641" s="9">
        <f t="shared" si="40"/>
        <v>3.93269</v>
      </c>
      <c r="F641" s="44">
        <v>42.94</v>
      </c>
      <c r="G641" s="9">
        <f t="shared" si="41"/>
        <v>45.791215999999999</v>
      </c>
      <c r="H641" s="11">
        <f t="shared" si="42"/>
        <v>140.43157774896</v>
      </c>
      <c r="J641" s="26"/>
    </row>
    <row r="642" spans="1:10" outlineLevel="1">
      <c r="A642" s="7">
        <v>32</v>
      </c>
      <c r="B642" s="39">
        <v>42588.020833333336</v>
      </c>
      <c r="C642" s="40">
        <f t="shared" si="43"/>
        <v>0.12499999999999999</v>
      </c>
      <c r="D642" s="43">
        <v>3.24</v>
      </c>
      <c r="E642" s="9">
        <f t="shared" si="40"/>
        <v>3.3355800000000007</v>
      </c>
      <c r="F642" s="44">
        <v>30.33</v>
      </c>
      <c r="G642" s="9">
        <f t="shared" si="41"/>
        <v>32.343911999999996</v>
      </c>
      <c r="H642" s="11">
        <f t="shared" si="42"/>
        <v>163.96406401104005</v>
      </c>
      <c r="J642" s="26"/>
    </row>
    <row r="643" spans="1:10" outlineLevel="1">
      <c r="A643" s="7">
        <v>32</v>
      </c>
      <c r="B643" s="39">
        <v>42588.020833333336</v>
      </c>
      <c r="C643" s="40">
        <f t="shared" si="43"/>
        <v>0.14583333333333331</v>
      </c>
      <c r="D643" s="43">
        <v>2.2799999999999998</v>
      </c>
      <c r="E643" s="9">
        <f t="shared" si="40"/>
        <v>2.3472599999999999</v>
      </c>
      <c r="F643" s="44">
        <v>28.75</v>
      </c>
      <c r="G643" s="9">
        <f t="shared" si="41"/>
        <v>30.658999999999999</v>
      </c>
      <c r="H643" s="11">
        <f t="shared" si="42"/>
        <v>119.33704566</v>
      </c>
      <c r="J643" s="26"/>
    </row>
    <row r="644" spans="1:10" outlineLevel="1">
      <c r="A644" s="7">
        <v>32</v>
      </c>
      <c r="B644" s="39">
        <v>42588.020833333336</v>
      </c>
      <c r="C644" s="40">
        <f t="shared" si="43"/>
        <v>0.16666666666666666</v>
      </c>
      <c r="D644" s="43">
        <v>1.67</v>
      </c>
      <c r="E644" s="9">
        <f t="shared" si="40"/>
        <v>1.719265</v>
      </c>
      <c r="F644" s="44">
        <v>26.17</v>
      </c>
      <c r="G644" s="9">
        <f t="shared" si="41"/>
        <v>27.907688000000004</v>
      </c>
      <c r="H644" s="11">
        <f t="shared" si="42"/>
        <v>92.139386290679994</v>
      </c>
      <c r="J644" s="26"/>
    </row>
    <row r="645" spans="1:10" outlineLevel="1">
      <c r="A645" s="7">
        <v>32</v>
      </c>
      <c r="B645" s="39">
        <v>42588.020833333336</v>
      </c>
      <c r="C645" s="40">
        <f t="shared" si="43"/>
        <v>0.1875</v>
      </c>
      <c r="D645" s="43">
        <v>1.65</v>
      </c>
      <c r="E645" s="9">
        <f t="shared" si="40"/>
        <v>1.6986749999999999</v>
      </c>
      <c r="F645" s="44">
        <v>28.06</v>
      </c>
      <c r="G645" s="9">
        <f t="shared" si="41"/>
        <v>29.923183999999999</v>
      </c>
      <c r="H645" s="11">
        <f t="shared" si="42"/>
        <v>87.612247918799994</v>
      </c>
      <c r="J645" s="26"/>
    </row>
    <row r="646" spans="1:10" outlineLevel="1">
      <c r="A646" s="7">
        <v>32</v>
      </c>
      <c r="B646" s="39">
        <v>42588.020833333336</v>
      </c>
      <c r="C646" s="40">
        <f t="shared" si="43"/>
        <v>0.20833333333333334</v>
      </c>
      <c r="D646" s="43">
        <v>1.54</v>
      </c>
      <c r="E646" s="9">
        <f t="shared" si="40"/>
        <v>1.5854300000000001</v>
      </c>
      <c r="F646" s="44">
        <v>30.4</v>
      </c>
      <c r="G646" s="9">
        <f t="shared" si="41"/>
        <v>32.418559999999999</v>
      </c>
      <c r="H646" s="11">
        <f t="shared" si="42"/>
        <v>77.815187419200001</v>
      </c>
      <c r="J646" s="26"/>
    </row>
    <row r="647" spans="1:10" outlineLevel="1">
      <c r="A647" s="7">
        <v>32</v>
      </c>
      <c r="B647" s="39">
        <v>42588.020833333336</v>
      </c>
      <c r="C647" s="40">
        <f t="shared" si="43"/>
        <v>0.22916666666666669</v>
      </c>
      <c r="D647" s="43">
        <v>1.49</v>
      </c>
      <c r="E647" s="9">
        <f t="shared" si="40"/>
        <v>1.5339550000000002</v>
      </c>
      <c r="F647" s="44">
        <v>42.14</v>
      </c>
      <c r="G647" s="9">
        <f t="shared" si="41"/>
        <v>44.938096000000002</v>
      </c>
      <c r="H647" s="11">
        <f t="shared" si="42"/>
        <v>56.084315450320005</v>
      </c>
      <c r="J647" s="26"/>
    </row>
    <row r="648" spans="1:10" outlineLevel="1">
      <c r="A648" s="7">
        <v>32</v>
      </c>
      <c r="B648" s="39">
        <v>42588.020833333336</v>
      </c>
      <c r="C648" s="40">
        <f t="shared" si="43"/>
        <v>0.25</v>
      </c>
      <c r="D648" s="43">
        <v>1.06</v>
      </c>
      <c r="E648" s="9">
        <f t="shared" si="40"/>
        <v>1.0912700000000002</v>
      </c>
      <c r="F648" s="44">
        <v>45.43</v>
      </c>
      <c r="G648" s="9">
        <f t="shared" si="41"/>
        <v>48.446551999999997</v>
      </c>
      <c r="H648" s="11">
        <f t="shared" si="42"/>
        <v>36.070236198960011</v>
      </c>
      <c r="J648" s="26"/>
    </row>
    <row r="649" spans="1:10" outlineLevel="1">
      <c r="A649" s="7">
        <v>32</v>
      </c>
      <c r="B649" s="39">
        <v>42588.020833333336</v>
      </c>
      <c r="C649" s="40">
        <f t="shared" si="43"/>
        <v>0.27083333333333331</v>
      </c>
      <c r="D649" s="43">
        <v>1.1100000000000001</v>
      </c>
      <c r="E649" s="9">
        <f t="shared" si="40"/>
        <v>1.1427450000000001</v>
      </c>
      <c r="F649" s="44">
        <v>39.25</v>
      </c>
      <c r="G649" s="9">
        <f t="shared" si="41"/>
        <v>41.856200000000001</v>
      </c>
      <c r="H649" s="11">
        <f t="shared" si="42"/>
        <v>45.302754231000002</v>
      </c>
      <c r="J649" s="26"/>
    </row>
    <row r="650" spans="1:10" outlineLevel="1">
      <c r="A650" s="7">
        <v>32</v>
      </c>
      <c r="B650" s="39">
        <v>42588.020833333336</v>
      </c>
      <c r="C650" s="40">
        <f t="shared" si="43"/>
        <v>0.29166666666666663</v>
      </c>
      <c r="D650" s="43">
        <v>1.17</v>
      </c>
      <c r="E650" s="9">
        <f t="shared" si="40"/>
        <v>1.204515</v>
      </c>
      <c r="F650" s="44">
        <v>40.39</v>
      </c>
      <c r="G650" s="9">
        <f t="shared" si="41"/>
        <v>43.071896000000002</v>
      </c>
      <c r="H650" s="11">
        <f t="shared" si="42"/>
        <v>46.287227689559998</v>
      </c>
      <c r="J650" s="26"/>
    </row>
    <row r="651" spans="1:10" outlineLevel="1">
      <c r="A651" s="7">
        <v>32</v>
      </c>
      <c r="B651" s="39">
        <v>42588.020833333336</v>
      </c>
      <c r="C651" s="40">
        <f t="shared" si="43"/>
        <v>0.31249999999999994</v>
      </c>
      <c r="D651" s="43">
        <v>1.36</v>
      </c>
      <c r="E651" s="9">
        <f t="shared" si="40"/>
        <v>1.4001200000000003</v>
      </c>
      <c r="F651" s="44">
        <v>45.07</v>
      </c>
      <c r="G651" s="9">
        <f t="shared" si="41"/>
        <v>48.062648000000003</v>
      </c>
      <c r="H651" s="11">
        <f t="shared" si="42"/>
        <v>46.816305282240002</v>
      </c>
      <c r="J651" s="26"/>
    </row>
    <row r="652" spans="1:10" outlineLevel="1">
      <c r="A652" s="7">
        <v>32</v>
      </c>
      <c r="B652" s="39">
        <v>42588.020833333336</v>
      </c>
      <c r="C652" s="40">
        <f t="shared" si="43"/>
        <v>0.33333333333333326</v>
      </c>
      <c r="D652" s="43">
        <v>1.5</v>
      </c>
      <c r="E652" s="9">
        <f t="shared" si="40"/>
        <v>1.5442500000000001</v>
      </c>
      <c r="F652" s="44">
        <v>57.8</v>
      </c>
      <c r="G652" s="9">
        <f t="shared" si="41"/>
        <v>61.637920000000001</v>
      </c>
      <c r="H652" s="11">
        <f t="shared" si="42"/>
        <v>30.67201704</v>
      </c>
      <c r="J652" s="26"/>
    </row>
    <row r="653" spans="1:10" outlineLevel="1">
      <c r="A653" s="7">
        <v>32</v>
      </c>
      <c r="B653" s="39">
        <v>42588.020833333336</v>
      </c>
      <c r="C653" s="40">
        <f t="shared" si="43"/>
        <v>0.35416666666666657</v>
      </c>
      <c r="D653" s="43">
        <v>1.37</v>
      </c>
      <c r="E653" s="9">
        <f t="shared" ref="E653:E716" si="44">IF($B$10="Electricity",$D653*$B$7,$D653*$B$8)</f>
        <v>1.4104150000000002</v>
      </c>
      <c r="F653" s="44">
        <v>68.540000000000006</v>
      </c>
      <c r="G653" s="9">
        <f t="shared" ref="G653:G716" si="45">$F653*$B$8</f>
        <v>73.091056000000009</v>
      </c>
      <c r="H653" s="11">
        <f t="shared" si="42"/>
        <v>11.860100751759989</v>
      </c>
      <c r="J653" s="26"/>
    </row>
    <row r="654" spans="1:10" outlineLevel="1">
      <c r="A654" s="7">
        <v>32</v>
      </c>
      <c r="B654" s="39">
        <v>42588.020833333336</v>
      </c>
      <c r="C654" s="40">
        <f t="shared" si="43"/>
        <v>0.37499999999999989</v>
      </c>
      <c r="D654" s="43">
        <v>1.8</v>
      </c>
      <c r="E654" s="9">
        <f t="shared" si="44"/>
        <v>1.8531000000000002</v>
      </c>
      <c r="F654" s="44">
        <v>74.42</v>
      </c>
      <c r="G654" s="9">
        <f t="shared" si="45"/>
        <v>79.361488000000008</v>
      </c>
      <c r="H654" s="11">
        <f t="shared" si="42"/>
        <v>3.9628765871999847</v>
      </c>
      <c r="J654" s="26"/>
    </row>
    <row r="655" spans="1:10" outlineLevel="1">
      <c r="A655" s="7">
        <v>32</v>
      </c>
      <c r="B655" s="39">
        <v>42588.020833333336</v>
      </c>
      <c r="C655" s="40">
        <f t="shared" si="43"/>
        <v>0.3958333333333332</v>
      </c>
      <c r="D655" s="43">
        <v>1.98</v>
      </c>
      <c r="E655" s="9">
        <f t="shared" si="44"/>
        <v>2.0384100000000003</v>
      </c>
      <c r="F655" s="44">
        <v>81.89</v>
      </c>
      <c r="G655" s="9">
        <f t="shared" si="45"/>
        <v>87.327495999999996</v>
      </c>
      <c r="H655" s="11">
        <f t="shared" si="42"/>
        <v>-11.878826121359994</v>
      </c>
      <c r="J655" s="26"/>
    </row>
    <row r="656" spans="1:10" outlineLevel="1">
      <c r="A656" s="7">
        <v>32</v>
      </c>
      <c r="B656" s="39">
        <v>42588.020833333336</v>
      </c>
      <c r="C656" s="40">
        <f t="shared" si="43"/>
        <v>0.41666666666666652</v>
      </c>
      <c r="D656" s="43">
        <v>1.76</v>
      </c>
      <c r="E656" s="9">
        <f t="shared" si="44"/>
        <v>1.8119200000000002</v>
      </c>
      <c r="F656" s="44">
        <v>68.44</v>
      </c>
      <c r="G656" s="9">
        <f t="shared" si="45"/>
        <v>72.984415999999996</v>
      </c>
      <c r="H656" s="11">
        <f t="shared" si="42"/>
        <v>15.429556961280008</v>
      </c>
      <c r="J656" s="26"/>
    </row>
    <row r="657" spans="1:10" outlineLevel="1">
      <c r="A657" s="7">
        <v>32</v>
      </c>
      <c r="B657" s="39">
        <v>42588.020833333336</v>
      </c>
      <c r="C657" s="40">
        <f t="shared" si="43"/>
        <v>0.43749999999999983</v>
      </c>
      <c r="D657" s="43">
        <v>1.35</v>
      </c>
      <c r="E657" s="9">
        <f t="shared" si="44"/>
        <v>1.3898250000000003</v>
      </c>
      <c r="F657" s="44">
        <v>68.180000000000007</v>
      </c>
      <c r="G657" s="9">
        <f t="shared" si="45"/>
        <v>72.707152000000008</v>
      </c>
      <c r="H657" s="11">
        <f t="shared" si="42"/>
        <v>12.220519971599991</v>
      </c>
      <c r="J657" s="26"/>
    </row>
    <row r="658" spans="1:10" outlineLevel="1">
      <c r="A658" s="7">
        <v>32</v>
      </c>
      <c r="B658" s="39">
        <v>42588.020833333336</v>
      </c>
      <c r="C658" s="40">
        <f t="shared" si="43"/>
        <v>0.45833333333333315</v>
      </c>
      <c r="D658" s="43">
        <v>1.07</v>
      </c>
      <c r="E658" s="9">
        <f t="shared" si="44"/>
        <v>1.1015650000000001</v>
      </c>
      <c r="F658" s="44">
        <v>55.73</v>
      </c>
      <c r="G658" s="9">
        <f t="shared" si="45"/>
        <v>59.430471999999995</v>
      </c>
      <c r="H658" s="11">
        <f t="shared" si="42"/>
        <v>24.31101961132001</v>
      </c>
      <c r="J658" s="26"/>
    </row>
    <row r="659" spans="1:10" outlineLevel="1">
      <c r="A659" s="7">
        <v>32</v>
      </c>
      <c r="B659" s="39">
        <v>42588.020833333336</v>
      </c>
      <c r="C659" s="40">
        <f t="shared" si="43"/>
        <v>0.47916666666666646</v>
      </c>
      <c r="D659" s="43">
        <v>0.8</v>
      </c>
      <c r="E659" s="9">
        <f t="shared" si="44"/>
        <v>0.82360000000000011</v>
      </c>
      <c r="F659" s="44">
        <v>43.94</v>
      </c>
      <c r="G659" s="9">
        <f t="shared" si="45"/>
        <v>46.857616</v>
      </c>
      <c r="H659" s="11">
        <f t="shared" si="42"/>
        <v>28.531467462400002</v>
      </c>
      <c r="J659" s="26"/>
    </row>
    <row r="660" spans="1:10" outlineLevel="1">
      <c r="A660" s="7">
        <v>32</v>
      </c>
      <c r="B660" s="39">
        <v>42588.020833333336</v>
      </c>
      <c r="C660" s="40">
        <f t="shared" si="43"/>
        <v>0.49999999999999978</v>
      </c>
      <c r="D660" s="43">
        <v>0.96</v>
      </c>
      <c r="E660" s="9">
        <f t="shared" si="44"/>
        <v>0.98832000000000009</v>
      </c>
      <c r="F660" s="44">
        <v>42.96</v>
      </c>
      <c r="G660" s="9">
        <f t="shared" si="45"/>
        <v>45.812544000000003</v>
      </c>
      <c r="H660" s="11">
        <f t="shared" si="42"/>
        <v>35.27062651392</v>
      </c>
      <c r="J660" s="26"/>
    </row>
    <row r="661" spans="1:10" outlineLevel="1">
      <c r="A661" s="7">
        <v>32</v>
      </c>
      <c r="B661" s="39">
        <v>42588.020833333336</v>
      </c>
      <c r="C661" s="40">
        <f t="shared" si="43"/>
        <v>0.52083333333333315</v>
      </c>
      <c r="D661" s="43">
        <v>1.28</v>
      </c>
      <c r="E661" s="9">
        <f t="shared" si="44"/>
        <v>1.31776</v>
      </c>
      <c r="F661" s="44">
        <v>42.07</v>
      </c>
      <c r="G661" s="9">
        <f t="shared" si="45"/>
        <v>44.863447999999998</v>
      </c>
      <c r="H661" s="11">
        <f t="shared" si="42"/>
        <v>48.278182763520007</v>
      </c>
      <c r="J661" s="26"/>
    </row>
    <row r="662" spans="1:10" outlineLevel="1">
      <c r="A662" s="7">
        <v>32</v>
      </c>
      <c r="B662" s="39">
        <v>42588.020833333336</v>
      </c>
      <c r="C662" s="40">
        <f t="shared" si="43"/>
        <v>0.54166666666666652</v>
      </c>
      <c r="D662" s="43">
        <v>1.04</v>
      </c>
      <c r="E662" s="9">
        <f t="shared" si="44"/>
        <v>1.0706800000000001</v>
      </c>
      <c r="F662" s="44">
        <v>43.12</v>
      </c>
      <c r="G662" s="9">
        <f t="shared" si="45"/>
        <v>45.983167999999999</v>
      </c>
      <c r="H662" s="11">
        <f t="shared" si="42"/>
        <v>38.027161685760007</v>
      </c>
      <c r="J662" s="26"/>
    </row>
    <row r="663" spans="1:10" outlineLevel="1">
      <c r="A663" s="7">
        <v>32</v>
      </c>
      <c r="B663" s="39">
        <v>42588.020833333336</v>
      </c>
      <c r="C663" s="40">
        <f t="shared" si="43"/>
        <v>0.56249999999999989</v>
      </c>
      <c r="D663" s="43">
        <v>0.91</v>
      </c>
      <c r="E663" s="9">
        <f t="shared" si="44"/>
        <v>0.93684500000000015</v>
      </c>
      <c r="F663" s="44">
        <v>47.17</v>
      </c>
      <c r="G663" s="9">
        <f t="shared" si="45"/>
        <v>50.302088000000005</v>
      </c>
      <c r="H663" s="11">
        <f t="shared" si="42"/>
        <v>29.22760786764</v>
      </c>
      <c r="J663" s="26"/>
    </row>
    <row r="664" spans="1:10" outlineLevel="1">
      <c r="A664" s="7">
        <v>32</v>
      </c>
      <c r="B664" s="39">
        <v>42588.020833333336</v>
      </c>
      <c r="C664" s="40">
        <f t="shared" si="43"/>
        <v>0.58333333333333326</v>
      </c>
      <c r="D664" s="43">
        <v>0.95</v>
      </c>
      <c r="E664" s="9">
        <f t="shared" si="44"/>
        <v>0.97802500000000003</v>
      </c>
      <c r="F664" s="44">
        <v>42.34</v>
      </c>
      <c r="G664" s="9">
        <f t="shared" si="45"/>
        <v>45.151376000000006</v>
      </c>
      <c r="H664" s="11">
        <f t="shared" si="42"/>
        <v>35.549862987599994</v>
      </c>
      <c r="J664" s="26"/>
    </row>
    <row r="665" spans="1:10" outlineLevel="1">
      <c r="A665" s="7">
        <v>32</v>
      </c>
      <c r="B665" s="39">
        <v>42588.020833333336</v>
      </c>
      <c r="C665" s="40">
        <f t="shared" si="43"/>
        <v>0.60416666666666663</v>
      </c>
      <c r="D665" s="43">
        <v>1.08</v>
      </c>
      <c r="E665" s="9">
        <f t="shared" si="44"/>
        <v>1.1118600000000001</v>
      </c>
      <c r="F665" s="44">
        <v>39.53</v>
      </c>
      <c r="G665" s="9">
        <f t="shared" si="45"/>
        <v>42.154792</v>
      </c>
      <c r="H665" s="11">
        <f t="shared" si="42"/>
        <v>43.74636296688</v>
      </c>
      <c r="J665" s="26"/>
    </row>
    <row r="666" spans="1:10" outlineLevel="1">
      <c r="A666" s="7">
        <v>32</v>
      </c>
      <c r="B666" s="39">
        <v>42588.020833333336</v>
      </c>
      <c r="C666" s="40">
        <f t="shared" si="43"/>
        <v>0.625</v>
      </c>
      <c r="D666" s="43">
        <v>0.97</v>
      </c>
      <c r="E666" s="9">
        <f t="shared" si="44"/>
        <v>0.99861500000000003</v>
      </c>
      <c r="F666" s="44">
        <v>44.69</v>
      </c>
      <c r="G666" s="9">
        <f t="shared" si="45"/>
        <v>47.657415999999998</v>
      </c>
      <c r="H666" s="11">
        <f t="shared" si="42"/>
        <v>33.79571202116</v>
      </c>
      <c r="J666" s="26"/>
    </row>
    <row r="667" spans="1:10" outlineLevel="1">
      <c r="A667" s="7">
        <v>32</v>
      </c>
      <c r="B667" s="39">
        <v>42588.020833333336</v>
      </c>
      <c r="C667" s="40">
        <f t="shared" si="43"/>
        <v>0.64583333333333337</v>
      </c>
      <c r="D667" s="43">
        <v>0.77</v>
      </c>
      <c r="E667" s="9">
        <f t="shared" si="44"/>
        <v>0.79271500000000006</v>
      </c>
      <c r="F667" s="44">
        <v>50.19</v>
      </c>
      <c r="G667" s="9">
        <f t="shared" si="45"/>
        <v>53.522615999999999</v>
      </c>
      <c r="H667" s="11">
        <f t="shared" si="42"/>
        <v>22.178091957560003</v>
      </c>
      <c r="J667" s="26"/>
    </row>
    <row r="668" spans="1:10" outlineLevel="1">
      <c r="A668" s="7">
        <v>32</v>
      </c>
      <c r="B668" s="39">
        <v>42588.020833333336</v>
      </c>
      <c r="C668" s="40">
        <f t="shared" si="43"/>
        <v>0.66666666666666674</v>
      </c>
      <c r="D668" s="43">
        <v>0.88</v>
      </c>
      <c r="E668" s="9">
        <f t="shared" si="44"/>
        <v>0.9059600000000001</v>
      </c>
      <c r="F668" s="44">
        <v>50.14</v>
      </c>
      <c r="G668" s="9">
        <f t="shared" si="45"/>
        <v>53.469296</v>
      </c>
      <c r="H668" s="11">
        <f t="shared" si="42"/>
        <v>25.394696595840003</v>
      </c>
      <c r="J668" s="26"/>
    </row>
    <row r="669" spans="1:10" outlineLevel="1">
      <c r="A669" s="7">
        <v>32</v>
      </c>
      <c r="B669" s="39">
        <v>42588.020833333336</v>
      </c>
      <c r="C669" s="40">
        <f t="shared" si="43"/>
        <v>0.68750000000000011</v>
      </c>
      <c r="D669" s="43">
        <v>0.74</v>
      </c>
      <c r="E669" s="9">
        <f t="shared" si="44"/>
        <v>0.76183000000000001</v>
      </c>
      <c r="F669" s="44">
        <v>53.13</v>
      </c>
      <c r="G669" s="9">
        <f t="shared" si="45"/>
        <v>56.657832000000006</v>
      </c>
      <c r="H669" s="11">
        <f t="shared" si="42"/>
        <v>18.925508847439996</v>
      </c>
      <c r="J669" s="26"/>
    </row>
    <row r="670" spans="1:10" outlineLevel="1">
      <c r="A670" s="7">
        <v>32</v>
      </c>
      <c r="B670" s="39">
        <v>42588.020833333336</v>
      </c>
      <c r="C670" s="40">
        <f t="shared" si="43"/>
        <v>0.70833333333333348</v>
      </c>
      <c r="D670" s="43">
        <v>0.8</v>
      </c>
      <c r="E670" s="9">
        <f t="shared" si="44"/>
        <v>0.82360000000000011</v>
      </c>
      <c r="F670" s="44">
        <v>61.48</v>
      </c>
      <c r="G670" s="9">
        <f t="shared" si="45"/>
        <v>65.562271999999993</v>
      </c>
      <c r="H670" s="11">
        <f t="shared" si="42"/>
        <v>13.126312780800008</v>
      </c>
      <c r="J670" s="26"/>
    </row>
    <row r="671" spans="1:10" outlineLevel="1">
      <c r="A671" s="7">
        <v>32</v>
      </c>
      <c r="B671" s="39">
        <v>42588.020833333336</v>
      </c>
      <c r="C671" s="40">
        <f t="shared" si="43"/>
        <v>0.72916666666666685</v>
      </c>
      <c r="D671" s="43">
        <v>0.98</v>
      </c>
      <c r="E671" s="9">
        <f t="shared" si="44"/>
        <v>1.00891</v>
      </c>
      <c r="F671" s="44">
        <v>61.02</v>
      </c>
      <c r="G671" s="9">
        <f t="shared" si="45"/>
        <v>65.071728000000007</v>
      </c>
      <c r="H671" s="11">
        <f t="shared" si="42"/>
        <v>16.574647903519992</v>
      </c>
      <c r="J671" s="26"/>
    </row>
    <row r="672" spans="1:10" outlineLevel="1">
      <c r="A672" s="7">
        <v>32</v>
      </c>
      <c r="B672" s="39">
        <v>42588.020833333336</v>
      </c>
      <c r="C672" s="40">
        <f t="shared" si="43"/>
        <v>0.75000000000000022</v>
      </c>
      <c r="D672" s="43">
        <v>0.85</v>
      </c>
      <c r="E672" s="9">
        <f t="shared" si="44"/>
        <v>0.87507500000000005</v>
      </c>
      <c r="F672" s="44">
        <v>85.39</v>
      </c>
      <c r="G672" s="9">
        <f t="shared" si="45"/>
        <v>91.059895999999995</v>
      </c>
      <c r="H672" s="11">
        <f t="shared" si="42"/>
        <v>-8.3656259921999965</v>
      </c>
      <c r="J672" s="26"/>
    </row>
    <row r="673" spans="1:10" outlineLevel="1">
      <c r="A673" s="7">
        <v>32</v>
      </c>
      <c r="B673" s="39">
        <v>42588.020833333336</v>
      </c>
      <c r="C673" s="40">
        <f t="shared" si="43"/>
        <v>0.77083333333333359</v>
      </c>
      <c r="D673" s="43">
        <v>0.73</v>
      </c>
      <c r="E673" s="9">
        <f t="shared" si="44"/>
        <v>0.75153500000000006</v>
      </c>
      <c r="F673" s="44">
        <v>98.36</v>
      </c>
      <c r="G673" s="9">
        <f t="shared" si="45"/>
        <v>104.891104</v>
      </c>
      <c r="H673" s="11">
        <f t="shared" si="42"/>
        <v>-17.579233344639999</v>
      </c>
      <c r="J673" s="26"/>
    </row>
    <row r="674" spans="1:10" outlineLevel="1">
      <c r="A674" s="7">
        <v>32</v>
      </c>
      <c r="B674" s="39">
        <v>42588.020833333336</v>
      </c>
      <c r="C674" s="40">
        <f t="shared" si="43"/>
        <v>0.79166666666666696</v>
      </c>
      <c r="D674" s="43">
        <v>1.07</v>
      </c>
      <c r="E674" s="9">
        <f t="shared" si="44"/>
        <v>1.1015650000000001</v>
      </c>
      <c r="F674" s="44">
        <v>83.01</v>
      </c>
      <c r="G674" s="9">
        <f t="shared" si="45"/>
        <v>88.521864000000008</v>
      </c>
      <c r="H674" s="11">
        <f t="shared" si="42"/>
        <v>-7.7350396171600098</v>
      </c>
      <c r="J674" s="26"/>
    </row>
    <row r="675" spans="1:10" outlineLevel="1">
      <c r="A675" s="7">
        <v>32</v>
      </c>
      <c r="B675" s="39">
        <v>42588.020833333336</v>
      </c>
      <c r="C675" s="40">
        <f t="shared" si="43"/>
        <v>0.81250000000000033</v>
      </c>
      <c r="D675" s="43">
        <v>1.1000000000000001</v>
      </c>
      <c r="E675" s="9">
        <f t="shared" si="44"/>
        <v>1.1324500000000002</v>
      </c>
      <c r="F675" s="44">
        <v>64.03</v>
      </c>
      <c r="G675" s="9">
        <f t="shared" si="45"/>
        <v>68.281592000000003</v>
      </c>
      <c r="H675" s="11">
        <f t="shared" si="42"/>
        <v>14.969186139599998</v>
      </c>
      <c r="J675" s="26"/>
    </row>
    <row r="676" spans="1:10" outlineLevel="1">
      <c r="A676" s="7">
        <v>32</v>
      </c>
      <c r="B676" s="39">
        <v>42588.020833333336</v>
      </c>
      <c r="C676" s="40">
        <f t="shared" si="43"/>
        <v>0.8333333333333337</v>
      </c>
      <c r="D676" s="43">
        <v>0.97</v>
      </c>
      <c r="E676" s="9">
        <f t="shared" si="44"/>
        <v>0.99861500000000003</v>
      </c>
      <c r="F676" s="44">
        <v>61.09</v>
      </c>
      <c r="G676" s="9">
        <f t="shared" si="45"/>
        <v>65.146376000000004</v>
      </c>
      <c r="H676" s="11">
        <f t="shared" si="42"/>
        <v>16.330974230759995</v>
      </c>
      <c r="J676" s="26"/>
    </row>
    <row r="677" spans="1:10" outlineLevel="1">
      <c r="A677" s="7">
        <v>32</v>
      </c>
      <c r="B677" s="39">
        <v>42588.020833333336</v>
      </c>
      <c r="C677" s="40">
        <f t="shared" si="43"/>
        <v>0.85416666666666707</v>
      </c>
      <c r="D677" s="43">
        <v>1.38</v>
      </c>
      <c r="E677" s="9">
        <f t="shared" si="44"/>
        <v>1.4207099999999999</v>
      </c>
      <c r="F677" s="44">
        <v>66.94</v>
      </c>
      <c r="G677" s="9">
        <f t="shared" si="45"/>
        <v>71.384816000000001</v>
      </c>
      <c r="H677" s="11">
        <f t="shared" si="42"/>
        <v>14.370743060639999</v>
      </c>
      <c r="J677" s="26"/>
    </row>
    <row r="678" spans="1:10" outlineLevel="1">
      <c r="A678" s="7">
        <v>32</v>
      </c>
      <c r="B678" s="39">
        <v>42588.020833333336</v>
      </c>
      <c r="C678" s="40">
        <f t="shared" si="43"/>
        <v>0.87500000000000044</v>
      </c>
      <c r="D678" s="43">
        <v>2.11</v>
      </c>
      <c r="E678" s="9">
        <f t="shared" si="44"/>
        <v>2.1722450000000002</v>
      </c>
      <c r="F678" s="44">
        <v>52.7</v>
      </c>
      <c r="G678" s="9">
        <f t="shared" si="45"/>
        <v>56.199280000000002</v>
      </c>
      <c r="H678" s="11">
        <f t="shared" si="42"/>
        <v>54.959362516399999</v>
      </c>
      <c r="J678" s="26"/>
    </row>
    <row r="679" spans="1:10" outlineLevel="1">
      <c r="A679" s="7">
        <v>32</v>
      </c>
      <c r="B679" s="39">
        <v>42588.020833333336</v>
      </c>
      <c r="C679" s="40">
        <f t="shared" si="43"/>
        <v>0.89583333333333381</v>
      </c>
      <c r="D679" s="43">
        <v>3.43</v>
      </c>
      <c r="E679" s="9">
        <f t="shared" si="44"/>
        <v>3.5311850000000002</v>
      </c>
      <c r="F679" s="44">
        <v>44.03</v>
      </c>
      <c r="G679" s="9">
        <f t="shared" si="45"/>
        <v>46.953592</v>
      </c>
      <c r="H679" s="11">
        <f t="shared" si="42"/>
        <v>121.98975773348</v>
      </c>
      <c r="J679" s="26"/>
    </row>
    <row r="680" spans="1:10" outlineLevel="1">
      <c r="A680" s="7">
        <v>32</v>
      </c>
      <c r="B680" s="39">
        <v>42588.020833333336</v>
      </c>
      <c r="C680" s="40">
        <f t="shared" si="43"/>
        <v>0.91666666666666718</v>
      </c>
      <c r="D680" s="43">
        <v>3.98</v>
      </c>
      <c r="E680" s="9">
        <f t="shared" si="44"/>
        <v>4.09741</v>
      </c>
      <c r="F680" s="44">
        <v>52.79</v>
      </c>
      <c r="G680" s="9">
        <f t="shared" si="45"/>
        <v>56.295256000000002</v>
      </c>
      <c r="H680" s="11">
        <f t="shared" si="42"/>
        <v>103.27417011303999</v>
      </c>
      <c r="J680" s="26"/>
    </row>
    <row r="681" spans="1:10" outlineLevel="1">
      <c r="A681" s="7">
        <v>32</v>
      </c>
      <c r="B681" s="39">
        <v>42588.020833333336</v>
      </c>
      <c r="C681" s="40">
        <f t="shared" si="43"/>
        <v>0.93750000000000056</v>
      </c>
      <c r="D681" s="43">
        <v>4.55</v>
      </c>
      <c r="E681" s="9">
        <f t="shared" si="44"/>
        <v>4.6842250000000005</v>
      </c>
      <c r="F681" s="44">
        <v>54.49</v>
      </c>
      <c r="G681" s="9">
        <f t="shared" si="45"/>
        <v>58.108136000000002</v>
      </c>
      <c r="H681" s="11">
        <f t="shared" si="42"/>
        <v>109.5727541454</v>
      </c>
      <c r="J681" s="26"/>
    </row>
    <row r="682" spans="1:10" outlineLevel="1">
      <c r="A682" s="7">
        <v>32</v>
      </c>
      <c r="B682" s="39">
        <v>42588.020833333336</v>
      </c>
      <c r="C682" s="40">
        <f t="shared" si="43"/>
        <v>0.95833333333333393</v>
      </c>
      <c r="D682" s="43">
        <v>5.22</v>
      </c>
      <c r="E682" s="9">
        <f t="shared" si="44"/>
        <v>5.37399</v>
      </c>
      <c r="F682" s="44">
        <v>42.56</v>
      </c>
      <c r="G682" s="9">
        <f t="shared" si="45"/>
        <v>45.385984000000001</v>
      </c>
      <c r="H682" s="11">
        <f t="shared" si="42"/>
        <v>194.07636084384001</v>
      </c>
      <c r="J682" s="26"/>
    </row>
    <row r="683" spans="1:10" outlineLevel="1">
      <c r="A683" s="7">
        <v>32</v>
      </c>
      <c r="B683" s="39">
        <v>42588.020833333336</v>
      </c>
      <c r="C683" s="40">
        <f t="shared" si="43"/>
        <v>0.9791666666666673</v>
      </c>
      <c r="D683" s="43">
        <v>5.2</v>
      </c>
      <c r="E683" s="9">
        <f t="shared" si="44"/>
        <v>5.3534000000000006</v>
      </c>
      <c r="F683" s="44">
        <v>50.14</v>
      </c>
      <c r="G683" s="9">
        <f t="shared" si="45"/>
        <v>53.469296</v>
      </c>
      <c r="H683" s="11">
        <f t="shared" si="42"/>
        <v>150.05957079360002</v>
      </c>
      <c r="J683" s="26"/>
    </row>
    <row r="684" spans="1:10" outlineLevel="1">
      <c r="A684" s="7">
        <v>32</v>
      </c>
      <c r="B684" s="39">
        <v>42588.020833333336</v>
      </c>
      <c r="C684" s="40">
        <f t="shared" si="43"/>
        <v>1.0000000000000007</v>
      </c>
      <c r="D684" s="43">
        <v>5.15</v>
      </c>
      <c r="E684" s="9">
        <f t="shared" si="44"/>
        <v>5.3019250000000007</v>
      </c>
      <c r="F684" s="44">
        <v>45.49</v>
      </c>
      <c r="G684" s="9">
        <f t="shared" si="45"/>
        <v>48.510536000000002</v>
      </c>
      <c r="H684" s="11">
        <f t="shared" si="42"/>
        <v>174.9076639182</v>
      </c>
      <c r="J684" s="26"/>
    </row>
    <row r="685" spans="1:10" outlineLevel="1">
      <c r="A685" s="7">
        <v>33</v>
      </c>
      <c r="B685" s="39">
        <v>42589.020833333336</v>
      </c>
      <c r="C685" s="40">
        <f t="shared" si="43"/>
        <v>2.0833333333333332E-2</v>
      </c>
      <c r="D685" s="43">
        <v>4.38</v>
      </c>
      <c r="E685" s="9">
        <f t="shared" si="44"/>
        <v>4.5092100000000004</v>
      </c>
      <c r="F685" s="44">
        <v>47.21</v>
      </c>
      <c r="G685" s="9">
        <f t="shared" si="45"/>
        <v>50.344743999999999</v>
      </c>
      <c r="H685" s="11">
        <f t="shared" si="42"/>
        <v>140.48559190776001</v>
      </c>
      <c r="J685" s="26"/>
    </row>
    <row r="686" spans="1:10" outlineLevel="1">
      <c r="A686" s="7">
        <v>33</v>
      </c>
      <c r="B686" s="39">
        <v>42589.020833333336</v>
      </c>
      <c r="C686" s="40">
        <f t="shared" si="43"/>
        <v>4.1666666666666664E-2</v>
      </c>
      <c r="D686" s="43">
        <v>5.44</v>
      </c>
      <c r="E686" s="9">
        <f t="shared" si="44"/>
        <v>5.600480000000001</v>
      </c>
      <c r="F686" s="44">
        <v>34.979999999999997</v>
      </c>
      <c r="G686" s="9">
        <f t="shared" si="45"/>
        <v>37.302671999999994</v>
      </c>
      <c r="H686" s="11">
        <f t="shared" si="42"/>
        <v>247.52625151744007</v>
      </c>
      <c r="J686" s="26"/>
    </row>
    <row r="687" spans="1:10" outlineLevel="1">
      <c r="A687" s="7">
        <v>33</v>
      </c>
      <c r="B687" s="39">
        <v>42589.020833333336</v>
      </c>
      <c r="C687" s="40">
        <f t="shared" si="43"/>
        <v>6.25E-2</v>
      </c>
      <c r="D687" s="43">
        <v>5.84</v>
      </c>
      <c r="E687" s="9">
        <f t="shared" si="44"/>
        <v>6.0122800000000005</v>
      </c>
      <c r="F687" s="44">
        <v>25.6</v>
      </c>
      <c r="G687" s="9">
        <f t="shared" si="45"/>
        <v>27.299840000000003</v>
      </c>
      <c r="H687" s="11">
        <f t="shared" si="42"/>
        <v>325.86653796479999</v>
      </c>
      <c r="J687" s="26"/>
    </row>
    <row r="688" spans="1:10" outlineLevel="1">
      <c r="A688" s="7">
        <v>33</v>
      </c>
      <c r="B688" s="39">
        <v>42589.020833333336</v>
      </c>
      <c r="C688" s="40">
        <f t="shared" si="43"/>
        <v>8.3333333333333329E-2</v>
      </c>
      <c r="D688" s="43">
        <v>5.66</v>
      </c>
      <c r="E688" s="9">
        <f t="shared" si="44"/>
        <v>5.8269700000000002</v>
      </c>
      <c r="F688" s="44">
        <v>19.59</v>
      </c>
      <c r="G688" s="9">
        <f t="shared" si="45"/>
        <v>20.890775999999999</v>
      </c>
      <c r="H688" s="11">
        <f t="shared" si="42"/>
        <v>353.16812997128</v>
      </c>
      <c r="J688" s="26"/>
    </row>
    <row r="689" spans="1:10" outlineLevel="1">
      <c r="A689" s="7">
        <v>33</v>
      </c>
      <c r="B689" s="39">
        <v>42589.020833333336</v>
      </c>
      <c r="C689" s="40">
        <f t="shared" si="43"/>
        <v>0.10416666666666666</v>
      </c>
      <c r="D689" s="43">
        <v>4.92</v>
      </c>
      <c r="E689" s="9">
        <f t="shared" si="44"/>
        <v>5.0651400000000004</v>
      </c>
      <c r="F689" s="44">
        <v>17.64</v>
      </c>
      <c r="G689" s="9">
        <f t="shared" si="45"/>
        <v>18.811296000000002</v>
      </c>
      <c r="H689" s="11">
        <f t="shared" si="42"/>
        <v>317.52706217856002</v>
      </c>
      <c r="J689" s="26"/>
    </row>
    <row r="690" spans="1:10" outlineLevel="1">
      <c r="A690" s="7">
        <v>33</v>
      </c>
      <c r="B690" s="39">
        <v>42589.020833333336</v>
      </c>
      <c r="C690" s="40">
        <f t="shared" si="43"/>
        <v>0.12499999999999999</v>
      </c>
      <c r="D690" s="43">
        <v>4.18</v>
      </c>
      <c r="E690" s="9">
        <f t="shared" si="44"/>
        <v>4.3033099999999997</v>
      </c>
      <c r="F690" s="44">
        <v>15.7</v>
      </c>
      <c r="G690" s="9">
        <f t="shared" si="45"/>
        <v>16.74248</v>
      </c>
      <c r="H690" s="11">
        <f t="shared" si="42"/>
        <v>278.67168339119996</v>
      </c>
      <c r="J690" s="26"/>
    </row>
    <row r="691" spans="1:10" outlineLevel="1">
      <c r="A691" s="7">
        <v>33</v>
      </c>
      <c r="B691" s="39">
        <v>42589.020833333336</v>
      </c>
      <c r="C691" s="40">
        <f t="shared" si="43"/>
        <v>0.14583333333333331</v>
      </c>
      <c r="D691" s="43">
        <v>3.95</v>
      </c>
      <c r="E691" s="9">
        <f t="shared" si="44"/>
        <v>4.0665250000000004</v>
      </c>
      <c r="F691" s="44">
        <v>15.79</v>
      </c>
      <c r="G691" s="9">
        <f t="shared" si="45"/>
        <v>16.838456000000001</v>
      </c>
      <c r="H691" s="11">
        <f t="shared" si="42"/>
        <v>262.9477852146</v>
      </c>
      <c r="J691" s="26"/>
    </row>
    <row r="692" spans="1:10" outlineLevel="1">
      <c r="A692" s="7">
        <v>33</v>
      </c>
      <c r="B692" s="39">
        <v>42589.020833333336</v>
      </c>
      <c r="C692" s="40">
        <f t="shared" si="43"/>
        <v>0.16666666666666666</v>
      </c>
      <c r="D692" s="43">
        <v>3.59</v>
      </c>
      <c r="E692" s="9">
        <f t="shared" si="44"/>
        <v>3.6959050000000002</v>
      </c>
      <c r="F692" s="44">
        <v>15.39</v>
      </c>
      <c r="G692" s="9">
        <f t="shared" si="45"/>
        <v>16.411896000000002</v>
      </c>
      <c r="H692" s="11">
        <f t="shared" si="42"/>
        <v>240.55944901412002</v>
      </c>
      <c r="J692" s="26"/>
    </row>
    <row r="693" spans="1:10" outlineLevel="1">
      <c r="A693" s="7">
        <v>33</v>
      </c>
      <c r="B693" s="39">
        <v>42589.020833333336</v>
      </c>
      <c r="C693" s="40">
        <f t="shared" si="43"/>
        <v>0.1875</v>
      </c>
      <c r="D693" s="43">
        <v>2.65</v>
      </c>
      <c r="E693" s="9">
        <f t="shared" si="44"/>
        <v>2.7281750000000002</v>
      </c>
      <c r="F693" s="44">
        <v>15.47</v>
      </c>
      <c r="G693" s="9">
        <f t="shared" si="45"/>
        <v>16.497208000000001</v>
      </c>
      <c r="H693" s="11">
        <f t="shared" si="42"/>
        <v>177.33899206460001</v>
      </c>
      <c r="J693" s="26"/>
    </row>
    <row r="694" spans="1:10" outlineLevel="1">
      <c r="A694" s="7">
        <v>33</v>
      </c>
      <c r="B694" s="39">
        <v>42589.020833333336</v>
      </c>
      <c r="C694" s="40">
        <f t="shared" si="43"/>
        <v>0.20833333333333334</v>
      </c>
      <c r="D694" s="43">
        <v>2.2400000000000002</v>
      </c>
      <c r="E694" s="9">
        <f t="shared" si="44"/>
        <v>2.3060800000000006</v>
      </c>
      <c r="F694" s="44">
        <v>12.13</v>
      </c>
      <c r="G694" s="9">
        <f t="shared" si="45"/>
        <v>12.935432</v>
      </c>
      <c r="H694" s="11">
        <f t="shared" si="42"/>
        <v>158.11537897344002</v>
      </c>
      <c r="J694" s="26"/>
    </row>
    <row r="695" spans="1:10" outlineLevel="1">
      <c r="A695" s="7">
        <v>33</v>
      </c>
      <c r="B695" s="39">
        <v>42589.020833333336</v>
      </c>
      <c r="C695" s="40">
        <f t="shared" si="43"/>
        <v>0.22916666666666669</v>
      </c>
      <c r="D695" s="43">
        <v>2.2799999999999998</v>
      </c>
      <c r="E695" s="9">
        <f t="shared" si="44"/>
        <v>2.3472599999999999</v>
      </c>
      <c r="F695" s="44">
        <v>13.06</v>
      </c>
      <c r="G695" s="9">
        <f t="shared" si="45"/>
        <v>13.927184</v>
      </c>
      <c r="H695" s="11">
        <f t="shared" si="42"/>
        <v>158.61096808415999</v>
      </c>
      <c r="J695" s="26"/>
    </row>
    <row r="696" spans="1:10" outlineLevel="1">
      <c r="A696" s="7">
        <v>33</v>
      </c>
      <c r="B696" s="39">
        <v>42589.020833333336</v>
      </c>
      <c r="C696" s="40">
        <f t="shared" si="43"/>
        <v>0.25</v>
      </c>
      <c r="D696" s="43">
        <v>2.1</v>
      </c>
      <c r="E696" s="9">
        <f t="shared" si="44"/>
        <v>2.1619500000000005</v>
      </c>
      <c r="F696" s="44">
        <v>15.07</v>
      </c>
      <c r="G696" s="9">
        <f t="shared" si="45"/>
        <v>16.070648000000002</v>
      </c>
      <c r="H696" s="11">
        <f t="shared" si="42"/>
        <v>141.45498755640003</v>
      </c>
      <c r="J696" s="26"/>
    </row>
    <row r="697" spans="1:10" outlineLevel="1">
      <c r="A697" s="7">
        <v>33</v>
      </c>
      <c r="B697" s="39">
        <v>42589.020833333336</v>
      </c>
      <c r="C697" s="40">
        <f t="shared" si="43"/>
        <v>0.27083333333333331</v>
      </c>
      <c r="D697" s="43">
        <v>2.54</v>
      </c>
      <c r="E697" s="9">
        <f t="shared" si="44"/>
        <v>2.6149300000000002</v>
      </c>
      <c r="F697" s="44">
        <v>14.51</v>
      </c>
      <c r="G697" s="9">
        <f t="shared" si="45"/>
        <v>15.473464</v>
      </c>
      <c r="H697" s="11">
        <f t="shared" si="42"/>
        <v>172.65476978248</v>
      </c>
      <c r="J697" s="26"/>
    </row>
    <row r="698" spans="1:10" outlineLevel="1">
      <c r="A698" s="7">
        <v>33</v>
      </c>
      <c r="B698" s="39">
        <v>42589.020833333336</v>
      </c>
      <c r="C698" s="40">
        <f t="shared" si="43"/>
        <v>0.29166666666666663</v>
      </c>
      <c r="D698" s="43">
        <v>2.9</v>
      </c>
      <c r="E698" s="9">
        <f t="shared" si="44"/>
        <v>2.9855499999999999</v>
      </c>
      <c r="F698" s="44">
        <v>13.95</v>
      </c>
      <c r="G698" s="9">
        <f t="shared" si="45"/>
        <v>14.87628</v>
      </c>
      <c r="H698" s="11">
        <f t="shared" si="42"/>
        <v>198.90844724600001</v>
      </c>
      <c r="J698" s="26"/>
    </row>
    <row r="699" spans="1:10" outlineLevel="1">
      <c r="A699" s="7">
        <v>33</v>
      </c>
      <c r="B699" s="39">
        <v>42589.020833333336</v>
      </c>
      <c r="C699" s="40">
        <f t="shared" si="43"/>
        <v>0.31249999999999994</v>
      </c>
      <c r="D699" s="43">
        <v>2.66</v>
      </c>
      <c r="E699" s="9">
        <f t="shared" si="44"/>
        <v>2.7384700000000004</v>
      </c>
      <c r="F699" s="44">
        <v>16.8</v>
      </c>
      <c r="G699" s="9">
        <f t="shared" si="45"/>
        <v>17.915520000000001</v>
      </c>
      <c r="H699" s="11">
        <f t="shared" si="42"/>
        <v>174.12419094560002</v>
      </c>
      <c r="J699" s="26"/>
    </row>
    <row r="700" spans="1:10" outlineLevel="1">
      <c r="A700" s="7">
        <v>33</v>
      </c>
      <c r="B700" s="39">
        <v>42589.020833333336</v>
      </c>
      <c r="C700" s="40">
        <f t="shared" si="43"/>
        <v>0.33333333333333326</v>
      </c>
      <c r="D700" s="43">
        <v>2.16</v>
      </c>
      <c r="E700" s="9">
        <f t="shared" si="44"/>
        <v>2.2237200000000001</v>
      </c>
      <c r="F700" s="44">
        <v>21.13</v>
      </c>
      <c r="G700" s="9">
        <f t="shared" si="45"/>
        <v>22.533031999999999</v>
      </c>
      <c r="H700" s="11">
        <f t="shared" si="42"/>
        <v>131.12602608096</v>
      </c>
      <c r="J700" s="26"/>
    </row>
    <row r="701" spans="1:10" outlineLevel="1">
      <c r="A701" s="7">
        <v>33</v>
      </c>
      <c r="B701" s="39">
        <v>42589.020833333336</v>
      </c>
      <c r="C701" s="40">
        <f t="shared" si="43"/>
        <v>0.35416666666666657</v>
      </c>
      <c r="D701" s="43">
        <v>2.2400000000000002</v>
      </c>
      <c r="E701" s="9">
        <f t="shared" si="44"/>
        <v>2.3060800000000006</v>
      </c>
      <c r="F701" s="44">
        <v>26.67</v>
      </c>
      <c r="G701" s="9">
        <f t="shared" si="45"/>
        <v>28.440888000000001</v>
      </c>
      <c r="H701" s="11">
        <f t="shared" ref="H701:H764" si="46">E701*($B$6-G701)</f>
        <v>122.35855700096003</v>
      </c>
      <c r="J701" s="26"/>
    </row>
    <row r="702" spans="1:10" outlineLevel="1">
      <c r="A702" s="7">
        <v>33</v>
      </c>
      <c r="B702" s="39">
        <v>42589.020833333336</v>
      </c>
      <c r="C702" s="40">
        <f t="shared" ref="C702:C765" si="47">IF(C701=$C$60,$C$13,C701+1/48)</f>
        <v>0.37499999999999989</v>
      </c>
      <c r="D702" s="43">
        <v>1.61</v>
      </c>
      <c r="E702" s="9">
        <f t="shared" si="44"/>
        <v>1.6574950000000002</v>
      </c>
      <c r="F702" s="44">
        <v>30.18</v>
      </c>
      <c r="G702" s="9">
        <f t="shared" si="45"/>
        <v>32.183951999999998</v>
      </c>
      <c r="H702" s="11">
        <f t="shared" si="46"/>
        <v>81.741102979760015</v>
      </c>
      <c r="J702" s="26"/>
    </row>
    <row r="703" spans="1:10" outlineLevel="1">
      <c r="A703" s="7">
        <v>33</v>
      </c>
      <c r="B703" s="39">
        <v>42589.020833333336</v>
      </c>
      <c r="C703" s="40">
        <f t="shared" si="47"/>
        <v>0.3958333333333332</v>
      </c>
      <c r="D703" s="43">
        <v>1.03</v>
      </c>
      <c r="E703" s="9">
        <f t="shared" si="44"/>
        <v>1.0603850000000001</v>
      </c>
      <c r="F703" s="44">
        <v>31.56</v>
      </c>
      <c r="G703" s="9">
        <f t="shared" si="45"/>
        <v>33.655583999999998</v>
      </c>
      <c r="H703" s="11">
        <f t="shared" si="46"/>
        <v>50.733501060160009</v>
      </c>
      <c r="J703" s="26"/>
    </row>
    <row r="704" spans="1:10" outlineLevel="1">
      <c r="A704" s="7">
        <v>33</v>
      </c>
      <c r="B704" s="39">
        <v>42589.020833333336</v>
      </c>
      <c r="C704" s="40">
        <f t="shared" si="47"/>
        <v>0.41666666666666652</v>
      </c>
      <c r="D704" s="43">
        <v>0.68</v>
      </c>
      <c r="E704" s="9">
        <f t="shared" si="44"/>
        <v>0.70006000000000013</v>
      </c>
      <c r="F704" s="44">
        <v>27.91</v>
      </c>
      <c r="G704" s="9">
        <f t="shared" si="45"/>
        <v>29.763224000000001</v>
      </c>
      <c r="H704" s="11">
        <f t="shared" si="46"/>
        <v>36.218847406560009</v>
      </c>
      <c r="J704" s="26"/>
    </row>
    <row r="705" spans="1:10" outlineLevel="1">
      <c r="A705" s="7">
        <v>33</v>
      </c>
      <c r="B705" s="39">
        <v>42589.020833333336</v>
      </c>
      <c r="C705" s="40">
        <f t="shared" si="47"/>
        <v>0.43749999999999983</v>
      </c>
      <c r="D705" s="43">
        <v>0.43</v>
      </c>
      <c r="E705" s="9">
        <f t="shared" si="44"/>
        <v>0.44268500000000005</v>
      </c>
      <c r="F705" s="44">
        <v>25.63</v>
      </c>
      <c r="G705" s="9">
        <f t="shared" si="45"/>
        <v>27.331831999999999</v>
      </c>
      <c r="H705" s="11">
        <f t="shared" si="46"/>
        <v>23.979435451080004</v>
      </c>
      <c r="J705" s="26"/>
    </row>
    <row r="706" spans="1:10" outlineLevel="1">
      <c r="A706" s="7">
        <v>33</v>
      </c>
      <c r="B706" s="39">
        <v>42589.020833333336</v>
      </c>
      <c r="C706" s="40">
        <f t="shared" si="47"/>
        <v>0.45833333333333315</v>
      </c>
      <c r="D706" s="43">
        <v>0.24</v>
      </c>
      <c r="E706" s="9">
        <f t="shared" si="44"/>
        <v>0.24708000000000002</v>
      </c>
      <c r="F706" s="44">
        <v>24.44</v>
      </c>
      <c r="G706" s="9">
        <f t="shared" si="45"/>
        <v>26.062816000000002</v>
      </c>
      <c r="H706" s="11">
        <f t="shared" si="46"/>
        <v>13.697419422720001</v>
      </c>
      <c r="J706" s="26"/>
    </row>
    <row r="707" spans="1:10" outlineLevel="1">
      <c r="A707" s="7">
        <v>33</v>
      </c>
      <c r="B707" s="39">
        <v>42589.020833333336</v>
      </c>
      <c r="C707" s="40">
        <f t="shared" si="47"/>
        <v>0.47916666666666646</v>
      </c>
      <c r="D707" s="43">
        <v>7.0000000000000007E-2</v>
      </c>
      <c r="E707" s="9">
        <f t="shared" si="44"/>
        <v>7.2065000000000018E-2</v>
      </c>
      <c r="F707" s="44">
        <v>16.28</v>
      </c>
      <c r="G707" s="9">
        <f t="shared" si="45"/>
        <v>17.360992000000003</v>
      </c>
      <c r="H707" s="11">
        <f t="shared" si="46"/>
        <v>4.6221776115200006</v>
      </c>
      <c r="J707" s="26"/>
    </row>
    <row r="708" spans="1:10" outlineLevel="1">
      <c r="A708" s="7">
        <v>33</v>
      </c>
      <c r="B708" s="39">
        <v>42589.020833333336</v>
      </c>
      <c r="C708" s="40">
        <f t="shared" si="47"/>
        <v>0.49999999999999978</v>
      </c>
      <c r="D708" s="43">
        <v>0.09</v>
      </c>
      <c r="E708" s="9">
        <f t="shared" si="44"/>
        <v>9.2655000000000001E-2</v>
      </c>
      <c r="F708" s="44">
        <v>16.86</v>
      </c>
      <c r="G708" s="9">
        <f t="shared" si="45"/>
        <v>17.979503999999999</v>
      </c>
      <c r="H708" s="11">
        <f t="shared" si="46"/>
        <v>5.8854915568799999</v>
      </c>
      <c r="J708" s="26"/>
    </row>
    <row r="709" spans="1:10" outlineLevel="1">
      <c r="A709" s="7">
        <v>33</v>
      </c>
      <c r="B709" s="39">
        <v>42589.020833333336</v>
      </c>
      <c r="C709" s="40">
        <f t="shared" si="47"/>
        <v>0.52083333333333315</v>
      </c>
      <c r="D709" s="43">
        <v>7.0000000000000007E-2</v>
      </c>
      <c r="E709" s="9">
        <f t="shared" si="44"/>
        <v>7.2065000000000018E-2</v>
      </c>
      <c r="F709" s="44">
        <v>15.78</v>
      </c>
      <c r="G709" s="9">
        <f t="shared" si="45"/>
        <v>16.827791999999999</v>
      </c>
      <c r="H709" s="11">
        <f t="shared" si="46"/>
        <v>4.6606026695200011</v>
      </c>
      <c r="J709" s="26"/>
    </row>
    <row r="710" spans="1:10" outlineLevel="1">
      <c r="A710" s="7">
        <v>33</v>
      </c>
      <c r="B710" s="39">
        <v>42589.020833333336</v>
      </c>
      <c r="C710" s="40">
        <f t="shared" si="47"/>
        <v>0.54166666666666652</v>
      </c>
      <c r="D710" s="43">
        <v>0.03</v>
      </c>
      <c r="E710" s="9">
        <f t="shared" si="44"/>
        <v>3.0885000000000003E-2</v>
      </c>
      <c r="F710" s="44">
        <v>13.23</v>
      </c>
      <c r="G710" s="9">
        <f t="shared" si="45"/>
        <v>14.108472000000001</v>
      </c>
      <c r="H710" s="11">
        <f t="shared" si="46"/>
        <v>2.0813873422799998</v>
      </c>
      <c r="J710" s="26"/>
    </row>
    <row r="711" spans="1:10" outlineLevel="1">
      <c r="A711" s="7">
        <v>33</v>
      </c>
      <c r="B711" s="39">
        <v>42589.020833333336</v>
      </c>
      <c r="C711" s="40">
        <f t="shared" si="47"/>
        <v>0.56249999999999989</v>
      </c>
      <c r="D711" s="43">
        <v>0.08</v>
      </c>
      <c r="E711" s="9">
        <f t="shared" si="44"/>
        <v>8.2360000000000003E-2</v>
      </c>
      <c r="F711" s="44">
        <v>13.43</v>
      </c>
      <c r="G711" s="9">
        <f t="shared" si="45"/>
        <v>14.321752</v>
      </c>
      <c r="H711" s="11">
        <f t="shared" si="46"/>
        <v>5.53280050528</v>
      </c>
      <c r="J711" s="26"/>
    </row>
    <row r="712" spans="1:10" outlineLevel="1">
      <c r="A712" s="7">
        <v>33</v>
      </c>
      <c r="B712" s="39">
        <v>42589.020833333336</v>
      </c>
      <c r="C712" s="40">
        <f t="shared" si="47"/>
        <v>0.58333333333333326</v>
      </c>
      <c r="D712" s="43">
        <v>0.3</v>
      </c>
      <c r="E712" s="9">
        <f t="shared" si="44"/>
        <v>0.30885000000000001</v>
      </c>
      <c r="F712" s="44">
        <v>13.96</v>
      </c>
      <c r="G712" s="9">
        <f t="shared" si="45"/>
        <v>14.886944000000002</v>
      </c>
      <c r="H712" s="11">
        <f t="shared" si="46"/>
        <v>20.5734423456</v>
      </c>
      <c r="J712" s="26"/>
    </row>
    <row r="713" spans="1:10" outlineLevel="1">
      <c r="A713" s="7">
        <v>33</v>
      </c>
      <c r="B713" s="39">
        <v>42589.020833333336</v>
      </c>
      <c r="C713" s="40">
        <f t="shared" si="47"/>
        <v>0.60416666666666663</v>
      </c>
      <c r="D713" s="43">
        <v>0.02</v>
      </c>
      <c r="E713" s="9">
        <f t="shared" si="44"/>
        <v>2.0590000000000001E-2</v>
      </c>
      <c r="F713" s="44">
        <v>14.05</v>
      </c>
      <c r="G713" s="9">
        <f t="shared" si="45"/>
        <v>14.982920000000002</v>
      </c>
      <c r="H713" s="11">
        <f t="shared" si="46"/>
        <v>1.3695866771999998</v>
      </c>
      <c r="J713" s="26"/>
    </row>
    <row r="714" spans="1:10" outlineLevel="1">
      <c r="A714" s="7">
        <v>33</v>
      </c>
      <c r="B714" s="39">
        <v>42589.020833333336</v>
      </c>
      <c r="C714" s="40">
        <f t="shared" si="47"/>
        <v>0.625</v>
      </c>
      <c r="D714" s="43">
        <v>-0.1</v>
      </c>
      <c r="E714" s="9">
        <f t="shared" si="44"/>
        <v>-0.10295000000000001</v>
      </c>
      <c r="F714" s="44">
        <v>15.08</v>
      </c>
      <c r="G714" s="9">
        <f t="shared" si="45"/>
        <v>16.081312</v>
      </c>
      <c r="H714" s="11">
        <f t="shared" si="46"/>
        <v>-6.7348539296000016</v>
      </c>
      <c r="J714" s="26"/>
    </row>
    <row r="715" spans="1:10" outlineLevel="1">
      <c r="A715" s="7">
        <v>33</v>
      </c>
      <c r="B715" s="39">
        <v>42589.020833333336</v>
      </c>
      <c r="C715" s="40">
        <f t="shared" si="47"/>
        <v>0.64583333333333337</v>
      </c>
      <c r="D715" s="43">
        <v>-0.08</v>
      </c>
      <c r="E715" s="9">
        <f t="shared" si="44"/>
        <v>-8.2360000000000003E-2</v>
      </c>
      <c r="F715" s="44">
        <v>15.76</v>
      </c>
      <c r="G715" s="9">
        <f t="shared" si="45"/>
        <v>16.806463999999998</v>
      </c>
      <c r="H715" s="11">
        <f t="shared" si="46"/>
        <v>-5.3281596249599996</v>
      </c>
      <c r="J715" s="26"/>
    </row>
    <row r="716" spans="1:10" outlineLevel="1">
      <c r="A716" s="7">
        <v>33</v>
      </c>
      <c r="B716" s="39">
        <v>42589.020833333336</v>
      </c>
      <c r="C716" s="40">
        <f t="shared" si="47"/>
        <v>0.66666666666666674</v>
      </c>
      <c r="D716" s="43">
        <v>-0.06</v>
      </c>
      <c r="E716" s="9">
        <f t="shared" si="44"/>
        <v>-6.1770000000000005E-2</v>
      </c>
      <c r="F716" s="44">
        <v>20.71</v>
      </c>
      <c r="G716" s="9">
        <f t="shared" si="45"/>
        <v>22.085144</v>
      </c>
      <c r="H716" s="11">
        <f t="shared" si="46"/>
        <v>-3.6700556551200005</v>
      </c>
      <c r="J716" s="26"/>
    </row>
    <row r="717" spans="1:10" outlineLevel="1">
      <c r="A717" s="7">
        <v>33</v>
      </c>
      <c r="B717" s="39">
        <v>42589.020833333336</v>
      </c>
      <c r="C717" s="40">
        <f t="shared" si="47"/>
        <v>0.68750000000000011</v>
      </c>
      <c r="D717" s="43">
        <v>0.05</v>
      </c>
      <c r="E717" s="9">
        <f t="shared" ref="E717:E780" si="48">IF($B$10="Electricity",$D717*$B$7,$D717*$B$8)</f>
        <v>5.1475000000000007E-2</v>
      </c>
      <c r="F717" s="44">
        <v>22.24</v>
      </c>
      <c r="G717" s="9">
        <f t="shared" ref="G717:G780" si="49">$F717*$B$8</f>
        <v>23.716735999999997</v>
      </c>
      <c r="H717" s="11">
        <f t="shared" si="46"/>
        <v>2.9743935144000004</v>
      </c>
      <c r="J717" s="26"/>
    </row>
    <row r="718" spans="1:10" outlineLevel="1">
      <c r="A718" s="7">
        <v>33</v>
      </c>
      <c r="B718" s="39">
        <v>42589.020833333336</v>
      </c>
      <c r="C718" s="40">
        <f t="shared" si="47"/>
        <v>0.70833333333333348</v>
      </c>
      <c r="D718" s="43">
        <v>0</v>
      </c>
      <c r="E718" s="9">
        <f t="shared" si="48"/>
        <v>0</v>
      </c>
      <c r="F718" s="44">
        <v>44.9</v>
      </c>
      <c r="G718" s="9">
        <f t="shared" si="49"/>
        <v>47.881360000000001</v>
      </c>
      <c r="H718" s="11">
        <f t="shared" si="46"/>
        <v>0</v>
      </c>
      <c r="J718" s="26"/>
    </row>
    <row r="719" spans="1:10" outlineLevel="1">
      <c r="A719" s="7">
        <v>33</v>
      </c>
      <c r="B719" s="39">
        <v>42589.020833333336</v>
      </c>
      <c r="C719" s="40">
        <f t="shared" si="47"/>
        <v>0.72916666666666685</v>
      </c>
      <c r="D719" s="43">
        <v>-0.1</v>
      </c>
      <c r="E719" s="9">
        <f t="shared" si="48"/>
        <v>-0.10295000000000001</v>
      </c>
      <c r="F719" s="44">
        <v>51.51</v>
      </c>
      <c r="G719" s="9">
        <f t="shared" si="49"/>
        <v>54.930264000000001</v>
      </c>
      <c r="H719" s="11">
        <f t="shared" si="46"/>
        <v>-2.7353543212000004</v>
      </c>
      <c r="J719" s="26"/>
    </row>
    <row r="720" spans="1:10" outlineLevel="1">
      <c r="A720" s="7">
        <v>33</v>
      </c>
      <c r="B720" s="39">
        <v>42589.020833333336</v>
      </c>
      <c r="C720" s="40">
        <f t="shared" si="47"/>
        <v>0.75000000000000022</v>
      </c>
      <c r="D720" s="43">
        <v>0.43</v>
      </c>
      <c r="E720" s="9">
        <f t="shared" si="48"/>
        <v>0.44268500000000005</v>
      </c>
      <c r="F720" s="44">
        <v>85.1</v>
      </c>
      <c r="G720" s="9">
        <f t="shared" si="49"/>
        <v>90.75063999999999</v>
      </c>
      <c r="H720" s="11">
        <f t="shared" si="46"/>
        <v>-4.0951195683999959</v>
      </c>
      <c r="J720" s="26"/>
    </row>
    <row r="721" spans="1:10" outlineLevel="1">
      <c r="A721" s="7">
        <v>33</v>
      </c>
      <c r="B721" s="39">
        <v>42589.020833333336</v>
      </c>
      <c r="C721" s="40">
        <f t="shared" si="47"/>
        <v>0.77083333333333359</v>
      </c>
      <c r="D721" s="43">
        <v>1.0900000000000001</v>
      </c>
      <c r="E721" s="9">
        <f t="shared" si="48"/>
        <v>1.1221550000000002</v>
      </c>
      <c r="F721" s="44">
        <v>100.86</v>
      </c>
      <c r="G721" s="9">
        <f t="shared" si="49"/>
        <v>107.557104</v>
      </c>
      <c r="H721" s="11">
        <f t="shared" si="46"/>
        <v>-29.240109539120002</v>
      </c>
      <c r="J721" s="26"/>
    </row>
    <row r="722" spans="1:10" outlineLevel="1">
      <c r="A722" s="7">
        <v>33</v>
      </c>
      <c r="B722" s="39">
        <v>42589.020833333336</v>
      </c>
      <c r="C722" s="40">
        <f t="shared" si="47"/>
        <v>0.79166666666666696</v>
      </c>
      <c r="D722" s="43">
        <v>1.35</v>
      </c>
      <c r="E722" s="9">
        <f t="shared" si="48"/>
        <v>1.3898250000000003</v>
      </c>
      <c r="F722" s="44">
        <v>96.8</v>
      </c>
      <c r="G722" s="9">
        <f t="shared" si="49"/>
        <v>103.22752</v>
      </c>
      <c r="H722" s="11">
        <f t="shared" si="46"/>
        <v>-30.197450484000004</v>
      </c>
      <c r="J722" s="26"/>
    </row>
    <row r="723" spans="1:10" outlineLevel="1">
      <c r="A723" s="7">
        <v>33</v>
      </c>
      <c r="B723" s="39">
        <v>42589.020833333336</v>
      </c>
      <c r="C723" s="40">
        <f t="shared" si="47"/>
        <v>0.81250000000000033</v>
      </c>
      <c r="D723" s="43">
        <v>1.68</v>
      </c>
      <c r="E723" s="9">
        <f t="shared" si="48"/>
        <v>1.72956</v>
      </c>
      <c r="F723" s="44">
        <v>72.5</v>
      </c>
      <c r="G723" s="9">
        <f t="shared" si="49"/>
        <v>77.314000000000007</v>
      </c>
      <c r="H723" s="11">
        <f t="shared" si="46"/>
        <v>7.2399381599999879</v>
      </c>
      <c r="J723" s="26"/>
    </row>
    <row r="724" spans="1:10" outlineLevel="1">
      <c r="A724" s="7">
        <v>33</v>
      </c>
      <c r="B724" s="39">
        <v>42589.020833333336</v>
      </c>
      <c r="C724" s="40">
        <f t="shared" si="47"/>
        <v>0.8333333333333337</v>
      </c>
      <c r="D724" s="43">
        <v>1.59</v>
      </c>
      <c r="E724" s="9">
        <f t="shared" si="48"/>
        <v>1.6369050000000003</v>
      </c>
      <c r="F724" s="44">
        <v>69.12</v>
      </c>
      <c r="G724" s="9">
        <f t="shared" si="49"/>
        <v>73.709568000000004</v>
      </c>
      <c r="H724" s="11">
        <f t="shared" si="46"/>
        <v>12.752197092959994</v>
      </c>
      <c r="J724" s="26"/>
    </row>
    <row r="725" spans="1:10" outlineLevel="1">
      <c r="A725" s="7">
        <v>33</v>
      </c>
      <c r="B725" s="39">
        <v>42589.020833333336</v>
      </c>
      <c r="C725" s="40">
        <f t="shared" si="47"/>
        <v>0.85416666666666707</v>
      </c>
      <c r="D725" s="43">
        <v>1.95</v>
      </c>
      <c r="E725" s="9">
        <f t="shared" si="48"/>
        <v>2.0075250000000002</v>
      </c>
      <c r="F725" s="44">
        <v>63.03</v>
      </c>
      <c r="G725" s="9">
        <f t="shared" si="49"/>
        <v>67.215192000000002</v>
      </c>
      <c r="H725" s="11">
        <f t="shared" si="46"/>
        <v>28.677109180199999</v>
      </c>
      <c r="J725" s="26"/>
    </row>
    <row r="726" spans="1:10" outlineLevel="1">
      <c r="A726" s="7">
        <v>33</v>
      </c>
      <c r="B726" s="39">
        <v>42589.020833333336</v>
      </c>
      <c r="C726" s="40">
        <f t="shared" si="47"/>
        <v>0.87500000000000044</v>
      </c>
      <c r="D726" s="43">
        <v>1.88</v>
      </c>
      <c r="E726" s="9">
        <f t="shared" si="48"/>
        <v>1.93546</v>
      </c>
      <c r="F726" s="44">
        <v>52.11</v>
      </c>
      <c r="G726" s="9">
        <f t="shared" si="49"/>
        <v>55.570104000000001</v>
      </c>
      <c r="H726" s="11">
        <f t="shared" si="46"/>
        <v>50.186276512159999</v>
      </c>
      <c r="J726" s="26"/>
    </row>
    <row r="727" spans="1:10" outlineLevel="1">
      <c r="A727" s="7">
        <v>33</v>
      </c>
      <c r="B727" s="39">
        <v>42589.020833333336</v>
      </c>
      <c r="C727" s="40">
        <f t="shared" si="47"/>
        <v>0.89583333333333381</v>
      </c>
      <c r="D727" s="43">
        <v>1.7</v>
      </c>
      <c r="E727" s="9">
        <f t="shared" si="48"/>
        <v>1.7501500000000001</v>
      </c>
      <c r="F727" s="44">
        <v>36.700000000000003</v>
      </c>
      <c r="G727" s="9">
        <f t="shared" si="49"/>
        <v>39.136880000000005</v>
      </c>
      <c r="H727" s="11">
        <f t="shared" si="46"/>
        <v>74.141814467999993</v>
      </c>
      <c r="J727" s="26"/>
    </row>
    <row r="728" spans="1:10" outlineLevel="1">
      <c r="A728" s="7">
        <v>33</v>
      </c>
      <c r="B728" s="39">
        <v>42589.020833333336</v>
      </c>
      <c r="C728" s="40">
        <f t="shared" si="47"/>
        <v>0.91666666666666718</v>
      </c>
      <c r="D728" s="43">
        <v>1.46</v>
      </c>
      <c r="E728" s="9">
        <f t="shared" si="48"/>
        <v>1.5030700000000001</v>
      </c>
      <c r="F728" s="44">
        <v>29.39</v>
      </c>
      <c r="G728" s="9">
        <f t="shared" si="49"/>
        <v>31.341495999999999</v>
      </c>
      <c r="H728" s="11">
        <f t="shared" si="46"/>
        <v>75.391742607280008</v>
      </c>
      <c r="J728" s="26"/>
    </row>
    <row r="729" spans="1:10" outlineLevel="1">
      <c r="A729" s="7">
        <v>33</v>
      </c>
      <c r="B729" s="39">
        <v>42589.020833333336</v>
      </c>
      <c r="C729" s="40">
        <f t="shared" si="47"/>
        <v>0.93750000000000056</v>
      </c>
      <c r="D729" s="43">
        <v>1.1499999999999999</v>
      </c>
      <c r="E729" s="9">
        <f t="shared" si="48"/>
        <v>1.1839249999999999</v>
      </c>
      <c r="F729" s="44">
        <v>24.74</v>
      </c>
      <c r="G729" s="9">
        <f t="shared" si="49"/>
        <v>26.382735999999998</v>
      </c>
      <c r="H729" s="11">
        <f t="shared" si="46"/>
        <v>65.254706781199999</v>
      </c>
      <c r="J729" s="26"/>
    </row>
    <row r="730" spans="1:10" outlineLevel="1">
      <c r="A730" s="7">
        <v>33</v>
      </c>
      <c r="B730" s="39">
        <v>42589.020833333336</v>
      </c>
      <c r="C730" s="40">
        <f t="shared" si="47"/>
        <v>0.95833333333333393</v>
      </c>
      <c r="D730" s="43">
        <v>1.28</v>
      </c>
      <c r="E730" s="9">
        <f t="shared" si="48"/>
        <v>1.31776</v>
      </c>
      <c r="F730" s="44">
        <v>19.05</v>
      </c>
      <c r="G730" s="9">
        <f t="shared" si="49"/>
        <v>20.314920000000001</v>
      </c>
      <c r="H730" s="11">
        <f t="shared" si="46"/>
        <v>80.627251020800003</v>
      </c>
      <c r="J730" s="26"/>
    </row>
    <row r="731" spans="1:10" outlineLevel="1">
      <c r="A731" s="7">
        <v>33</v>
      </c>
      <c r="B731" s="39">
        <v>42589.020833333336</v>
      </c>
      <c r="C731" s="40">
        <f t="shared" si="47"/>
        <v>0.9791666666666673</v>
      </c>
      <c r="D731" s="43">
        <v>1.51</v>
      </c>
      <c r="E731" s="9">
        <f t="shared" si="48"/>
        <v>1.5545450000000001</v>
      </c>
      <c r="F731" s="44">
        <v>20.46</v>
      </c>
      <c r="G731" s="9">
        <f t="shared" si="49"/>
        <v>21.818544000000003</v>
      </c>
      <c r="H731" s="11">
        <f t="shared" si="46"/>
        <v>92.777509017520003</v>
      </c>
      <c r="J731" s="26"/>
    </row>
    <row r="732" spans="1:10" outlineLevel="1">
      <c r="A732" s="7">
        <v>33</v>
      </c>
      <c r="B732" s="39">
        <v>42589.020833333336</v>
      </c>
      <c r="C732" s="40">
        <f t="shared" si="47"/>
        <v>1.0000000000000007</v>
      </c>
      <c r="D732" s="43">
        <v>1.39</v>
      </c>
      <c r="E732" s="9">
        <f t="shared" si="48"/>
        <v>1.4310050000000001</v>
      </c>
      <c r="F732" s="44">
        <v>22.46</v>
      </c>
      <c r="G732" s="9">
        <f t="shared" si="49"/>
        <v>23.951344000000002</v>
      </c>
      <c r="H732" s="11">
        <f t="shared" si="46"/>
        <v>82.35241447928</v>
      </c>
      <c r="J732" s="26"/>
    </row>
    <row r="733" spans="1:10" outlineLevel="1">
      <c r="A733" s="7">
        <v>33</v>
      </c>
      <c r="B733" s="39">
        <v>42590.020833333336</v>
      </c>
      <c r="C733" s="40">
        <f t="shared" si="47"/>
        <v>2.0833333333333332E-2</v>
      </c>
      <c r="D733" s="43">
        <v>1.22</v>
      </c>
      <c r="E733" s="9">
        <f t="shared" si="48"/>
        <v>1.2559900000000002</v>
      </c>
      <c r="F733" s="44">
        <v>24.95</v>
      </c>
      <c r="G733" s="9">
        <f t="shared" si="49"/>
        <v>26.606680000000001</v>
      </c>
      <c r="H733" s="11">
        <f t="shared" si="46"/>
        <v>68.945460986800015</v>
      </c>
      <c r="J733" s="26"/>
    </row>
    <row r="734" spans="1:10" outlineLevel="1">
      <c r="A734" s="7">
        <v>33</v>
      </c>
      <c r="B734" s="39">
        <v>42590.020833333336</v>
      </c>
      <c r="C734" s="40">
        <f t="shared" si="47"/>
        <v>4.1666666666666664E-2</v>
      </c>
      <c r="D734" s="43">
        <v>1.6</v>
      </c>
      <c r="E734" s="9">
        <f t="shared" si="48"/>
        <v>1.6472000000000002</v>
      </c>
      <c r="F734" s="44">
        <v>22.78</v>
      </c>
      <c r="G734" s="9">
        <f t="shared" si="49"/>
        <v>24.292592000000003</v>
      </c>
      <c r="H734" s="11">
        <f t="shared" si="46"/>
        <v>94.232042457600016</v>
      </c>
      <c r="J734" s="26"/>
    </row>
    <row r="735" spans="1:10" outlineLevel="1">
      <c r="A735" s="7">
        <v>33</v>
      </c>
      <c r="B735" s="39">
        <v>42590.020833333336</v>
      </c>
      <c r="C735" s="40">
        <f t="shared" si="47"/>
        <v>6.25E-2</v>
      </c>
      <c r="D735" s="43">
        <v>2.67</v>
      </c>
      <c r="E735" s="9">
        <f t="shared" si="48"/>
        <v>2.7487650000000001</v>
      </c>
      <c r="F735" s="44">
        <v>17.04</v>
      </c>
      <c r="G735" s="9">
        <f t="shared" si="49"/>
        <v>18.171455999999999</v>
      </c>
      <c r="H735" s="11">
        <f t="shared" si="46"/>
        <v>174.07528524816001</v>
      </c>
      <c r="J735" s="26"/>
    </row>
    <row r="736" spans="1:10" outlineLevel="1">
      <c r="A736" s="7">
        <v>33</v>
      </c>
      <c r="B736" s="39">
        <v>42590.020833333336</v>
      </c>
      <c r="C736" s="40">
        <f t="shared" si="47"/>
        <v>8.3333333333333329E-2</v>
      </c>
      <c r="D736" s="43">
        <v>3.32</v>
      </c>
      <c r="E736" s="9">
        <f t="shared" si="48"/>
        <v>3.4179400000000002</v>
      </c>
      <c r="F736" s="44">
        <v>14.99</v>
      </c>
      <c r="G736" s="9">
        <f t="shared" si="49"/>
        <v>15.985336</v>
      </c>
      <c r="H736" s="11">
        <f t="shared" si="46"/>
        <v>223.92519067216</v>
      </c>
      <c r="J736" s="26"/>
    </row>
    <row r="737" spans="1:10" outlineLevel="1">
      <c r="A737" s="7">
        <v>33</v>
      </c>
      <c r="B737" s="39">
        <v>42590.020833333336</v>
      </c>
      <c r="C737" s="40">
        <f t="shared" si="47"/>
        <v>0.10416666666666666</v>
      </c>
      <c r="D737" s="43">
        <v>3.2</v>
      </c>
      <c r="E737" s="9">
        <f t="shared" si="48"/>
        <v>3.2944000000000004</v>
      </c>
      <c r="F737" s="44">
        <v>13.7</v>
      </c>
      <c r="G737" s="9">
        <f t="shared" si="49"/>
        <v>14.609679999999999</v>
      </c>
      <c r="H737" s="11">
        <f t="shared" si="46"/>
        <v>220.36347020800005</v>
      </c>
      <c r="J737" s="26"/>
    </row>
    <row r="738" spans="1:10" outlineLevel="1">
      <c r="A738" s="7">
        <v>33</v>
      </c>
      <c r="B738" s="39">
        <v>42590.020833333336</v>
      </c>
      <c r="C738" s="40">
        <f t="shared" si="47"/>
        <v>0.12499999999999999</v>
      </c>
      <c r="D738" s="43">
        <v>3.06</v>
      </c>
      <c r="E738" s="9">
        <f t="shared" si="48"/>
        <v>3.1502700000000003</v>
      </c>
      <c r="F738" s="44">
        <v>11.88</v>
      </c>
      <c r="G738" s="9">
        <f t="shared" si="49"/>
        <v>12.668832000000002</v>
      </c>
      <c r="H738" s="11">
        <f t="shared" si="46"/>
        <v>216.83676361535998</v>
      </c>
      <c r="J738" s="26"/>
    </row>
    <row r="739" spans="1:10" outlineLevel="1">
      <c r="A739" s="7">
        <v>33</v>
      </c>
      <c r="B739" s="39">
        <v>42590.020833333336</v>
      </c>
      <c r="C739" s="40">
        <f t="shared" si="47"/>
        <v>0.14583333333333331</v>
      </c>
      <c r="D739" s="43">
        <v>3.26</v>
      </c>
      <c r="E739" s="9">
        <f t="shared" si="48"/>
        <v>3.3561700000000001</v>
      </c>
      <c r="F739" s="44">
        <v>10.9</v>
      </c>
      <c r="G739" s="9">
        <f t="shared" si="49"/>
        <v>11.623760000000001</v>
      </c>
      <c r="H739" s="11">
        <f t="shared" si="46"/>
        <v>234.51654040079998</v>
      </c>
      <c r="J739" s="26"/>
    </row>
    <row r="740" spans="1:10" outlineLevel="1">
      <c r="A740" s="7">
        <v>33</v>
      </c>
      <c r="B740" s="39">
        <v>42590.020833333336</v>
      </c>
      <c r="C740" s="40">
        <f t="shared" si="47"/>
        <v>0.16666666666666666</v>
      </c>
      <c r="D740" s="43">
        <v>3.23</v>
      </c>
      <c r="E740" s="9">
        <f t="shared" si="48"/>
        <v>3.325285</v>
      </c>
      <c r="F740" s="44">
        <v>9.17</v>
      </c>
      <c r="G740" s="9">
        <f t="shared" si="49"/>
        <v>9.7788880000000002</v>
      </c>
      <c r="H740" s="11">
        <f t="shared" si="46"/>
        <v>238.49313791692003</v>
      </c>
      <c r="J740" s="26"/>
    </row>
    <row r="741" spans="1:10" outlineLevel="1">
      <c r="A741" s="7">
        <v>33</v>
      </c>
      <c r="B741" s="39">
        <v>42590.020833333336</v>
      </c>
      <c r="C741" s="40">
        <f t="shared" si="47"/>
        <v>0.1875</v>
      </c>
      <c r="D741" s="43">
        <v>3.64</v>
      </c>
      <c r="E741" s="9">
        <f t="shared" si="48"/>
        <v>3.7473800000000006</v>
      </c>
      <c r="F741" s="44">
        <v>5.91</v>
      </c>
      <c r="G741" s="9">
        <f t="shared" si="49"/>
        <v>6.3024240000000002</v>
      </c>
      <c r="H741" s="11">
        <f t="shared" si="46"/>
        <v>281.79389235088001</v>
      </c>
      <c r="J741" s="26"/>
    </row>
    <row r="742" spans="1:10" outlineLevel="1">
      <c r="A742" s="7">
        <v>33</v>
      </c>
      <c r="B742" s="39">
        <v>42590.020833333336</v>
      </c>
      <c r="C742" s="40">
        <f t="shared" si="47"/>
        <v>0.20833333333333334</v>
      </c>
      <c r="D742" s="43">
        <v>3.25</v>
      </c>
      <c r="E742" s="9">
        <f t="shared" si="48"/>
        <v>3.3458750000000004</v>
      </c>
      <c r="F742" s="44">
        <v>9.01</v>
      </c>
      <c r="G742" s="9">
        <f t="shared" si="49"/>
        <v>9.6082640000000001</v>
      </c>
      <c r="H742" s="11">
        <f t="shared" si="46"/>
        <v>240.54076218900002</v>
      </c>
      <c r="J742" s="26"/>
    </row>
    <row r="743" spans="1:10" outlineLevel="1">
      <c r="A743" s="7">
        <v>33</v>
      </c>
      <c r="B743" s="39">
        <v>42590.020833333336</v>
      </c>
      <c r="C743" s="40">
        <f t="shared" si="47"/>
        <v>0.22916666666666669</v>
      </c>
      <c r="D743" s="43">
        <v>3.61</v>
      </c>
      <c r="E743" s="9">
        <f t="shared" si="48"/>
        <v>3.7164950000000001</v>
      </c>
      <c r="F743" s="44">
        <v>13.23</v>
      </c>
      <c r="G743" s="9">
        <f t="shared" si="49"/>
        <v>14.108472000000001</v>
      </c>
      <c r="H743" s="11">
        <f t="shared" si="46"/>
        <v>250.46027685435999</v>
      </c>
      <c r="J743" s="26"/>
    </row>
    <row r="744" spans="1:10" outlineLevel="1">
      <c r="A744" s="7">
        <v>33</v>
      </c>
      <c r="B744" s="39">
        <v>42590.020833333336</v>
      </c>
      <c r="C744" s="40">
        <f t="shared" si="47"/>
        <v>0.25</v>
      </c>
      <c r="D744" s="43">
        <v>4.04</v>
      </c>
      <c r="E744" s="9">
        <f t="shared" si="48"/>
        <v>4.1591800000000001</v>
      </c>
      <c r="F744" s="44">
        <v>14.63</v>
      </c>
      <c r="G744" s="9">
        <f t="shared" si="49"/>
        <v>15.601432000000001</v>
      </c>
      <c r="H744" s="11">
        <f t="shared" si="46"/>
        <v>274.08400605423998</v>
      </c>
      <c r="J744" s="26"/>
    </row>
    <row r="745" spans="1:10" outlineLevel="1">
      <c r="A745" s="7">
        <v>33</v>
      </c>
      <c r="B745" s="39">
        <v>42590.020833333336</v>
      </c>
      <c r="C745" s="40">
        <f t="shared" si="47"/>
        <v>0.27083333333333331</v>
      </c>
      <c r="D745" s="43">
        <v>3.87</v>
      </c>
      <c r="E745" s="9">
        <f t="shared" si="48"/>
        <v>3.9841650000000004</v>
      </c>
      <c r="F745" s="44">
        <v>23.53</v>
      </c>
      <c r="G745" s="9">
        <f t="shared" si="49"/>
        <v>25.092392</v>
      </c>
      <c r="H745" s="11">
        <f t="shared" si="46"/>
        <v>224.73721752732001</v>
      </c>
      <c r="J745" s="26"/>
    </row>
    <row r="746" spans="1:10" outlineLevel="1">
      <c r="A746" s="7">
        <v>33</v>
      </c>
      <c r="B746" s="39">
        <v>42590.020833333336</v>
      </c>
      <c r="C746" s="40">
        <f t="shared" si="47"/>
        <v>0.29166666666666663</v>
      </c>
      <c r="D746" s="43">
        <v>5.46</v>
      </c>
      <c r="E746" s="9">
        <f t="shared" si="48"/>
        <v>5.6210700000000005</v>
      </c>
      <c r="F746" s="44">
        <v>99.74</v>
      </c>
      <c r="G746" s="9">
        <f t="shared" si="49"/>
        <v>106.362736</v>
      </c>
      <c r="H746" s="11">
        <f t="shared" si="46"/>
        <v>-139.75517944751999</v>
      </c>
      <c r="J746" s="26"/>
    </row>
    <row r="747" spans="1:10" outlineLevel="1">
      <c r="A747" s="7">
        <v>33</v>
      </c>
      <c r="B747" s="39">
        <v>42590.020833333336</v>
      </c>
      <c r="C747" s="40">
        <f t="shared" si="47"/>
        <v>0.31249999999999994</v>
      </c>
      <c r="D747" s="43">
        <v>5.56</v>
      </c>
      <c r="E747" s="9">
        <f t="shared" si="48"/>
        <v>5.7240200000000003</v>
      </c>
      <c r="F747" s="44">
        <v>49.41</v>
      </c>
      <c r="G747" s="9">
        <f t="shared" si="49"/>
        <v>52.690823999999999</v>
      </c>
      <c r="H747" s="11">
        <f t="shared" si="46"/>
        <v>164.90429960752002</v>
      </c>
      <c r="J747" s="26"/>
    </row>
    <row r="748" spans="1:10" outlineLevel="1">
      <c r="A748" s="7">
        <v>33</v>
      </c>
      <c r="B748" s="39">
        <v>42590.020833333336</v>
      </c>
      <c r="C748" s="40">
        <f t="shared" si="47"/>
        <v>0.33333333333333326</v>
      </c>
      <c r="D748" s="43">
        <v>7.17</v>
      </c>
      <c r="E748" s="9">
        <f t="shared" si="48"/>
        <v>7.3815150000000003</v>
      </c>
      <c r="F748" s="44">
        <v>57.78</v>
      </c>
      <c r="G748" s="9">
        <f t="shared" si="49"/>
        <v>61.616592000000004</v>
      </c>
      <c r="H748" s="11">
        <f t="shared" si="46"/>
        <v>146.76967440311998</v>
      </c>
      <c r="J748" s="26"/>
    </row>
    <row r="749" spans="1:10" outlineLevel="1">
      <c r="A749" s="7">
        <v>33</v>
      </c>
      <c r="B749" s="39">
        <v>42590.020833333336</v>
      </c>
      <c r="C749" s="40">
        <f t="shared" si="47"/>
        <v>0.35416666666666657</v>
      </c>
      <c r="D749" s="43">
        <v>7.73</v>
      </c>
      <c r="E749" s="9">
        <f t="shared" si="48"/>
        <v>7.9580350000000006</v>
      </c>
      <c r="F749" s="44">
        <v>41.96</v>
      </c>
      <c r="G749" s="9">
        <f t="shared" si="49"/>
        <v>44.746144000000001</v>
      </c>
      <c r="H749" s="11">
        <f t="shared" si="46"/>
        <v>292.48847243296001</v>
      </c>
      <c r="J749" s="26"/>
    </row>
    <row r="750" spans="1:10" outlineLevel="1">
      <c r="A750" s="7">
        <v>33</v>
      </c>
      <c r="B750" s="39">
        <v>42590.020833333336</v>
      </c>
      <c r="C750" s="40">
        <f t="shared" si="47"/>
        <v>0.37499999999999989</v>
      </c>
      <c r="D750" s="43">
        <v>6.84</v>
      </c>
      <c r="E750" s="9">
        <f t="shared" si="48"/>
        <v>7.0417800000000002</v>
      </c>
      <c r="F750" s="44">
        <v>32.659999999999997</v>
      </c>
      <c r="G750" s="9">
        <f t="shared" si="49"/>
        <v>34.828623999999998</v>
      </c>
      <c r="H750" s="11">
        <f t="shared" si="46"/>
        <v>328.64956208928004</v>
      </c>
      <c r="J750" s="26"/>
    </row>
    <row r="751" spans="1:10" outlineLevel="1">
      <c r="A751" s="7">
        <v>33</v>
      </c>
      <c r="B751" s="39">
        <v>42590.020833333336</v>
      </c>
      <c r="C751" s="40">
        <f t="shared" si="47"/>
        <v>0.3958333333333332</v>
      </c>
      <c r="D751" s="43">
        <v>7.31</v>
      </c>
      <c r="E751" s="9">
        <f t="shared" si="48"/>
        <v>7.5256449999999999</v>
      </c>
      <c r="F751" s="44">
        <v>33.299999999999997</v>
      </c>
      <c r="G751" s="9">
        <f t="shared" si="49"/>
        <v>35.511119999999998</v>
      </c>
      <c r="H751" s="11">
        <f t="shared" si="46"/>
        <v>346.09598482760003</v>
      </c>
      <c r="J751" s="26"/>
    </row>
    <row r="752" spans="1:10" outlineLevel="1">
      <c r="A752" s="7">
        <v>33</v>
      </c>
      <c r="B752" s="39">
        <v>42590.020833333336</v>
      </c>
      <c r="C752" s="40">
        <f t="shared" si="47"/>
        <v>0.41666666666666652</v>
      </c>
      <c r="D752" s="43">
        <v>7.16</v>
      </c>
      <c r="E752" s="9">
        <f t="shared" si="48"/>
        <v>7.371220000000001</v>
      </c>
      <c r="F752" s="44">
        <v>29.43</v>
      </c>
      <c r="G752" s="9">
        <f t="shared" si="49"/>
        <v>31.384152</v>
      </c>
      <c r="H752" s="11">
        <f t="shared" si="46"/>
        <v>369.41494109456005</v>
      </c>
      <c r="J752" s="26"/>
    </row>
    <row r="753" spans="1:10" outlineLevel="1">
      <c r="A753" s="7">
        <v>33</v>
      </c>
      <c r="B753" s="39">
        <v>42590.020833333336</v>
      </c>
      <c r="C753" s="40">
        <f t="shared" si="47"/>
        <v>0.43749999999999983</v>
      </c>
      <c r="D753" s="43">
        <v>6.49</v>
      </c>
      <c r="E753" s="9">
        <f t="shared" si="48"/>
        <v>6.6814550000000006</v>
      </c>
      <c r="F753" s="44">
        <v>29.8</v>
      </c>
      <c r="G753" s="9">
        <f t="shared" si="49"/>
        <v>31.77872</v>
      </c>
      <c r="H753" s="11">
        <f t="shared" si="46"/>
        <v>332.21049486240003</v>
      </c>
      <c r="J753" s="26"/>
    </row>
    <row r="754" spans="1:10" outlineLevel="1">
      <c r="A754" s="7">
        <v>33</v>
      </c>
      <c r="B754" s="39">
        <v>42590.020833333336</v>
      </c>
      <c r="C754" s="40">
        <f t="shared" si="47"/>
        <v>0.45833333333333315</v>
      </c>
      <c r="D754" s="43">
        <v>5.4</v>
      </c>
      <c r="E754" s="9">
        <f t="shared" si="48"/>
        <v>5.5593000000000012</v>
      </c>
      <c r="F754" s="44">
        <v>27.87</v>
      </c>
      <c r="G754" s="9">
        <f t="shared" si="49"/>
        <v>29.720568</v>
      </c>
      <c r="H754" s="11">
        <f t="shared" si="46"/>
        <v>287.85739631760009</v>
      </c>
      <c r="J754" s="26"/>
    </row>
    <row r="755" spans="1:10" outlineLevel="1">
      <c r="A755" s="7">
        <v>33</v>
      </c>
      <c r="B755" s="39">
        <v>42590.020833333336</v>
      </c>
      <c r="C755" s="40">
        <f t="shared" si="47"/>
        <v>0.47916666666666646</v>
      </c>
      <c r="D755" s="43">
        <v>5.94</v>
      </c>
      <c r="E755" s="9">
        <f t="shared" si="48"/>
        <v>6.1152300000000013</v>
      </c>
      <c r="F755" s="44">
        <v>27.96</v>
      </c>
      <c r="G755" s="9">
        <f t="shared" si="49"/>
        <v>29.816544</v>
      </c>
      <c r="H755" s="11">
        <f t="shared" si="46"/>
        <v>316.05622063488005</v>
      </c>
      <c r="J755" s="26"/>
    </row>
    <row r="756" spans="1:10" outlineLevel="1">
      <c r="A756" s="7">
        <v>33</v>
      </c>
      <c r="B756" s="39">
        <v>42590.020833333336</v>
      </c>
      <c r="C756" s="40">
        <f t="shared" si="47"/>
        <v>0.49999999999999978</v>
      </c>
      <c r="D756" s="43">
        <v>4.71</v>
      </c>
      <c r="E756" s="9">
        <f t="shared" si="48"/>
        <v>4.8489450000000005</v>
      </c>
      <c r="F756" s="44">
        <v>26.81</v>
      </c>
      <c r="G756" s="9">
        <f t="shared" si="49"/>
        <v>28.590184000000001</v>
      </c>
      <c r="H756" s="11">
        <f t="shared" si="46"/>
        <v>256.55678774412002</v>
      </c>
      <c r="J756" s="26"/>
    </row>
    <row r="757" spans="1:10" outlineLevel="1">
      <c r="A757" s="7">
        <v>33</v>
      </c>
      <c r="B757" s="39">
        <v>42590.020833333336</v>
      </c>
      <c r="C757" s="40">
        <f t="shared" si="47"/>
        <v>0.52083333333333315</v>
      </c>
      <c r="D757" s="43">
        <v>3.26</v>
      </c>
      <c r="E757" s="9">
        <f t="shared" si="48"/>
        <v>3.3561700000000001</v>
      </c>
      <c r="F757" s="44">
        <v>28.43</v>
      </c>
      <c r="G757" s="9">
        <f t="shared" si="49"/>
        <v>30.317751999999999</v>
      </c>
      <c r="H757" s="11">
        <f t="shared" si="46"/>
        <v>171.77632527016002</v>
      </c>
      <c r="J757" s="26"/>
    </row>
    <row r="758" spans="1:10" outlineLevel="1">
      <c r="A758" s="7">
        <v>33</v>
      </c>
      <c r="B758" s="39">
        <v>42590.020833333336</v>
      </c>
      <c r="C758" s="40">
        <f t="shared" si="47"/>
        <v>0.54166666666666652</v>
      </c>
      <c r="D758" s="43">
        <v>3.59</v>
      </c>
      <c r="E758" s="9">
        <f t="shared" si="48"/>
        <v>3.6959050000000002</v>
      </c>
      <c r="F758" s="44">
        <v>27.22</v>
      </c>
      <c r="G758" s="9">
        <f t="shared" si="49"/>
        <v>29.027407999999998</v>
      </c>
      <c r="H758" s="11">
        <f t="shared" si="46"/>
        <v>193.93371513576002</v>
      </c>
      <c r="J758" s="26"/>
    </row>
    <row r="759" spans="1:10" outlineLevel="1">
      <c r="A759" s="7">
        <v>33</v>
      </c>
      <c r="B759" s="39">
        <v>42590.020833333336</v>
      </c>
      <c r="C759" s="40">
        <f t="shared" si="47"/>
        <v>0.56249999999999989</v>
      </c>
      <c r="D759" s="43">
        <v>3.87</v>
      </c>
      <c r="E759" s="9">
        <f t="shared" si="48"/>
        <v>3.9841650000000004</v>
      </c>
      <c r="F759" s="44">
        <v>24.23</v>
      </c>
      <c r="G759" s="9">
        <f t="shared" si="49"/>
        <v>25.838872000000002</v>
      </c>
      <c r="H759" s="11">
        <f t="shared" si="46"/>
        <v>221.76311803812001</v>
      </c>
      <c r="J759" s="26"/>
    </row>
    <row r="760" spans="1:10" outlineLevel="1">
      <c r="A760" s="7">
        <v>33</v>
      </c>
      <c r="B760" s="39">
        <v>42590.020833333336</v>
      </c>
      <c r="C760" s="40">
        <f t="shared" si="47"/>
        <v>0.58333333333333326</v>
      </c>
      <c r="D760" s="43">
        <v>3.76</v>
      </c>
      <c r="E760" s="9">
        <f t="shared" si="48"/>
        <v>3.8709199999999999</v>
      </c>
      <c r="F760" s="44">
        <v>32.71</v>
      </c>
      <c r="G760" s="9">
        <f t="shared" si="49"/>
        <v>34.881944000000004</v>
      </c>
      <c r="H760" s="11">
        <f t="shared" si="46"/>
        <v>180.45476533151998</v>
      </c>
      <c r="J760" s="26"/>
    </row>
    <row r="761" spans="1:10" outlineLevel="1">
      <c r="A761" s="7">
        <v>33</v>
      </c>
      <c r="B761" s="39">
        <v>42590.020833333336</v>
      </c>
      <c r="C761" s="40">
        <f t="shared" si="47"/>
        <v>0.60416666666666663</v>
      </c>
      <c r="D761" s="43">
        <v>4.5999999999999996</v>
      </c>
      <c r="E761" s="9">
        <f t="shared" si="48"/>
        <v>4.7356999999999996</v>
      </c>
      <c r="F761" s="44">
        <v>23.75</v>
      </c>
      <c r="G761" s="9">
        <f t="shared" si="49"/>
        <v>25.327000000000002</v>
      </c>
      <c r="H761" s="11">
        <f t="shared" si="46"/>
        <v>266.01847609999999</v>
      </c>
      <c r="J761" s="26"/>
    </row>
    <row r="762" spans="1:10" outlineLevel="1">
      <c r="A762" s="7">
        <v>33</v>
      </c>
      <c r="B762" s="39">
        <v>42590.020833333336</v>
      </c>
      <c r="C762" s="40">
        <f t="shared" si="47"/>
        <v>0.625</v>
      </c>
      <c r="D762" s="43">
        <v>5.59</v>
      </c>
      <c r="E762" s="9">
        <f t="shared" si="48"/>
        <v>5.7549049999999999</v>
      </c>
      <c r="F762" s="44">
        <v>20.85</v>
      </c>
      <c r="G762" s="9">
        <f t="shared" si="49"/>
        <v>22.234440000000003</v>
      </c>
      <c r="H762" s="11">
        <f t="shared" si="46"/>
        <v>341.06766757179997</v>
      </c>
      <c r="J762" s="26"/>
    </row>
    <row r="763" spans="1:10" outlineLevel="1">
      <c r="A763" s="7">
        <v>33</v>
      </c>
      <c r="B763" s="39">
        <v>42590.020833333336</v>
      </c>
      <c r="C763" s="40">
        <f t="shared" si="47"/>
        <v>0.64583333333333337</v>
      </c>
      <c r="D763" s="43">
        <v>6.36</v>
      </c>
      <c r="E763" s="9">
        <f t="shared" si="48"/>
        <v>6.5476200000000011</v>
      </c>
      <c r="F763" s="44">
        <v>21.3</v>
      </c>
      <c r="G763" s="9">
        <f t="shared" si="49"/>
        <v>22.714320000000001</v>
      </c>
      <c r="H763" s="11">
        <f t="shared" si="46"/>
        <v>384.90629408160004</v>
      </c>
      <c r="J763" s="26"/>
    </row>
    <row r="764" spans="1:10" outlineLevel="1">
      <c r="A764" s="7">
        <v>33</v>
      </c>
      <c r="B764" s="39">
        <v>42590.020833333336</v>
      </c>
      <c r="C764" s="40">
        <f t="shared" si="47"/>
        <v>0.66666666666666674</v>
      </c>
      <c r="D764" s="43">
        <v>7.57</v>
      </c>
      <c r="E764" s="9">
        <f t="shared" si="48"/>
        <v>7.7933150000000007</v>
      </c>
      <c r="F764" s="44">
        <v>21.85</v>
      </c>
      <c r="G764" s="9">
        <f t="shared" si="49"/>
        <v>23.300840000000001</v>
      </c>
      <c r="H764" s="11">
        <f t="shared" si="46"/>
        <v>453.56438661540005</v>
      </c>
      <c r="J764" s="26"/>
    </row>
    <row r="765" spans="1:10" outlineLevel="1">
      <c r="A765" s="7">
        <v>33</v>
      </c>
      <c r="B765" s="39">
        <v>42590.020833333336</v>
      </c>
      <c r="C765" s="40">
        <f t="shared" si="47"/>
        <v>0.68750000000000011</v>
      </c>
      <c r="D765" s="43">
        <v>7.91</v>
      </c>
      <c r="E765" s="9">
        <f t="shared" si="48"/>
        <v>8.1433450000000001</v>
      </c>
      <c r="F765" s="44">
        <v>25.52</v>
      </c>
      <c r="G765" s="9">
        <f t="shared" si="49"/>
        <v>27.214528000000001</v>
      </c>
      <c r="H765" s="11">
        <f t="shared" ref="H765:H828" si="50">E765*($B$6-G765)</f>
        <v>442.06532698384001</v>
      </c>
      <c r="J765" s="26"/>
    </row>
    <row r="766" spans="1:10" outlineLevel="1">
      <c r="A766" s="7">
        <v>33</v>
      </c>
      <c r="B766" s="39">
        <v>42590.020833333336</v>
      </c>
      <c r="C766" s="40">
        <f t="shared" ref="C766:C829" si="51">IF(C765=$C$60,$C$13,C765+1/48)</f>
        <v>0.70833333333333348</v>
      </c>
      <c r="D766" s="43">
        <v>7.81</v>
      </c>
      <c r="E766" s="9">
        <f t="shared" si="48"/>
        <v>8.0403950000000002</v>
      </c>
      <c r="F766" s="44">
        <v>31.83</v>
      </c>
      <c r="G766" s="9">
        <f t="shared" si="49"/>
        <v>33.943511999999998</v>
      </c>
      <c r="H766" s="11">
        <f t="shared" si="50"/>
        <v>382.37294833276002</v>
      </c>
      <c r="J766" s="26"/>
    </row>
    <row r="767" spans="1:10" outlineLevel="1">
      <c r="A767" s="7">
        <v>33</v>
      </c>
      <c r="B767" s="39">
        <v>42590.020833333336</v>
      </c>
      <c r="C767" s="40">
        <f t="shared" si="51"/>
        <v>0.72916666666666685</v>
      </c>
      <c r="D767" s="43">
        <v>9.11</v>
      </c>
      <c r="E767" s="9">
        <f t="shared" si="48"/>
        <v>9.3787450000000003</v>
      </c>
      <c r="F767" s="44">
        <v>41.45</v>
      </c>
      <c r="G767" s="9">
        <f t="shared" si="49"/>
        <v>44.202280000000002</v>
      </c>
      <c r="H767" s="11">
        <f t="shared" si="50"/>
        <v>349.80580496139999</v>
      </c>
      <c r="J767" s="26"/>
    </row>
    <row r="768" spans="1:10" outlineLevel="1">
      <c r="A768" s="7">
        <v>33</v>
      </c>
      <c r="B768" s="39">
        <v>42590.020833333336</v>
      </c>
      <c r="C768" s="40">
        <f t="shared" si="51"/>
        <v>0.75000000000000022</v>
      </c>
      <c r="D768" s="43">
        <v>9.5299999999999994</v>
      </c>
      <c r="E768" s="9">
        <f t="shared" si="48"/>
        <v>9.8111350000000002</v>
      </c>
      <c r="F768" s="44">
        <v>81.45</v>
      </c>
      <c r="G768" s="9">
        <f t="shared" si="49"/>
        <v>86.858280000000008</v>
      </c>
      <c r="H768" s="11">
        <f t="shared" si="50"/>
        <v>-52.570808447800076</v>
      </c>
      <c r="J768" s="26"/>
    </row>
    <row r="769" spans="1:10" outlineLevel="1">
      <c r="A769" s="7">
        <v>33</v>
      </c>
      <c r="B769" s="39">
        <v>42590.020833333336</v>
      </c>
      <c r="C769" s="40">
        <f t="shared" si="51"/>
        <v>0.77083333333333359</v>
      </c>
      <c r="D769" s="43">
        <v>9.7799999999999994</v>
      </c>
      <c r="E769" s="9">
        <f t="shared" si="48"/>
        <v>10.06851</v>
      </c>
      <c r="F769" s="44">
        <v>93.13</v>
      </c>
      <c r="G769" s="9">
        <f t="shared" si="49"/>
        <v>99.313831999999991</v>
      </c>
      <c r="H769" s="11">
        <f t="shared" si="50"/>
        <v>-179.3587456303199</v>
      </c>
      <c r="J769" s="26"/>
    </row>
    <row r="770" spans="1:10" outlineLevel="1">
      <c r="A770" s="7">
        <v>33</v>
      </c>
      <c r="B770" s="39">
        <v>42590.020833333336</v>
      </c>
      <c r="C770" s="40">
        <f t="shared" si="51"/>
        <v>0.79166666666666696</v>
      </c>
      <c r="D770" s="43">
        <v>9.7799999999999994</v>
      </c>
      <c r="E770" s="9">
        <f t="shared" si="48"/>
        <v>10.06851</v>
      </c>
      <c r="F770" s="44">
        <v>93</v>
      </c>
      <c r="G770" s="9">
        <f t="shared" si="49"/>
        <v>99.175200000000004</v>
      </c>
      <c r="H770" s="11">
        <f t="shared" si="50"/>
        <v>-177.96292795200003</v>
      </c>
      <c r="J770" s="26"/>
    </row>
    <row r="771" spans="1:10" outlineLevel="1">
      <c r="A771" s="7">
        <v>33</v>
      </c>
      <c r="B771" s="39">
        <v>42590.020833333336</v>
      </c>
      <c r="C771" s="40">
        <f t="shared" si="51"/>
        <v>0.81250000000000033</v>
      </c>
      <c r="D771" s="43">
        <v>9.7899999999999991</v>
      </c>
      <c r="E771" s="9">
        <f t="shared" si="48"/>
        <v>10.078804999999999</v>
      </c>
      <c r="F771" s="44">
        <v>77.34</v>
      </c>
      <c r="G771" s="9">
        <f t="shared" si="49"/>
        <v>82.475376000000011</v>
      </c>
      <c r="H771" s="11">
        <f t="shared" si="50"/>
        <v>-9.8306245056801131</v>
      </c>
      <c r="J771" s="26"/>
    </row>
    <row r="772" spans="1:10" outlineLevel="1">
      <c r="A772" s="7">
        <v>33</v>
      </c>
      <c r="B772" s="39">
        <v>42590.020833333336</v>
      </c>
      <c r="C772" s="40">
        <f t="shared" si="51"/>
        <v>0.8333333333333337</v>
      </c>
      <c r="D772" s="43">
        <v>9.7799999999999994</v>
      </c>
      <c r="E772" s="9">
        <f t="shared" si="48"/>
        <v>10.06851</v>
      </c>
      <c r="F772" s="44">
        <v>52.31</v>
      </c>
      <c r="G772" s="9">
        <f t="shared" si="49"/>
        <v>55.783384000000005</v>
      </c>
      <c r="H772" s="11">
        <f t="shared" si="50"/>
        <v>258.92800536215992</v>
      </c>
      <c r="J772" s="26"/>
    </row>
    <row r="773" spans="1:10" outlineLevel="1">
      <c r="A773" s="7">
        <v>33</v>
      </c>
      <c r="B773" s="39">
        <v>42590.020833333336</v>
      </c>
      <c r="C773" s="40">
        <f t="shared" si="51"/>
        <v>0.85416666666666707</v>
      </c>
      <c r="D773" s="43">
        <v>9.7899999999999991</v>
      </c>
      <c r="E773" s="9">
        <f t="shared" si="48"/>
        <v>10.078804999999999</v>
      </c>
      <c r="F773" s="44">
        <v>42.36</v>
      </c>
      <c r="G773" s="9">
        <f t="shared" si="49"/>
        <v>45.172704000000003</v>
      </c>
      <c r="H773" s="11">
        <f t="shared" si="50"/>
        <v>366.13573256127995</v>
      </c>
      <c r="J773" s="26"/>
    </row>
    <row r="774" spans="1:10" outlineLevel="1">
      <c r="A774" s="7">
        <v>33</v>
      </c>
      <c r="B774" s="39">
        <v>42590.020833333336</v>
      </c>
      <c r="C774" s="40">
        <f t="shared" si="51"/>
        <v>0.87500000000000044</v>
      </c>
      <c r="D774" s="43">
        <v>9.7799999999999994</v>
      </c>
      <c r="E774" s="9">
        <f t="shared" si="48"/>
        <v>10.06851</v>
      </c>
      <c r="F774" s="44">
        <v>34.75</v>
      </c>
      <c r="G774" s="9">
        <f t="shared" si="49"/>
        <v>37.057400000000001</v>
      </c>
      <c r="H774" s="11">
        <f t="shared" si="50"/>
        <v>447.47076252599999</v>
      </c>
      <c r="J774" s="26"/>
    </row>
    <row r="775" spans="1:10" outlineLevel="1">
      <c r="A775" s="7">
        <v>33</v>
      </c>
      <c r="B775" s="39">
        <v>42590.020833333336</v>
      </c>
      <c r="C775" s="40">
        <f t="shared" si="51"/>
        <v>0.89583333333333381</v>
      </c>
      <c r="D775" s="43">
        <v>9.7799999999999994</v>
      </c>
      <c r="E775" s="9">
        <f t="shared" si="48"/>
        <v>10.06851</v>
      </c>
      <c r="F775" s="44">
        <v>31.8</v>
      </c>
      <c r="G775" s="9">
        <f t="shared" si="49"/>
        <v>33.911520000000003</v>
      </c>
      <c r="H775" s="11">
        <f t="shared" si="50"/>
        <v>479.14508676479994</v>
      </c>
      <c r="J775" s="26"/>
    </row>
    <row r="776" spans="1:10" outlineLevel="1">
      <c r="A776" s="7">
        <v>33</v>
      </c>
      <c r="B776" s="39">
        <v>42590.020833333336</v>
      </c>
      <c r="C776" s="40">
        <f t="shared" si="51"/>
        <v>0.91666666666666718</v>
      </c>
      <c r="D776" s="43">
        <v>9.51</v>
      </c>
      <c r="E776" s="9">
        <f t="shared" si="48"/>
        <v>9.7905449999999998</v>
      </c>
      <c r="F776" s="44">
        <v>29.44</v>
      </c>
      <c r="G776" s="9">
        <f t="shared" si="49"/>
        <v>31.394816000000002</v>
      </c>
      <c r="H776" s="11">
        <f t="shared" si="50"/>
        <v>490.55705868527991</v>
      </c>
      <c r="J776" s="26"/>
    </row>
    <row r="777" spans="1:10" outlineLevel="1">
      <c r="A777" s="7">
        <v>33</v>
      </c>
      <c r="B777" s="39">
        <v>42590.020833333336</v>
      </c>
      <c r="C777" s="40">
        <f t="shared" si="51"/>
        <v>0.93750000000000056</v>
      </c>
      <c r="D777" s="43">
        <v>9.3800000000000008</v>
      </c>
      <c r="E777" s="9">
        <f t="shared" si="48"/>
        <v>9.6567100000000021</v>
      </c>
      <c r="F777" s="44">
        <v>31.1</v>
      </c>
      <c r="G777" s="9">
        <f t="shared" si="49"/>
        <v>33.165040000000005</v>
      </c>
      <c r="H777" s="11">
        <f t="shared" si="50"/>
        <v>466.75669158160008</v>
      </c>
      <c r="J777" s="26"/>
    </row>
    <row r="778" spans="1:10" outlineLevel="1">
      <c r="A778" s="7">
        <v>33</v>
      </c>
      <c r="B778" s="39">
        <v>42590.020833333336</v>
      </c>
      <c r="C778" s="40">
        <f t="shared" si="51"/>
        <v>0.95833333333333393</v>
      </c>
      <c r="D778" s="43">
        <v>9.74</v>
      </c>
      <c r="E778" s="9">
        <f t="shared" si="48"/>
        <v>10.027330000000001</v>
      </c>
      <c r="F778" s="44">
        <v>24.54</v>
      </c>
      <c r="G778" s="9">
        <f t="shared" si="49"/>
        <v>26.169456</v>
      </c>
      <c r="H778" s="11">
        <f t="shared" si="50"/>
        <v>554.8176237675201</v>
      </c>
      <c r="J778" s="26"/>
    </row>
    <row r="779" spans="1:10" outlineLevel="1">
      <c r="A779" s="7">
        <v>33</v>
      </c>
      <c r="B779" s="39">
        <v>42590.020833333336</v>
      </c>
      <c r="C779" s="40">
        <f t="shared" si="51"/>
        <v>0.9791666666666673</v>
      </c>
      <c r="D779" s="43">
        <v>9.7799999999999994</v>
      </c>
      <c r="E779" s="9">
        <f t="shared" si="48"/>
        <v>10.06851</v>
      </c>
      <c r="F779" s="44">
        <v>24.96</v>
      </c>
      <c r="G779" s="9">
        <f t="shared" si="49"/>
        <v>26.617344000000003</v>
      </c>
      <c r="H779" s="11">
        <f t="shared" si="50"/>
        <v>552.58657076255997</v>
      </c>
      <c r="J779" s="26"/>
    </row>
    <row r="780" spans="1:10" outlineLevel="1">
      <c r="A780" s="7">
        <v>33</v>
      </c>
      <c r="B780" s="39">
        <v>42590.020833333336</v>
      </c>
      <c r="C780" s="40">
        <f t="shared" si="51"/>
        <v>1.0000000000000007</v>
      </c>
      <c r="D780" s="43">
        <v>9.7799999999999994</v>
      </c>
      <c r="E780" s="9">
        <f t="shared" si="48"/>
        <v>10.06851</v>
      </c>
      <c r="F780" s="44">
        <v>27.24</v>
      </c>
      <c r="G780" s="9">
        <f t="shared" si="49"/>
        <v>29.048735999999998</v>
      </c>
      <c r="H780" s="11">
        <f t="shared" si="50"/>
        <v>528.10607609663998</v>
      </c>
      <c r="J780" s="26"/>
    </row>
    <row r="781" spans="1:10" outlineLevel="1">
      <c r="A781" s="7">
        <v>33</v>
      </c>
      <c r="B781" s="39">
        <v>42591.020833333336</v>
      </c>
      <c r="C781" s="40">
        <f t="shared" si="51"/>
        <v>2.0833333333333332E-2</v>
      </c>
      <c r="D781" s="43">
        <v>9.7799999999999994</v>
      </c>
      <c r="E781" s="9">
        <f t="shared" ref="E781:E844" si="52">IF($B$10="Electricity",$D781*$B$7,$D781*$B$8)</f>
        <v>10.06851</v>
      </c>
      <c r="F781" s="44">
        <v>23.66</v>
      </c>
      <c r="G781" s="9">
        <f t="shared" ref="G781:G844" si="53">$F781*$B$8</f>
        <v>25.231024000000001</v>
      </c>
      <c r="H781" s="11">
        <f t="shared" si="50"/>
        <v>566.54474754575995</v>
      </c>
      <c r="J781" s="26"/>
    </row>
    <row r="782" spans="1:10" outlineLevel="1">
      <c r="A782" s="7">
        <v>33</v>
      </c>
      <c r="B782" s="39">
        <v>42591.020833333336</v>
      </c>
      <c r="C782" s="40">
        <f t="shared" si="51"/>
        <v>4.1666666666666664E-2</v>
      </c>
      <c r="D782" s="43">
        <v>9.7799999999999994</v>
      </c>
      <c r="E782" s="9">
        <f t="shared" si="52"/>
        <v>10.06851</v>
      </c>
      <c r="F782" s="44">
        <v>17.809999999999999</v>
      </c>
      <c r="G782" s="9">
        <f t="shared" si="53"/>
        <v>18.992583999999997</v>
      </c>
      <c r="H782" s="11">
        <f t="shared" si="50"/>
        <v>629.35654307016</v>
      </c>
      <c r="J782" s="26"/>
    </row>
    <row r="783" spans="1:10" outlineLevel="1">
      <c r="A783" s="7">
        <v>33</v>
      </c>
      <c r="B783" s="39">
        <v>42591.020833333336</v>
      </c>
      <c r="C783" s="40">
        <f t="shared" si="51"/>
        <v>6.25E-2</v>
      </c>
      <c r="D783" s="43">
        <v>9.7799999999999994</v>
      </c>
      <c r="E783" s="9">
        <f t="shared" si="52"/>
        <v>10.06851</v>
      </c>
      <c r="F783" s="44">
        <v>11.13</v>
      </c>
      <c r="G783" s="9">
        <f t="shared" si="53"/>
        <v>11.869032000000001</v>
      </c>
      <c r="H783" s="11">
        <f t="shared" si="50"/>
        <v>701.08009761767994</v>
      </c>
      <c r="J783" s="26"/>
    </row>
    <row r="784" spans="1:10" outlineLevel="1">
      <c r="A784" s="7">
        <v>33</v>
      </c>
      <c r="B784" s="39">
        <v>42591.020833333336</v>
      </c>
      <c r="C784" s="40">
        <f t="shared" si="51"/>
        <v>8.3333333333333329E-2</v>
      </c>
      <c r="D784" s="43">
        <v>9.7799999999999994</v>
      </c>
      <c r="E784" s="9">
        <f t="shared" si="52"/>
        <v>10.06851</v>
      </c>
      <c r="F784" s="44">
        <v>17</v>
      </c>
      <c r="G784" s="9">
        <f t="shared" si="53"/>
        <v>18.128800000000002</v>
      </c>
      <c r="H784" s="11">
        <f t="shared" si="50"/>
        <v>638.05356091199997</v>
      </c>
      <c r="J784" s="26"/>
    </row>
    <row r="785" spans="1:10" outlineLevel="1">
      <c r="A785" s="7">
        <v>33</v>
      </c>
      <c r="B785" s="39">
        <v>42591.020833333336</v>
      </c>
      <c r="C785" s="40">
        <f t="shared" si="51"/>
        <v>0.10416666666666666</v>
      </c>
      <c r="D785" s="43">
        <v>9.7799999999999994</v>
      </c>
      <c r="E785" s="9">
        <f t="shared" si="52"/>
        <v>10.06851</v>
      </c>
      <c r="F785" s="44">
        <v>14.77</v>
      </c>
      <c r="G785" s="9">
        <f t="shared" si="53"/>
        <v>15.750728000000001</v>
      </c>
      <c r="H785" s="11">
        <f t="shared" si="50"/>
        <v>661.99720262471999</v>
      </c>
      <c r="J785" s="26"/>
    </row>
    <row r="786" spans="1:10" outlineLevel="1">
      <c r="A786" s="7">
        <v>33</v>
      </c>
      <c r="B786" s="39">
        <v>42591.020833333336</v>
      </c>
      <c r="C786" s="40">
        <f t="shared" si="51"/>
        <v>0.12499999999999999</v>
      </c>
      <c r="D786" s="43">
        <v>9.7799999999999994</v>
      </c>
      <c r="E786" s="9">
        <f t="shared" si="52"/>
        <v>10.06851</v>
      </c>
      <c r="F786" s="44">
        <v>13.24</v>
      </c>
      <c r="G786" s="9">
        <f t="shared" si="53"/>
        <v>14.119136000000001</v>
      </c>
      <c r="H786" s="11">
        <f t="shared" si="50"/>
        <v>678.42490299264</v>
      </c>
      <c r="J786" s="26"/>
    </row>
    <row r="787" spans="1:10" outlineLevel="1">
      <c r="A787" s="7">
        <v>33</v>
      </c>
      <c r="B787" s="39">
        <v>42591.020833333336</v>
      </c>
      <c r="C787" s="40">
        <f t="shared" si="51"/>
        <v>0.14583333333333331</v>
      </c>
      <c r="D787" s="43">
        <v>9.7799999999999994</v>
      </c>
      <c r="E787" s="9">
        <f t="shared" si="52"/>
        <v>10.06851</v>
      </c>
      <c r="F787" s="44">
        <v>6.65</v>
      </c>
      <c r="G787" s="9">
        <f t="shared" si="53"/>
        <v>7.0915600000000003</v>
      </c>
      <c r="H787" s="11">
        <f t="shared" si="50"/>
        <v>749.18212222440002</v>
      </c>
      <c r="J787" s="26"/>
    </row>
    <row r="788" spans="1:10" outlineLevel="1">
      <c r="A788" s="7">
        <v>33</v>
      </c>
      <c r="B788" s="39">
        <v>42591.020833333336</v>
      </c>
      <c r="C788" s="40">
        <f t="shared" si="51"/>
        <v>0.16666666666666666</v>
      </c>
      <c r="D788" s="43">
        <v>9.77</v>
      </c>
      <c r="E788" s="9">
        <f t="shared" si="52"/>
        <v>10.058215000000001</v>
      </c>
      <c r="F788" s="44">
        <v>-0.04</v>
      </c>
      <c r="G788" s="9">
        <f t="shared" si="53"/>
        <v>-4.2655999999999999E-2</v>
      </c>
      <c r="H788" s="11">
        <f t="shared" si="50"/>
        <v>820.17356571903997</v>
      </c>
      <c r="J788" s="26"/>
    </row>
    <row r="789" spans="1:10" outlineLevel="1">
      <c r="A789" s="7">
        <v>33</v>
      </c>
      <c r="B789" s="39">
        <v>42591.020833333336</v>
      </c>
      <c r="C789" s="40">
        <f t="shared" si="51"/>
        <v>0.1875</v>
      </c>
      <c r="D789" s="43">
        <v>9.69</v>
      </c>
      <c r="E789" s="9">
        <f t="shared" si="52"/>
        <v>9.975855000000001</v>
      </c>
      <c r="F789" s="44">
        <v>1.65</v>
      </c>
      <c r="G789" s="9">
        <f t="shared" si="53"/>
        <v>1.75956</v>
      </c>
      <c r="H789" s="11">
        <f t="shared" si="50"/>
        <v>795.47906707620018</v>
      </c>
      <c r="J789" s="26"/>
    </row>
    <row r="790" spans="1:10" outlineLevel="1">
      <c r="A790" s="7">
        <v>33</v>
      </c>
      <c r="B790" s="39">
        <v>42591.020833333336</v>
      </c>
      <c r="C790" s="40">
        <f t="shared" si="51"/>
        <v>0.20833333333333334</v>
      </c>
      <c r="D790" s="43">
        <v>9.56</v>
      </c>
      <c r="E790" s="9">
        <f t="shared" si="52"/>
        <v>9.8420200000000015</v>
      </c>
      <c r="F790" s="44">
        <v>7.46</v>
      </c>
      <c r="G790" s="9">
        <f t="shared" si="53"/>
        <v>7.9553440000000002</v>
      </c>
      <c r="H790" s="11">
        <f t="shared" si="50"/>
        <v>723.82797524512011</v>
      </c>
      <c r="J790" s="26"/>
    </row>
    <row r="791" spans="1:10" outlineLevel="1">
      <c r="A791" s="7">
        <v>33</v>
      </c>
      <c r="B791" s="39">
        <v>42591.020833333336</v>
      </c>
      <c r="C791" s="40">
        <f t="shared" si="51"/>
        <v>0.22916666666666669</v>
      </c>
      <c r="D791" s="43">
        <v>9.5299999999999994</v>
      </c>
      <c r="E791" s="9">
        <f t="shared" si="52"/>
        <v>9.8111350000000002</v>
      </c>
      <c r="F791" s="44">
        <v>22.97</v>
      </c>
      <c r="G791" s="9">
        <f t="shared" si="53"/>
        <v>24.495207999999998</v>
      </c>
      <c r="H791" s="11">
        <f t="shared" si="50"/>
        <v>559.28170995892003</v>
      </c>
      <c r="J791" s="26"/>
    </row>
    <row r="792" spans="1:10" outlineLevel="1">
      <c r="A792" s="7">
        <v>33</v>
      </c>
      <c r="B792" s="39">
        <v>42591.020833333336</v>
      </c>
      <c r="C792" s="40">
        <f t="shared" si="51"/>
        <v>0.25</v>
      </c>
      <c r="D792" s="43">
        <v>9.59</v>
      </c>
      <c r="E792" s="9">
        <f t="shared" si="52"/>
        <v>9.8729050000000012</v>
      </c>
      <c r="F792" s="44">
        <v>25.11</v>
      </c>
      <c r="G792" s="9">
        <f t="shared" si="53"/>
        <v>26.777304000000001</v>
      </c>
      <c r="H792" s="11">
        <f t="shared" si="50"/>
        <v>540.2719789518801</v>
      </c>
      <c r="J792" s="26"/>
    </row>
    <row r="793" spans="1:10" outlineLevel="1">
      <c r="A793" s="7">
        <v>33</v>
      </c>
      <c r="B793" s="39">
        <v>42591.020833333336</v>
      </c>
      <c r="C793" s="40">
        <f t="shared" si="51"/>
        <v>0.27083333333333331</v>
      </c>
      <c r="D793" s="43">
        <v>9.59</v>
      </c>
      <c r="E793" s="9">
        <f t="shared" si="52"/>
        <v>9.8729050000000012</v>
      </c>
      <c r="F793" s="44">
        <v>37.549999999999997</v>
      </c>
      <c r="G793" s="9">
        <f t="shared" si="53"/>
        <v>40.043319999999994</v>
      </c>
      <c r="H793" s="11">
        <f t="shared" si="50"/>
        <v>409.2978632554001</v>
      </c>
      <c r="J793" s="26"/>
    </row>
    <row r="794" spans="1:10" outlineLevel="1">
      <c r="A794" s="7">
        <v>33</v>
      </c>
      <c r="B794" s="39">
        <v>42591.020833333336</v>
      </c>
      <c r="C794" s="40">
        <f t="shared" si="51"/>
        <v>0.29166666666666663</v>
      </c>
      <c r="D794" s="43">
        <v>9.76</v>
      </c>
      <c r="E794" s="9">
        <f t="shared" si="52"/>
        <v>10.047920000000001</v>
      </c>
      <c r="F794" s="44">
        <v>63.31</v>
      </c>
      <c r="G794" s="9">
        <f t="shared" si="53"/>
        <v>67.513784000000001</v>
      </c>
      <c r="H794" s="11">
        <f t="shared" si="50"/>
        <v>140.53237947072</v>
      </c>
      <c r="J794" s="26"/>
    </row>
    <row r="795" spans="1:10" outlineLevel="1">
      <c r="A795" s="7">
        <v>33</v>
      </c>
      <c r="B795" s="39">
        <v>42591.020833333336</v>
      </c>
      <c r="C795" s="40">
        <f t="shared" si="51"/>
        <v>0.31249999999999994</v>
      </c>
      <c r="D795" s="43">
        <v>9.77</v>
      </c>
      <c r="E795" s="9">
        <f t="shared" si="52"/>
        <v>10.058215000000001</v>
      </c>
      <c r="F795" s="44">
        <v>63.99</v>
      </c>
      <c r="G795" s="9">
        <f t="shared" si="53"/>
        <v>68.23893600000001</v>
      </c>
      <c r="H795" s="11">
        <f t="shared" si="50"/>
        <v>133.38263284075992</v>
      </c>
      <c r="J795" s="26"/>
    </row>
    <row r="796" spans="1:10" outlineLevel="1">
      <c r="A796" s="7">
        <v>33</v>
      </c>
      <c r="B796" s="39">
        <v>42591.020833333336</v>
      </c>
      <c r="C796" s="40">
        <f t="shared" si="51"/>
        <v>0.33333333333333326</v>
      </c>
      <c r="D796" s="43">
        <v>9.77</v>
      </c>
      <c r="E796" s="9">
        <f t="shared" si="52"/>
        <v>10.058215000000001</v>
      </c>
      <c r="F796" s="44">
        <v>91.49</v>
      </c>
      <c r="G796" s="9">
        <f t="shared" si="53"/>
        <v>97.564935999999989</v>
      </c>
      <c r="H796" s="11">
        <f t="shared" si="50"/>
        <v>-161.58458024923991</v>
      </c>
      <c r="J796" s="26"/>
    </row>
    <row r="797" spans="1:10" outlineLevel="1">
      <c r="A797" s="7">
        <v>33</v>
      </c>
      <c r="B797" s="39">
        <v>42591.020833333336</v>
      </c>
      <c r="C797" s="40">
        <f t="shared" si="51"/>
        <v>0.35416666666666657</v>
      </c>
      <c r="D797" s="43">
        <v>9.77</v>
      </c>
      <c r="E797" s="9">
        <f t="shared" si="52"/>
        <v>10.058215000000001</v>
      </c>
      <c r="F797" s="44">
        <v>59.95</v>
      </c>
      <c r="G797" s="9">
        <f t="shared" si="53"/>
        <v>63.930680000000002</v>
      </c>
      <c r="H797" s="11">
        <f t="shared" si="50"/>
        <v>176.71599796379999</v>
      </c>
      <c r="J797" s="26"/>
    </row>
    <row r="798" spans="1:10" outlineLevel="1">
      <c r="A798" s="7">
        <v>33</v>
      </c>
      <c r="B798" s="39">
        <v>42591.020833333336</v>
      </c>
      <c r="C798" s="40">
        <f t="shared" si="51"/>
        <v>0.37499999999999989</v>
      </c>
      <c r="D798" s="43">
        <v>9.64</v>
      </c>
      <c r="E798" s="9">
        <f t="shared" si="52"/>
        <v>9.9243800000000011</v>
      </c>
      <c r="F798" s="44">
        <v>38.840000000000003</v>
      </c>
      <c r="G798" s="9">
        <f t="shared" si="53"/>
        <v>41.418976000000001</v>
      </c>
      <c r="H798" s="11">
        <f t="shared" si="50"/>
        <v>397.77931296512003</v>
      </c>
      <c r="J798" s="26"/>
    </row>
    <row r="799" spans="1:10" outlineLevel="1">
      <c r="A799" s="7">
        <v>33</v>
      </c>
      <c r="B799" s="39">
        <v>42591.020833333336</v>
      </c>
      <c r="C799" s="40">
        <f t="shared" si="51"/>
        <v>0.3958333333333332</v>
      </c>
      <c r="D799" s="43">
        <v>9.15</v>
      </c>
      <c r="E799" s="9">
        <f t="shared" si="52"/>
        <v>9.419925000000001</v>
      </c>
      <c r="F799" s="44">
        <v>35.479999999999997</v>
      </c>
      <c r="G799" s="9">
        <f t="shared" si="53"/>
        <v>37.835871999999995</v>
      </c>
      <c r="H799" s="11">
        <f t="shared" si="50"/>
        <v>411.31281095040009</v>
      </c>
      <c r="J799" s="26"/>
    </row>
    <row r="800" spans="1:10" outlineLevel="1">
      <c r="A800" s="7">
        <v>33</v>
      </c>
      <c r="B800" s="39">
        <v>42591.020833333336</v>
      </c>
      <c r="C800" s="40">
        <f t="shared" si="51"/>
        <v>0.41666666666666652</v>
      </c>
      <c r="D800" s="43">
        <v>8.7899999999999991</v>
      </c>
      <c r="E800" s="9">
        <f t="shared" si="52"/>
        <v>9.0493050000000004</v>
      </c>
      <c r="F800" s="44">
        <v>30.15</v>
      </c>
      <c r="G800" s="9">
        <f t="shared" si="53"/>
        <v>32.151959999999995</v>
      </c>
      <c r="H800" s="11">
        <f t="shared" si="50"/>
        <v>446.56546511220006</v>
      </c>
      <c r="J800" s="26"/>
    </row>
    <row r="801" spans="1:10" outlineLevel="1">
      <c r="A801" s="7">
        <v>33</v>
      </c>
      <c r="B801" s="39">
        <v>42591.020833333336</v>
      </c>
      <c r="C801" s="40">
        <f t="shared" si="51"/>
        <v>0.43749999999999983</v>
      </c>
      <c r="D801" s="43">
        <v>9.31</v>
      </c>
      <c r="E801" s="9">
        <f t="shared" si="52"/>
        <v>9.5846450000000019</v>
      </c>
      <c r="F801" s="44">
        <v>25.7</v>
      </c>
      <c r="G801" s="9">
        <f t="shared" si="53"/>
        <v>27.406479999999998</v>
      </c>
      <c r="H801" s="11">
        <f t="shared" si="50"/>
        <v>518.46718600040003</v>
      </c>
      <c r="J801" s="26"/>
    </row>
    <row r="802" spans="1:10" outlineLevel="1">
      <c r="A802" s="7">
        <v>33</v>
      </c>
      <c r="B802" s="39">
        <v>42591.020833333336</v>
      </c>
      <c r="C802" s="40">
        <f t="shared" si="51"/>
        <v>0.45833333333333315</v>
      </c>
      <c r="D802" s="43">
        <v>9.65</v>
      </c>
      <c r="E802" s="9">
        <f t="shared" si="52"/>
        <v>9.9346750000000004</v>
      </c>
      <c r="F802" s="44">
        <v>21.01</v>
      </c>
      <c r="G802" s="9">
        <f t="shared" si="53"/>
        <v>22.405064000000003</v>
      </c>
      <c r="H802" s="11">
        <f t="shared" si="50"/>
        <v>587.08898330579996</v>
      </c>
      <c r="J802" s="26"/>
    </row>
    <row r="803" spans="1:10" outlineLevel="1">
      <c r="A803" s="7">
        <v>33</v>
      </c>
      <c r="B803" s="39">
        <v>42591.020833333336</v>
      </c>
      <c r="C803" s="40">
        <f t="shared" si="51"/>
        <v>0.47916666666666646</v>
      </c>
      <c r="D803" s="43">
        <v>9.75</v>
      </c>
      <c r="E803" s="9">
        <f t="shared" si="52"/>
        <v>10.037625</v>
      </c>
      <c r="F803" s="44">
        <v>17.38</v>
      </c>
      <c r="G803" s="9">
        <f t="shared" si="53"/>
        <v>18.534032</v>
      </c>
      <c r="H803" s="11">
        <f t="shared" si="50"/>
        <v>632.02877454600002</v>
      </c>
      <c r="J803" s="26"/>
    </row>
    <row r="804" spans="1:10" outlineLevel="1">
      <c r="A804" s="7">
        <v>33</v>
      </c>
      <c r="B804" s="39">
        <v>42591.020833333336</v>
      </c>
      <c r="C804" s="40">
        <f t="shared" si="51"/>
        <v>0.49999999999999978</v>
      </c>
      <c r="D804" s="43">
        <v>9.64</v>
      </c>
      <c r="E804" s="9">
        <f t="shared" si="52"/>
        <v>9.9243800000000011</v>
      </c>
      <c r="F804" s="44">
        <v>19.079999999999998</v>
      </c>
      <c r="G804" s="9">
        <f t="shared" si="53"/>
        <v>20.346912</v>
      </c>
      <c r="H804" s="11">
        <f t="shared" si="50"/>
        <v>606.90648348544005</v>
      </c>
      <c r="J804" s="26"/>
    </row>
    <row r="805" spans="1:10" outlineLevel="1">
      <c r="A805" s="7">
        <v>33</v>
      </c>
      <c r="B805" s="39">
        <v>42591.020833333336</v>
      </c>
      <c r="C805" s="40">
        <f t="shared" si="51"/>
        <v>0.52083333333333315</v>
      </c>
      <c r="D805" s="43">
        <v>8.6199999999999992</v>
      </c>
      <c r="E805" s="9">
        <f t="shared" si="52"/>
        <v>8.8742900000000002</v>
      </c>
      <c r="F805" s="44">
        <v>17.63</v>
      </c>
      <c r="G805" s="9">
        <f t="shared" si="53"/>
        <v>18.800632</v>
      </c>
      <c r="H805" s="11">
        <f t="shared" si="50"/>
        <v>556.41237444872002</v>
      </c>
      <c r="J805" s="26"/>
    </row>
    <row r="806" spans="1:10" outlineLevel="1">
      <c r="A806" s="7">
        <v>33</v>
      </c>
      <c r="B806" s="39">
        <v>42591.020833333336</v>
      </c>
      <c r="C806" s="40">
        <f t="shared" si="51"/>
        <v>0.54166666666666652</v>
      </c>
      <c r="D806" s="43">
        <v>8.94</v>
      </c>
      <c r="E806" s="9">
        <f t="shared" si="52"/>
        <v>9.2037300000000002</v>
      </c>
      <c r="F806" s="44">
        <v>21.05</v>
      </c>
      <c r="G806" s="9">
        <f t="shared" si="53"/>
        <v>22.44772</v>
      </c>
      <c r="H806" s="11">
        <f t="shared" si="50"/>
        <v>543.50124100439996</v>
      </c>
      <c r="J806" s="26"/>
    </row>
    <row r="807" spans="1:10" outlineLevel="1">
      <c r="A807" s="7">
        <v>33</v>
      </c>
      <c r="B807" s="39">
        <v>42591.020833333336</v>
      </c>
      <c r="C807" s="40">
        <f t="shared" si="51"/>
        <v>0.56249999999999989</v>
      </c>
      <c r="D807" s="43">
        <v>9.4700000000000006</v>
      </c>
      <c r="E807" s="9">
        <f t="shared" si="52"/>
        <v>9.7493650000000009</v>
      </c>
      <c r="F807" s="44">
        <v>-28.26</v>
      </c>
      <c r="G807" s="9">
        <f t="shared" si="53"/>
        <v>-30.136464000000004</v>
      </c>
      <c r="H807" s="11">
        <f t="shared" si="50"/>
        <v>1088.3846348453601</v>
      </c>
      <c r="J807" s="26"/>
    </row>
    <row r="808" spans="1:10" outlineLevel="1">
      <c r="A808" s="7">
        <v>33</v>
      </c>
      <c r="B808" s="39">
        <v>42591.020833333336</v>
      </c>
      <c r="C808" s="40">
        <f t="shared" si="51"/>
        <v>0.58333333333333326</v>
      </c>
      <c r="D808" s="43">
        <v>9.3800000000000008</v>
      </c>
      <c r="E808" s="9">
        <f t="shared" si="52"/>
        <v>9.6567100000000021</v>
      </c>
      <c r="F808" s="44">
        <v>18.37</v>
      </c>
      <c r="G808" s="9">
        <f t="shared" si="53"/>
        <v>19.589768000000003</v>
      </c>
      <c r="H808" s="11">
        <f t="shared" si="50"/>
        <v>597.84915645672004</v>
      </c>
      <c r="J808" s="26"/>
    </row>
    <row r="809" spans="1:10" outlineLevel="1">
      <c r="A809" s="7">
        <v>33</v>
      </c>
      <c r="B809" s="39">
        <v>42591.020833333336</v>
      </c>
      <c r="C809" s="40">
        <f t="shared" si="51"/>
        <v>0.60416666666666663</v>
      </c>
      <c r="D809" s="43">
        <v>8.24</v>
      </c>
      <c r="E809" s="9">
        <f t="shared" si="52"/>
        <v>8.4830800000000011</v>
      </c>
      <c r="F809" s="44">
        <v>15.06</v>
      </c>
      <c r="G809" s="9">
        <f t="shared" si="53"/>
        <v>16.059984</v>
      </c>
      <c r="H809" s="11">
        <f t="shared" si="50"/>
        <v>555.13289092928005</v>
      </c>
      <c r="J809" s="26"/>
    </row>
    <row r="810" spans="1:10" outlineLevel="1">
      <c r="A810" s="7">
        <v>33</v>
      </c>
      <c r="B810" s="39">
        <v>42591.020833333336</v>
      </c>
      <c r="C810" s="40">
        <f t="shared" si="51"/>
        <v>0.625</v>
      </c>
      <c r="D810" s="43">
        <v>8.39</v>
      </c>
      <c r="E810" s="9">
        <f t="shared" si="52"/>
        <v>8.6375050000000009</v>
      </c>
      <c r="F810" s="44">
        <v>16.059999999999999</v>
      </c>
      <c r="G810" s="9">
        <f t="shared" si="53"/>
        <v>17.126383999999998</v>
      </c>
      <c r="H810" s="11">
        <f t="shared" si="50"/>
        <v>556.02743006808009</v>
      </c>
      <c r="J810" s="26"/>
    </row>
    <row r="811" spans="1:10" outlineLevel="1">
      <c r="A811" s="7">
        <v>33</v>
      </c>
      <c r="B811" s="39">
        <v>42591.020833333336</v>
      </c>
      <c r="C811" s="40">
        <f t="shared" si="51"/>
        <v>0.64583333333333337</v>
      </c>
      <c r="D811" s="43">
        <v>9.08</v>
      </c>
      <c r="E811" s="9">
        <f t="shared" si="52"/>
        <v>9.3478600000000007</v>
      </c>
      <c r="F811" s="44">
        <v>18.28</v>
      </c>
      <c r="G811" s="9">
        <f t="shared" si="53"/>
        <v>19.493792000000003</v>
      </c>
      <c r="H811" s="11">
        <f t="shared" si="50"/>
        <v>579.62535151488009</v>
      </c>
      <c r="J811" s="26"/>
    </row>
    <row r="812" spans="1:10" outlineLevel="1">
      <c r="A812" s="7">
        <v>33</v>
      </c>
      <c r="B812" s="39">
        <v>42591.020833333336</v>
      </c>
      <c r="C812" s="40">
        <f t="shared" si="51"/>
        <v>0.66666666666666674</v>
      </c>
      <c r="D812" s="43">
        <v>9.77</v>
      </c>
      <c r="E812" s="9">
        <f t="shared" si="52"/>
        <v>10.058215000000001</v>
      </c>
      <c r="F812" s="44">
        <v>17.88</v>
      </c>
      <c r="G812" s="9">
        <f t="shared" si="53"/>
        <v>19.067232000000001</v>
      </c>
      <c r="H812" s="11">
        <f t="shared" si="50"/>
        <v>627.96220358912001</v>
      </c>
      <c r="J812" s="26"/>
    </row>
    <row r="813" spans="1:10" outlineLevel="1">
      <c r="A813" s="7">
        <v>33</v>
      </c>
      <c r="B813" s="39">
        <v>42591.020833333336</v>
      </c>
      <c r="C813" s="40">
        <f t="shared" si="51"/>
        <v>0.68750000000000011</v>
      </c>
      <c r="D813" s="43">
        <v>9.51</v>
      </c>
      <c r="E813" s="9">
        <f t="shared" si="52"/>
        <v>9.7905449999999998</v>
      </c>
      <c r="F813" s="44">
        <v>19.43</v>
      </c>
      <c r="G813" s="9">
        <f t="shared" si="53"/>
        <v>20.720151999999999</v>
      </c>
      <c r="H813" s="11">
        <f t="shared" si="50"/>
        <v>595.06783693716</v>
      </c>
      <c r="J813" s="26"/>
    </row>
    <row r="814" spans="1:10" outlineLevel="1">
      <c r="A814" s="7">
        <v>33</v>
      </c>
      <c r="B814" s="39">
        <v>42591.020833333336</v>
      </c>
      <c r="C814" s="40">
        <f t="shared" si="51"/>
        <v>0.70833333333333348</v>
      </c>
      <c r="D814" s="43">
        <v>9.24</v>
      </c>
      <c r="E814" s="9">
        <f t="shared" si="52"/>
        <v>9.5125800000000016</v>
      </c>
      <c r="F814" s="44">
        <v>20.28</v>
      </c>
      <c r="G814" s="9">
        <f t="shared" si="53"/>
        <v>21.626592000000002</v>
      </c>
      <c r="H814" s="11">
        <f t="shared" si="50"/>
        <v>569.55058347264003</v>
      </c>
      <c r="J814" s="26"/>
    </row>
    <row r="815" spans="1:10" outlineLevel="1">
      <c r="A815" s="7">
        <v>33</v>
      </c>
      <c r="B815" s="39">
        <v>42591.020833333336</v>
      </c>
      <c r="C815" s="40">
        <f t="shared" si="51"/>
        <v>0.72916666666666685</v>
      </c>
      <c r="D815" s="43">
        <v>9.6300000000000008</v>
      </c>
      <c r="E815" s="9">
        <f t="shared" si="52"/>
        <v>9.9140850000000018</v>
      </c>
      <c r="F815" s="44">
        <v>36.04</v>
      </c>
      <c r="G815" s="9">
        <f t="shared" si="53"/>
        <v>38.433056000000001</v>
      </c>
      <c r="H815" s="11">
        <f t="shared" si="50"/>
        <v>426.96934350624008</v>
      </c>
      <c r="J815" s="26"/>
    </row>
    <row r="816" spans="1:10" outlineLevel="1">
      <c r="A816" s="7">
        <v>33</v>
      </c>
      <c r="B816" s="39">
        <v>42591.020833333336</v>
      </c>
      <c r="C816" s="40">
        <f t="shared" si="51"/>
        <v>0.75000000000000022</v>
      </c>
      <c r="D816" s="43">
        <v>9.7100000000000009</v>
      </c>
      <c r="E816" s="9">
        <f t="shared" si="52"/>
        <v>9.9964450000000014</v>
      </c>
      <c r="F816" s="44">
        <v>69.14</v>
      </c>
      <c r="G816" s="9">
        <f t="shared" si="53"/>
        <v>73.730896000000001</v>
      </c>
      <c r="H816" s="11">
        <f t="shared" si="50"/>
        <v>77.663420835279993</v>
      </c>
      <c r="J816" s="26"/>
    </row>
    <row r="817" spans="1:10" outlineLevel="1">
      <c r="A817" s="7">
        <v>33</v>
      </c>
      <c r="B817" s="39">
        <v>42591.020833333336</v>
      </c>
      <c r="C817" s="40">
        <f t="shared" si="51"/>
        <v>0.77083333333333359</v>
      </c>
      <c r="D817" s="43">
        <v>9.77</v>
      </c>
      <c r="E817" s="9">
        <f t="shared" si="52"/>
        <v>10.058215000000001</v>
      </c>
      <c r="F817" s="44">
        <v>83.8</v>
      </c>
      <c r="G817" s="9">
        <f t="shared" si="53"/>
        <v>89.364319999999992</v>
      </c>
      <c r="H817" s="11">
        <f t="shared" si="50"/>
        <v>-79.101021388799921</v>
      </c>
      <c r="J817" s="26"/>
    </row>
    <row r="818" spans="1:10" outlineLevel="1">
      <c r="A818" s="7">
        <v>33</v>
      </c>
      <c r="B818" s="39">
        <v>42591.020833333336</v>
      </c>
      <c r="C818" s="40">
        <f t="shared" si="51"/>
        <v>0.79166666666666696</v>
      </c>
      <c r="D818" s="43">
        <v>9.7799999999999994</v>
      </c>
      <c r="E818" s="9">
        <f t="shared" si="52"/>
        <v>10.06851</v>
      </c>
      <c r="F818" s="44">
        <v>83.45</v>
      </c>
      <c r="G818" s="9">
        <f t="shared" si="53"/>
        <v>88.991080000000011</v>
      </c>
      <c r="H818" s="11">
        <f t="shared" si="50"/>
        <v>-75.424013890800111</v>
      </c>
      <c r="J818" s="26"/>
    </row>
    <row r="819" spans="1:10" outlineLevel="1">
      <c r="A819" s="7">
        <v>33</v>
      </c>
      <c r="B819" s="39">
        <v>42591.020833333336</v>
      </c>
      <c r="C819" s="40">
        <f t="shared" si="51"/>
        <v>0.81250000000000033</v>
      </c>
      <c r="D819" s="43">
        <v>9.76</v>
      </c>
      <c r="E819" s="9">
        <f t="shared" si="52"/>
        <v>10.047920000000001</v>
      </c>
      <c r="F819" s="44">
        <v>39.020000000000003</v>
      </c>
      <c r="G819" s="9">
        <f t="shared" si="53"/>
        <v>41.610928000000001</v>
      </c>
      <c r="H819" s="11">
        <f t="shared" si="50"/>
        <v>400.80220433024004</v>
      </c>
      <c r="J819" s="26"/>
    </row>
    <row r="820" spans="1:10" outlineLevel="1">
      <c r="A820" s="7">
        <v>33</v>
      </c>
      <c r="B820" s="39">
        <v>42591.020833333336</v>
      </c>
      <c r="C820" s="40">
        <f t="shared" si="51"/>
        <v>0.8333333333333337</v>
      </c>
      <c r="D820" s="43">
        <v>9.7799999999999994</v>
      </c>
      <c r="E820" s="9">
        <f t="shared" si="52"/>
        <v>10.06851</v>
      </c>
      <c r="F820" s="44">
        <v>32.450000000000003</v>
      </c>
      <c r="G820" s="9">
        <f t="shared" si="53"/>
        <v>34.604680000000002</v>
      </c>
      <c r="H820" s="11">
        <f t="shared" si="50"/>
        <v>472.16599837319995</v>
      </c>
      <c r="J820" s="26"/>
    </row>
    <row r="821" spans="1:10" outlineLevel="1">
      <c r="A821" s="7">
        <v>33</v>
      </c>
      <c r="B821" s="39">
        <v>42591.020833333336</v>
      </c>
      <c r="C821" s="40">
        <f t="shared" si="51"/>
        <v>0.85416666666666707</v>
      </c>
      <c r="D821" s="43">
        <v>9.66</v>
      </c>
      <c r="E821" s="9">
        <f t="shared" si="52"/>
        <v>9.9449700000000014</v>
      </c>
      <c r="F821" s="44">
        <v>28.94</v>
      </c>
      <c r="G821" s="9">
        <f t="shared" si="53"/>
        <v>30.861616000000001</v>
      </c>
      <c r="H821" s="11">
        <f t="shared" si="50"/>
        <v>503.5972097284801</v>
      </c>
      <c r="J821" s="26"/>
    </row>
    <row r="822" spans="1:10" outlineLevel="1">
      <c r="A822" s="7">
        <v>33</v>
      </c>
      <c r="B822" s="39">
        <v>42591.020833333336</v>
      </c>
      <c r="C822" s="40">
        <f t="shared" si="51"/>
        <v>0.87500000000000044</v>
      </c>
      <c r="D822" s="43">
        <v>8.84</v>
      </c>
      <c r="E822" s="9">
        <f t="shared" si="52"/>
        <v>9.1007800000000003</v>
      </c>
      <c r="F822" s="44">
        <v>28.01</v>
      </c>
      <c r="G822" s="9">
        <f t="shared" si="53"/>
        <v>29.869864000000003</v>
      </c>
      <c r="H822" s="11">
        <f t="shared" si="50"/>
        <v>469.87450910607993</v>
      </c>
      <c r="J822" s="26"/>
    </row>
    <row r="823" spans="1:10" outlineLevel="1">
      <c r="A823" s="7">
        <v>33</v>
      </c>
      <c r="B823" s="39">
        <v>42591.020833333336</v>
      </c>
      <c r="C823" s="40">
        <f t="shared" si="51"/>
        <v>0.89583333333333381</v>
      </c>
      <c r="D823" s="43">
        <v>7.91</v>
      </c>
      <c r="E823" s="9">
        <f t="shared" si="52"/>
        <v>8.1433450000000001</v>
      </c>
      <c r="F823" s="44">
        <v>24.68</v>
      </c>
      <c r="G823" s="9">
        <f t="shared" si="53"/>
        <v>26.318752</v>
      </c>
      <c r="H823" s="11">
        <f t="shared" si="50"/>
        <v>449.35993999455997</v>
      </c>
      <c r="J823" s="26"/>
    </row>
    <row r="824" spans="1:10" outlineLevel="1">
      <c r="A824" s="7">
        <v>33</v>
      </c>
      <c r="B824" s="39">
        <v>42591.020833333336</v>
      </c>
      <c r="C824" s="40">
        <f t="shared" si="51"/>
        <v>0.91666666666666718</v>
      </c>
      <c r="D824" s="43">
        <v>7.32</v>
      </c>
      <c r="E824" s="9">
        <f t="shared" si="52"/>
        <v>7.535940000000001</v>
      </c>
      <c r="F824" s="44">
        <v>19.489999999999998</v>
      </c>
      <c r="G824" s="9">
        <f t="shared" si="53"/>
        <v>20.784136</v>
      </c>
      <c r="H824" s="11">
        <f t="shared" si="50"/>
        <v>457.55110815216005</v>
      </c>
      <c r="J824" s="26"/>
    </row>
    <row r="825" spans="1:10" outlineLevel="1">
      <c r="A825" s="7">
        <v>33</v>
      </c>
      <c r="B825" s="39">
        <v>42591.020833333336</v>
      </c>
      <c r="C825" s="40">
        <f t="shared" si="51"/>
        <v>0.93750000000000056</v>
      </c>
      <c r="D825" s="43">
        <v>5.43</v>
      </c>
      <c r="E825" s="9">
        <f t="shared" si="52"/>
        <v>5.590185</v>
      </c>
      <c r="F825" s="44">
        <v>22.03</v>
      </c>
      <c r="G825" s="9">
        <f t="shared" si="53"/>
        <v>23.492792000000001</v>
      </c>
      <c r="H825" s="11">
        <f t="shared" si="50"/>
        <v>324.27102405348001</v>
      </c>
      <c r="J825" s="26"/>
    </row>
    <row r="826" spans="1:10" outlineLevel="1">
      <c r="A826" s="7">
        <v>33</v>
      </c>
      <c r="B826" s="39">
        <v>42591.020833333336</v>
      </c>
      <c r="C826" s="40">
        <f t="shared" si="51"/>
        <v>0.95833333333333393</v>
      </c>
      <c r="D826" s="43">
        <v>7.66</v>
      </c>
      <c r="E826" s="9">
        <f t="shared" si="52"/>
        <v>7.8859700000000004</v>
      </c>
      <c r="F826" s="44">
        <v>13.23</v>
      </c>
      <c r="G826" s="9">
        <f t="shared" si="53"/>
        <v>14.108472000000001</v>
      </c>
      <c r="H826" s="11">
        <f t="shared" si="50"/>
        <v>531.44756806216003</v>
      </c>
      <c r="J826" s="26"/>
    </row>
    <row r="827" spans="1:10" outlineLevel="1">
      <c r="A827" s="7">
        <v>33</v>
      </c>
      <c r="B827" s="39">
        <v>42591.020833333336</v>
      </c>
      <c r="C827" s="40">
        <f t="shared" si="51"/>
        <v>0.9791666666666673</v>
      </c>
      <c r="D827" s="43">
        <v>8.1199999999999992</v>
      </c>
      <c r="E827" s="9">
        <f t="shared" si="52"/>
        <v>8.3595399999999991</v>
      </c>
      <c r="F827" s="44">
        <v>12.69</v>
      </c>
      <c r="G827" s="9">
        <f t="shared" si="53"/>
        <v>13.532615999999999</v>
      </c>
      <c r="H827" s="11">
        <f t="shared" si="50"/>
        <v>568.17606524335986</v>
      </c>
      <c r="J827" s="26"/>
    </row>
    <row r="828" spans="1:10" outlineLevel="1">
      <c r="A828" s="7">
        <v>33</v>
      </c>
      <c r="B828" s="39">
        <v>42591.020833333336</v>
      </c>
      <c r="C828" s="40">
        <f t="shared" si="51"/>
        <v>1.0000000000000007</v>
      </c>
      <c r="D828" s="43">
        <v>8.35</v>
      </c>
      <c r="E828" s="9">
        <f t="shared" si="52"/>
        <v>8.5963250000000002</v>
      </c>
      <c r="F828" s="44">
        <v>13.12</v>
      </c>
      <c r="G828" s="9">
        <f t="shared" si="53"/>
        <v>13.991168</v>
      </c>
      <c r="H828" s="11">
        <f t="shared" si="50"/>
        <v>580.32786024239999</v>
      </c>
      <c r="J828" s="26"/>
    </row>
    <row r="829" spans="1:10" outlineLevel="1">
      <c r="A829" s="7">
        <v>33</v>
      </c>
      <c r="B829" s="39">
        <v>42592.020833333336</v>
      </c>
      <c r="C829" s="40">
        <f t="shared" si="51"/>
        <v>2.0833333333333332E-2</v>
      </c>
      <c r="D829" s="43">
        <v>8.52</v>
      </c>
      <c r="E829" s="9">
        <f t="shared" si="52"/>
        <v>8.7713400000000004</v>
      </c>
      <c r="F829" s="44">
        <v>10.95</v>
      </c>
      <c r="G829" s="9">
        <f t="shared" si="53"/>
        <v>11.67708</v>
      </c>
      <c r="H829" s="11">
        <f t="shared" ref="H829:H892" si="54">E829*($B$6-G829)</f>
        <v>612.44057111279994</v>
      </c>
      <c r="J829" s="26"/>
    </row>
    <row r="830" spans="1:10" outlineLevel="1">
      <c r="A830" s="7">
        <v>33</v>
      </c>
      <c r="B830" s="39">
        <v>42592.020833333336</v>
      </c>
      <c r="C830" s="40">
        <f t="shared" ref="C830:C893" si="55">IF(C829=$C$60,$C$13,C829+1/48)</f>
        <v>4.1666666666666664E-2</v>
      </c>
      <c r="D830" s="43">
        <v>9.2200000000000006</v>
      </c>
      <c r="E830" s="9">
        <f t="shared" si="52"/>
        <v>9.4919900000000013</v>
      </c>
      <c r="F830" s="44">
        <v>11.27</v>
      </c>
      <c r="G830" s="9">
        <f t="shared" si="53"/>
        <v>12.018328</v>
      </c>
      <c r="H830" s="11">
        <f t="shared" si="54"/>
        <v>659.51933580728007</v>
      </c>
      <c r="J830" s="26"/>
    </row>
    <row r="831" spans="1:10" outlineLevel="1">
      <c r="A831" s="7">
        <v>33</v>
      </c>
      <c r="B831" s="39">
        <v>42592.020833333336</v>
      </c>
      <c r="C831" s="40">
        <f t="shared" si="55"/>
        <v>6.25E-2</v>
      </c>
      <c r="D831" s="43">
        <v>9.77</v>
      </c>
      <c r="E831" s="9">
        <f t="shared" si="52"/>
        <v>10.058215000000001</v>
      </c>
      <c r="F831" s="44">
        <v>9.25</v>
      </c>
      <c r="G831" s="9">
        <f t="shared" si="53"/>
        <v>9.8642000000000003</v>
      </c>
      <c r="H831" s="11">
        <f t="shared" si="54"/>
        <v>720.52827809700011</v>
      </c>
      <c r="J831" s="26"/>
    </row>
    <row r="832" spans="1:10" outlineLevel="1">
      <c r="A832" s="7">
        <v>33</v>
      </c>
      <c r="B832" s="39">
        <v>42592.020833333336</v>
      </c>
      <c r="C832" s="40">
        <f t="shared" si="55"/>
        <v>8.3333333333333329E-2</v>
      </c>
      <c r="D832" s="43">
        <v>9.7899999999999991</v>
      </c>
      <c r="E832" s="9">
        <f t="shared" si="52"/>
        <v>10.078804999999999</v>
      </c>
      <c r="F832" s="44">
        <v>7.75</v>
      </c>
      <c r="G832" s="9">
        <f t="shared" si="53"/>
        <v>8.2645999999999997</v>
      </c>
      <c r="H832" s="11">
        <f t="shared" si="54"/>
        <v>738.12531569699991</v>
      </c>
      <c r="J832" s="26"/>
    </row>
    <row r="833" spans="1:10" outlineLevel="1">
      <c r="A833" s="7">
        <v>33</v>
      </c>
      <c r="B833" s="39">
        <v>42592.020833333336</v>
      </c>
      <c r="C833" s="40">
        <f t="shared" si="55"/>
        <v>0.10416666666666666</v>
      </c>
      <c r="D833" s="43">
        <v>9.73</v>
      </c>
      <c r="E833" s="9">
        <f t="shared" si="52"/>
        <v>10.017035000000002</v>
      </c>
      <c r="F833" s="44">
        <v>1.98</v>
      </c>
      <c r="G833" s="9">
        <f t="shared" si="53"/>
        <v>2.111472</v>
      </c>
      <c r="H833" s="11">
        <f t="shared" si="54"/>
        <v>795.23766357448005</v>
      </c>
      <c r="J833" s="26"/>
    </row>
    <row r="834" spans="1:10" outlineLevel="1">
      <c r="A834" s="7">
        <v>33</v>
      </c>
      <c r="B834" s="39">
        <v>42592.020833333336</v>
      </c>
      <c r="C834" s="40">
        <f t="shared" si="55"/>
        <v>0.12499999999999999</v>
      </c>
      <c r="D834" s="43">
        <v>9.7799999999999994</v>
      </c>
      <c r="E834" s="9">
        <f t="shared" si="52"/>
        <v>10.06851</v>
      </c>
      <c r="F834" s="44">
        <v>-2.2400000000000002</v>
      </c>
      <c r="G834" s="9">
        <f t="shared" si="53"/>
        <v>-2.3887360000000002</v>
      </c>
      <c r="H834" s="11">
        <f t="shared" si="54"/>
        <v>844.63457730335995</v>
      </c>
      <c r="J834" s="26"/>
    </row>
    <row r="835" spans="1:10" outlineLevel="1">
      <c r="A835" s="7">
        <v>33</v>
      </c>
      <c r="B835" s="39">
        <v>42592.020833333336</v>
      </c>
      <c r="C835" s="40">
        <f t="shared" si="55"/>
        <v>0.14583333333333331</v>
      </c>
      <c r="D835" s="43">
        <v>9.7899999999999991</v>
      </c>
      <c r="E835" s="9">
        <f t="shared" si="52"/>
        <v>10.078804999999999</v>
      </c>
      <c r="F835" s="44">
        <v>-1.65</v>
      </c>
      <c r="G835" s="9">
        <f t="shared" si="53"/>
        <v>-1.75956</v>
      </c>
      <c r="H835" s="11">
        <f t="shared" si="54"/>
        <v>839.15686962579991</v>
      </c>
      <c r="J835" s="26"/>
    </row>
    <row r="836" spans="1:10" outlineLevel="1">
      <c r="A836" s="7">
        <v>33</v>
      </c>
      <c r="B836" s="39">
        <v>42592.020833333336</v>
      </c>
      <c r="C836" s="40">
        <f t="shared" si="55"/>
        <v>0.16666666666666666</v>
      </c>
      <c r="D836" s="43">
        <v>9.7799999999999994</v>
      </c>
      <c r="E836" s="9">
        <f t="shared" si="52"/>
        <v>10.06851</v>
      </c>
      <c r="F836" s="44">
        <v>-8.1</v>
      </c>
      <c r="G836" s="9">
        <f t="shared" si="53"/>
        <v>-8.6378399999999989</v>
      </c>
      <c r="H836" s="11">
        <f t="shared" si="54"/>
        <v>907.5537434183999</v>
      </c>
      <c r="J836" s="26"/>
    </row>
    <row r="837" spans="1:10" outlineLevel="1">
      <c r="A837" s="7">
        <v>33</v>
      </c>
      <c r="B837" s="39">
        <v>42592.020833333336</v>
      </c>
      <c r="C837" s="40">
        <f t="shared" si="55"/>
        <v>0.1875</v>
      </c>
      <c r="D837" s="43">
        <v>9.7799999999999994</v>
      </c>
      <c r="E837" s="9">
        <f t="shared" si="52"/>
        <v>10.06851</v>
      </c>
      <c r="F837" s="44">
        <v>-4.6900000000000004</v>
      </c>
      <c r="G837" s="9">
        <f t="shared" si="53"/>
        <v>-5.0014160000000007</v>
      </c>
      <c r="H837" s="11">
        <f t="shared" si="54"/>
        <v>870.9403720101601</v>
      </c>
      <c r="J837" s="26"/>
    </row>
    <row r="838" spans="1:10" outlineLevel="1">
      <c r="A838" s="7">
        <v>33</v>
      </c>
      <c r="B838" s="39">
        <v>42592.020833333336</v>
      </c>
      <c r="C838" s="40">
        <f t="shared" si="55"/>
        <v>0.20833333333333334</v>
      </c>
      <c r="D838" s="43">
        <v>9.7799999999999994</v>
      </c>
      <c r="E838" s="9">
        <f t="shared" si="52"/>
        <v>10.06851</v>
      </c>
      <c r="F838" s="44">
        <v>3.33</v>
      </c>
      <c r="G838" s="9">
        <f t="shared" si="53"/>
        <v>3.5511120000000003</v>
      </c>
      <c r="H838" s="11">
        <f t="shared" si="54"/>
        <v>784.8291583168799</v>
      </c>
      <c r="J838" s="26"/>
    </row>
    <row r="839" spans="1:10" outlineLevel="1">
      <c r="A839" s="7">
        <v>33</v>
      </c>
      <c r="B839" s="39">
        <v>42592.020833333336</v>
      </c>
      <c r="C839" s="40">
        <f t="shared" si="55"/>
        <v>0.22916666666666669</v>
      </c>
      <c r="D839" s="43">
        <v>9.7799999999999994</v>
      </c>
      <c r="E839" s="9">
        <f t="shared" si="52"/>
        <v>10.06851</v>
      </c>
      <c r="F839" s="44">
        <v>5.57</v>
      </c>
      <c r="G839" s="9">
        <f t="shared" si="53"/>
        <v>5.9398480000000005</v>
      </c>
      <c r="H839" s="11">
        <f t="shared" si="54"/>
        <v>760.77814601351997</v>
      </c>
      <c r="J839" s="26"/>
    </row>
    <row r="840" spans="1:10" outlineLevel="1">
      <c r="A840" s="7">
        <v>33</v>
      </c>
      <c r="B840" s="39">
        <v>42592.020833333336</v>
      </c>
      <c r="C840" s="40">
        <f t="shared" si="55"/>
        <v>0.25</v>
      </c>
      <c r="D840" s="43">
        <v>9.7899999999999991</v>
      </c>
      <c r="E840" s="9">
        <f t="shared" si="52"/>
        <v>10.078804999999999</v>
      </c>
      <c r="F840" s="44">
        <v>14.48</v>
      </c>
      <c r="G840" s="9">
        <f t="shared" si="53"/>
        <v>15.441472000000001</v>
      </c>
      <c r="H840" s="11">
        <f t="shared" si="54"/>
        <v>665.79102229903992</v>
      </c>
      <c r="J840" s="26"/>
    </row>
    <row r="841" spans="1:10" outlineLevel="1">
      <c r="A841" s="7">
        <v>33</v>
      </c>
      <c r="B841" s="39">
        <v>42592.020833333336</v>
      </c>
      <c r="C841" s="40">
        <f t="shared" si="55"/>
        <v>0.27083333333333331</v>
      </c>
      <c r="D841" s="43">
        <v>9.7799999999999994</v>
      </c>
      <c r="E841" s="9">
        <f t="shared" si="52"/>
        <v>10.06851</v>
      </c>
      <c r="F841" s="44">
        <v>18.63</v>
      </c>
      <c r="G841" s="9">
        <f t="shared" si="53"/>
        <v>19.867031999999998</v>
      </c>
      <c r="H841" s="11">
        <f t="shared" si="54"/>
        <v>620.55215463768002</v>
      </c>
      <c r="J841" s="26"/>
    </row>
    <row r="842" spans="1:10" outlineLevel="1">
      <c r="A842" s="7">
        <v>33</v>
      </c>
      <c r="B842" s="39">
        <v>42592.020833333336</v>
      </c>
      <c r="C842" s="40">
        <f t="shared" si="55"/>
        <v>0.29166666666666663</v>
      </c>
      <c r="D842" s="43">
        <v>9.77</v>
      </c>
      <c r="E842" s="9">
        <f t="shared" si="52"/>
        <v>10.058215000000001</v>
      </c>
      <c r="F842" s="44">
        <v>24.7</v>
      </c>
      <c r="G842" s="9">
        <f t="shared" si="53"/>
        <v>26.34008</v>
      </c>
      <c r="H842" s="11">
        <f t="shared" si="54"/>
        <v>554.81033474280002</v>
      </c>
      <c r="J842" s="26"/>
    </row>
    <row r="843" spans="1:10" outlineLevel="1">
      <c r="A843" s="7">
        <v>33</v>
      </c>
      <c r="B843" s="39">
        <v>42592.020833333336</v>
      </c>
      <c r="C843" s="40">
        <f t="shared" si="55"/>
        <v>0.31249999999999994</v>
      </c>
      <c r="D843" s="43">
        <v>9.7799999999999994</v>
      </c>
      <c r="E843" s="9">
        <f t="shared" si="52"/>
        <v>10.06851</v>
      </c>
      <c r="F843" s="44">
        <v>29.99</v>
      </c>
      <c r="G843" s="9">
        <f t="shared" si="53"/>
        <v>31.981335999999999</v>
      </c>
      <c r="H843" s="11">
        <f t="shared" si="54"/>
        <v>498.57916367064001</v>
      </c>
      <c r="J843" s="26"/>
    </row>
    <row r="844" spans="1:10" outlineLevel="1">
      <c r="A844" s="7">
        <v>33</v>
      </c>
      <c r="B844" s="39">
        <v>42592.020833333336</v>
      </c>
      <c r="C844" s="40">
        <f t="shared" si="55"/>
        <v>0.33333333333333326</v>
      </c>
      <c r="D844" s="43">
        <v>9.75</v>
      </c>
      <c r="E844" s="9">
        <f t="shared" si="52"/>
        <v>10.037625</v>
      </c>
      <c r="F844" s="44">
        <v>36.020000000000003</v>
      </c>
      <c r="G844" s="9">
        <f t="shared" si="53"/>
        <v>38.411728000000004</v>
      </c>
      <c r="H844" s="11">
        <f t="shared" si="54"/>
        <v>432.50391623399997</v>
      </c>
      <c r="J844" s="26"/>
    </row>
    <row r="845" spans="1:10" outlineLevel="1">
      <c r="A845" s="7">
        <v>33</v>
      </c>
      <c r="B845" s="39">
        <v>42592.020833333336</v>
      </c>
      <c r="C845" s="40">
        <f t="shared" si="55"/>
        <v>0.35416666666666657</v>
      </c>
      <c r="D845" s="43">
        <v>9.25</v>
      </c>
      <c r="E845" s="9">
        <f t="shared" ref="E845:E908" si="56">IF($B$10="Electricity",$D845*$B$7,$D845*$B$8)</f>
        <v>9.5228750000000009</v>
      </c>
      <c r="F845" s="44">
        <v>32.6</v>
      </c>
      <c r="G845" s="9">
        <f t="shared" ref="G845:G908" si="57">$F845*$B$8</f>
        <v>34.76464</v>
      </c>
      <c r="H845" s="11">
        <f t="shared" si="54"/>
        <v>445.05499136000003</v>
      </c>
      <c r="J845" s="26"/>
    </row>
    <row r="846" spans="1:10" outlineLevel="1">
      <c r="A846" s="7">
        <v>33</v>
      </c>
      <c r="B846" s="39">
        <v>42592.020833333336</v>
      </c>
      <c r="C846" s="40">
        <f t="shared" si="55"/>
        <v>0.37499999999999989</v>
      </c>
      <c r="D846" s="43">
        <v>8.6999999999999993</v>
      </c>
      <c r="E846" s="9">
        <f t="shared" si="56"/>
        <v>8.9566499999999998</v>
      </c>
      <c r="F846" s="44">
        <v>26.37</v>
      </c>
      <c r="G846" s="9">
        <f t="shared" si="57"/>
        <v>28.120968000000001</v>
      </c>
      <c r="H846" s="11">
        <f t="shared" si="54"/>
        <v>478.09730696279996</v>
      </c>
      <c r="J846" s="26"/>
    </row>
    <row r="847" spans="1:10" outlineLevel="1">
      <c r="A847" s="7">
        <v>33</v>
      </c>
      <c r="B847" s="39">
        <v>42592.020833333336</v>
      </c>
      <c r="C847" s="40">
        <f t="shared" si="55"/>
        <v>0.3958333333333332</v>
      </c>
      <c r="D847" s="43">
        <v>7.71</v>
      </c>
      <c r="E847" s="9">
        <f t="shared" si="56"/>
        <v>7.9374450000000003</v>
      </c>
      <c r="F847" s="44">
        <v>26.05</v>
      </c>
      <c r="G847" s="9">
        <f t="shared" si="57"/>
        <v>27.779720000000001</v>
      </c>
      <c r="H847" s="11">
        <f t="shared" si="54"/>
        <v>426.40176788460002</v>
      </c>
      <c r="J847" s="26"/>
    </row>
    <row r="848" spans="1:10" outlineLevel="1">
      <c r="A848" s="7">
        <v>33</v>
      </c>
      <c r="B848" s="39">
        <v>42592.020833333336</v>
      </c>
      <c r="C848" s="40">
        <f t="shared" si="55"/>
        <v>0.41666666666666652</v>
      </c>
      <c r="D848" s="43">
        <v>7.45</v>
      </c>
      <c r="E848" s="9">
        <f t="shared" si="56"/>
        <v>7.6697750000000005</v>
      </c>
      <c r="F848" s="44">
        <v>19.93</v>
      </c>
      <c r="G848" s="9">
        <f t="shared" si="57"/>
        <v>21.253352</v>
      </c>
      <c r="H848" s="11">
        <f t="shared" si="54"/>
        <v>462.07823466420001</v>
      </c>
      <c r="J848" s="26"/>
    </row>
    <row r="849" spans="1:10" outlineLevel="1">
      <c r="A849" s="7">
        <v>33</v>
      </c>
      <c r="B849" s="39">
        <v>42592.020833333336</v>
      </c>
      <c r="C849" s="40">
        <f t="shared" si="55"/>
        <v>0.43749999999999983</v>
      </c>
      <c r="D849" s="43">
        <v>7.51</v>
      </c>
      <c r="E849" s="9">
        <f t="shared" si="56"/>
        <v>7.7315450000000006</v>
      </c>
      <c r="F849" s="44">
        <v>16.059999999999999</v>
      </c>
      <c r="G849" s="9">
        <f t="shared" si="57"/>
        <v>17.126383999999998</v>
      </c>
      <c r="H849" s="11">
        <f t="shared" si="54"/>
        <v>497.70750891672003</v>
      </c>
      <c r="J849" s="26"/>
    </row>
    <row r="850" spans="1:10" outlineLevel="1">
      <c r="A850" s="7">
        <v>33</v>
      </c>
      <c r="B850" s="39">
        <v>42592.020833333336</v>
      </c>
      <c r="C850" s="40">
        <f t="shared" si="55"/>
        <v>0.45833333333333315</v>
      </c>
      <c r="D850" s="43">
        <v>7.19</v>
      </c>
      <c r="E850" s="9">
        <f t="shared" si="56"/>
        <v>7.4021050000000006</v>
      </c>
      <c r="F850" s="44">
        <v>10.93</v>
      </c>
      <c r="G850" s="9">
        <f t="shared" si="57"/>
        <v>11.655752</v>
      </c>
      <c r="H850" s="11">
        <f t="shared" si="54"/>
        <v>516.99445734203994</v>
      </c>
      <c r="J850" s="26"/>
    </row>
    <row r="851" spans="1:10" outlineLevel="1">
      <c r="A851" s="7">
        <v>33</v>
      </c>
      <c r="B851" s="39">
        <v>42592.020833333336</v>
      </c>
      <c r="C851" s="40">
        <f t="shared" si="55"/>
        <v>0.47916666666666646</v>
      </c>
      <c r="D851" s="43">
        <v>7.7</v>
      </c>
      <c r="E851" s="9">
        <f t="shared" si="56"/>
        <v>7.927150000000001</v>
      </c>
      <c r="F851" s="44">
        <v>9.92</v>
      </c>
      <c r="G851" s="9">
        <f t="shared" si="57"/>
        <v>10.578688</v>
      </c>
      <c r="H851" s="11">
        <f t="shared" si="54"/>
        <v>562.20387842080004</v>
      </c>
      <c r="J851" s="26"/>
    </row>
    <row r="852" spans="1:10" outlineLevel="1">
      <c r="A852" s="7">
        <v>33</v>
      </c>
      <c r="B852" s="39">
        <v>42592.020833333336</v>
      </c>
      <c r="C852" s="40">
        <f t="shared" si="55"/>
        <v>0.49999999999999978</v>
      </c>
      <c r="D852" s="43">
        <v>8.5500000000000007</v>
      </c>
      <c r="E852" s="9">
        <f t="shared" si="56"/>
        <v>8.8022250000000017</v>
      </c>
      <c r="F852" s="44">
        <v>10.4</v>
      </c>
      <c r="G852" s="9">
        <f t="shared" si="57"/>
        <v>11.09056</v>
      </c>
      <c r="H852" s="11">
        <f t="shared" si="54"/>
        <v>619.75973300400017</v>
      </c>
      <c r="J852" s="26"/>
    </row>
    <row r="853" spans="1:10" outlineLevel="1">
      <c r="A853" s="7">
        <v>33</v>
      </c>
      <c r="B853" s="39">
        <v>42592.020833333336</v>
      </c>
      <c r="C853" s="40">
        <f t="shared" si="55"/>
        <v>0.52083333333333315</v>
      </c>
      <c r="D853" s="43">
        <v>9.06</v>
      </c>
      <c r="E853" s="9">
        <f t="shared" si="56"/>
        <v>9.3272700000000004</v>
      </c>
      <c r="F853" s="44">
        <v>9.7799999999999994</v>
      </c>
      <c r="G853" s="9">
        <f t="shared" si="57"/>
        <v>10.429392</v>
      </c>
      <c r="H853" s="11">
        <f t="shared" si="54"/>
        <v>662.89474988015991</v>
      </c>
      <c r="J853" s="26"/>
    </row>
    <row r="854" spans="1:10" outlineLevel="1">
      <c r="A854" s="7">
        <v>33</v>
      </c>
      <c r="B854" s="39">
        <v>42592.020833333336</v>
      </c>
      <c r="C854" s="40">
        <f t="shared" si="55"/>
        <v>0.54166666666666652</v>
      </c>
      <c r="D854" s="43">
        <v>9.1</v>
      </c>
      <c r="E854" s="9">
        <f t="shared" si="56"/>
        <v>9.3684500000000011</v>
      </c>
      <c r="F854" s="44">
        <v>17.12</v>
      </c>
      <c r="G854" s="9">
        <f t="shared" si="57"/>
        <v>18.256768000000001</v>
      </c>
      <c r="H854" s="11">
        <f t="shared" si="54"/>
        <v>592.49105683040011</v>
      </c>
      <c r="J854" s="26"/>
    </row>
    <row r="855" spans="1:10" outlineLevel="1">
      <c r="A855" s="7">
        <v>33</v>
      </c>
      <c r="B855" s="39">
        <v>42592.020833333336</v>
      </c>
      <c r="C855" s="40">
        <f t="shared" si="55"/>
        <v>0.56249999999999989</v>
      </c>
      <c r="D855" s="43">
        <v>9.4</v>
      </c>
      <c r="E855" s="9">
        <f t="shared" si="56"/>
        <v>9.6773000000000007</v>
      </c>
      <c r="F855" s="44">
        <v>16.190000000000001</v>
      </c>
      <c r="G855" s="9">
        <f t="shared" si="57"/>
        <v>17.265016000000003</v>
      </c>
      <c r="H855" s="11">
        <f t="shared" si="54"/>
        <v>621.62121066320003</v>
      </c>
      <c r="J855" s="26"/>
    </row>
    <row r="856" spans="1:10" outlineLevel="1">
      <c r="A856" s="7">
        <v>33</v>
      </c>
      <c r="B856" s="39">
        <v>42592.020833333336</v>
      </c>
      <c r="C856" s="40">
        <f t="shared" si="55"/>
        <v>0.58333333333333326</v>
      </c>
      <c r="D856" s="43">
        <v>9.58</v>
      </c>
      <c r="E856" s="9">
        <f t="shared" si="56"/>
        <v>9.8626100000000001</v>
      </c>
      <c r="F856" s="44">
        <v>16.79</v>
      </c>
      <c r="G856" s="9">
        <f t="shared" si="57"/>
        <v>17.904855999999999</v>
      </c>
      <c r="H856" s="11">
        <f t="shared" si="54"/>
        <v>627.21410316584002</v>
      </c>
      <c r="J856" s="26"/>
    </row>
    <row r="857" spans="1:10" outlineLevel="1">
      <c r="A857" s="7">
        <v>33</v>
      </c>
      <c r="B857" s="39">
        <v>42592.020833333336</v>
      </c>
      <c r="C857" s="40">
        <f t="shared" si="55"/>
        <v>0.60416666666666663</v>
      </c>
      <c r="D857" s="43">
        <v>9.68</v>
      </c>
      <c r="E857" s="9">
        <f t="shared" si="56"/>
        <v>9.96556</v>
      </c>
      <c r="F857" s="44">
        <v>20.76</v>
      </c>
      <c r="G857" s="9">
        <f t="shared" si="57"/>
        <v>22.138464000000003</v>
      </c>
      <c r="H857" s="11">
        <f t="shared" si="54"/>
        <v>591.57094870015999</v>
      </c>
      <c r="J857" s="26"/>
    </row>
    <row r="858" spans="1:10" outlineLevel="1">
      <c r="A858" s="7">
        <v>33</v>
      </c>
      <c r="B858" s="39">
        <v>42592.020833333336</v>
      </c>
      <c r="C858" s="40">
        <f t="shared" si="55"/>
        <v>0.625</v>
      </c>
      <c r="D858" s="43">
        <v>9.76</v>
      </c>
      <c r="E858" s="9">
        <f t="shared" si="56"/>
        <v>10.047920000000001</v>
      </c>
      <c r="F858" s="44">
        <v>20.39</v>
      </c>
      <c r="G858" s="9">
        <f t="shared" si="57"/>
        <v>21.743895999999999</v>
      </c>
      <c r="H858" s="11">
        <f t="shared" si="54"/>
        <v>600.42455250368005</v>
      </c>
      <c r="J858" s="26"/>
    </row>
    <row r="859" spans="1:10" outlineLevel="1">
      <c r="A859" s="7">
        <v>33</v>
      </c>
      <c r="B859" s="39">
        <v>42592.020833333336</v>
      </c>
      <c r="C859" s="40">
        <f t="shared" si="55"/>
        <v>0.64583333333333337</v>
      </c>
      <c r="D859" s="43">
        <v>9.75</v>
      </c>
      <c r="E859" s="9">
        <f t="shared" si="56"/>
        <v>10.037625</v>
      </c>
      <c r="F859" s="44">
        <v>20.56</v>
      </c>
      <c r="G859" s="9">
        <f t="shared" si="57"/>
        <v>21.925183999999998</v>
      </c>
      <c r="H859" s="11">
        <f t="shared" si="54"/>
        <v>597.98966245199995</v>
      </c>
      <c r="J859" s="26"/>
    </row>
    <row r="860" spans="1:10" outlineLevel="1">
      <c r="A860" s="7">
        <v>33</v>
      </c>
      <c r="B860" s="39">
        <v>42592.020833333336</v>
      </c>
      <c r="C860" s="40">
        <f t="shared" si="55"/>
        <v>0.66666666666666674</v>
      </c>
      <c r="D860" s="43">
        <v>9.7200000000000006</v>
      </c>
      <c r="E860" s="9">
        <f t="shared" si="56"/>
        <v>10.006740000000001</v>
      </c>
      <c r="F860" s="44">
        <v>23.52</v>
      </c>
      <c r="G860" s="9">
        <f t="shared" si="57"/>
        <v>25.081727999999998</v>
      </c>
      <c r="H860" s="11">
        <f t="shared" si="54"/>
        <v>564.56297915328003</v>
      </c>
      <c r="J860" s="26"/>
    </row>
    <row r="861" spans="1:10" outlineLevel="1">
      <c r="A861" s="7">
        <v>33</v>
      </c>
      <c r="B861" s="39">
        <v>42592.020833333336</v>
      </c>
      <c r="C861" s="40">
        <f t="shared" si="55"/>
        <v>0.68750000000000011</v>
      </c>
      <c r="D861" s="43">
        <v>9.7100000000000009</v>
      </c>
      <c r="E861" s="9">
        <f t="shared" si="56"/>
        <v>9.9964450000000014</v>
      </c>
      <c r="F861" s="44">
        <v>27.1</v>
      </c>
      <c r="G861" s="9">
        <f t="shared" si="57"/>
        <v>28.899440000000002</v>
      </c>
      <c r="H861" s="11">
        <f t="shared" si="54"/>
        <v>525.81860500920004</v>
      </c>
      <c r="J861" s="26"/>
    </row>
    <row r="862" spans="1:10" outlineLevel="1">
      <c r="A862" s="7">
        <v>33</v>
      </c>
      <c r="B862" s="39">
        <v>42592.020833333336</v>
      </c>
      <c r="C862" s="40">
        <f t="shared" si="55"/>
        <v>0.70833333333333348</v>
      </c>
      <c r="D862" s="43">
        <v>9.76</v>
      </c>
      <c r="E862" s="9">
        <f t="shared" si="56"/>
        <v>10.047920000000001</v>
      </c>
      <c r="F862" s="44">
        <v>29.23</v>
      </c>
      <c r="G862" s="9">
        <f t="shared" si="57"/>
        <v>31.170871999999999</v>
      </c>
      <c r="H862" s="11">
        <f t="shared" si="54"/>
        <v>505.70305181376006</v>
      </c>
      <c r="J862" s="26"/>
    </row>
    <row r="863" spans="1:10" outlineLevel="1">
      <c r="A863" s="7">
        <v>33</v>
      </c>
      <c r="B863" s="39">
        <v>42592.020833333336</v>
      </c>
      <c r="C863" s="40">
        <f t="shared" si="55"/>
        <v>0.72916666666666685</v>
      </c>
      <c r="D863" s="43">
        <v>9.7799999999999994</v>
      </c>
      <c r="E863" s="9">
        <f t="shared" si="56"/>
        <v>10.06851</v>
      </c>
      <c r="F863" s="44">
        <v>31.37</v>
      </c>
      <c r="G863" s="9">
        <f t="shared" si="57"/>
        <v>33.452967999999998</v>
      </c>
      <c r="H863" s="11">
        <f t="shared" si="54"/>
        <v>483.76202216232002</v>
      </c>
      <c r="J863" s="26"/>
    </row>
    <row r="864" spans="1:10" outlineLevel="1">
      <c r="A864" s="7">
        <v>33</v>
      </c>
      <c r="B864" s="39">
        <v>42592.020833333336</v>
      </c>
      <c r="C864" s="40">
        <f t="shared" si="55"/>
        <v>0.75000000000000022</v>
      </c>
      <c r="D864" s="43">
        <v>9.7799999999999994</v>
      </c>
      <c r="E864" s="9">
        <f t="shared" si="56"/>
        <v>10.06851</v>
      </c>
      <c r="F864" s="44">
        <v>57.35</v>
      </c>
      <c r="G864" s="9">
        <f t="shared" si="57"/>
        <v>61.15804</v>
      </c>
      <c r="H864" s="11">
        <f t="shared" si="54"/>
        <v>204.8132276796</v>
      </c>
      <c r="J864" s="26"/>
    </row>
    <row r="865" spans="1:10" outlineLevel="1">
      <c r="A865" s="7">
        <v>33</v>
      </c>
      <c r="B865" s="39">
        <v>42592.020833333336</v>
      </c>
      <c r="C865" s="40">
        <f t="shared" si="55"/>
        <v>0.77083333333333359</v>
      </c>
      <c r="D865" s="43">
        <v>9.7799999999999994</v>
      </c>
      <c r="E865" s="9">
        <f t="shared" si="56"/>
        <v>10.06851</v>
      </c>
      <c r="F865" s="44">
        <v>64.56</v>
      </c>
      <c r="G865" s="9">
        <f t="shared" si="57"/>
        <v>68.846784</v>
      </c>
      <c r="H865" s="11">
        <f t="shared" si="54"/>
        <v>127.39903182816001</v>
      </c>
      <c r="J865" s="26"/>
    </row>
    <row r="866" spans="1:10" outlineLevel="1">
      <c r="A866" s="7">
        <v>33</v>
      </c>
      <c r="B866" s="39">
        <v>42592.020833333336</v>
      </c>
      <c r="C866" s="40">
        <f t="shared" si="55"/>
        <v>0.79166666666666696</v>
      </c>
      <c r="D866" s="43">
        <v>9.69</v>
      </c>
      <c r="E866" s="9">
        <f t="shared" si="56"/>
        <v>9.975855000000001</v>
      </c>
      <c r="F866" s="44">
        <v>49.23</v>
      </c>
      <c r="G866" s="9">
        <f t="shared" si="57"/>
        <v>52.498871999999999</v>
      </c>
      <c r="H866" s="11">
        <f t="shared" si="54"/>
        <v>289.31104776444005</v>
      </c>
      <c r="J866" s="26"/>
    </row>
    <row r="867" spans="1:10" outlineLevel="1">
      <c r="A867" s="7">
        <v>33</v>
      </c>
      <c r="B867" s="39">
        <v>42592.020833333336</v>
      </c>
      <c r="C867" s="40">
        <f t="shared" si="55"/>
        <v>0.81250000000000033</v>
      </c>
      <c r="D867" s="43">
        <v>9.7799999999999994</v>
      </c>
      <c r="E867" s="9">
        <f t="shared" si="56"/>
        <v>10.06851</v>
      </c>
      <c r="F867" s="44">
        <v>36.04</v>
      </c>
      <c r="G867" s="9">
        <f t="shared" si="57"/>
        <v>38.433056000000001</v>
      </c>
      <c r="H867" s="11">
        <f t="shared" si="54"/>
        <v>433.61995633343997</v>
      </c>
      <c r="J867" s="26"/>
    </row>
    <row r="868" spans="1:10" outlineLevel="1">
      <c r="A868" s="7">
        <v>33</v>
      </c>
      <c r="B868" s="39">
        <v>42592.020833333336</v>
      </c>
      <c r="C868" s="40">
        <f t="shared" si="55"/>
        <v>0.8333333333333337</v>
      </c>
      <c r="D868" s="43">
        <v>9.75</v>
      </c>
      <c r="E868" s="9">
        <f t="shared" si="56"/>
        <v>10.037625</v>
      </c>
      <c r="F868" s="44">
        <v>37.51</v>
      </c>
      <c r="G868" s="9">
        <f t="shared" si="57"/>
        <v>40.000664</v>
      </c>
      <c r="H868" s="11">
        <f t="shared" si="54"/>
        <v>416.554772517</v>
      </c>
      <c r="J868" s="26"/>
    </row>
    <row r="869" spans="1:10" outlineLevel="1">
      <c r="A869" s="7">
        <v>33</v>
      </c>
      <c r="B869" s="39">
        <v>42592.020833333336</v>
      </c>
      <c r="C869" s="40">
        <f t="shared" si="55"/>
        <v>0.85416666666666707</v>
      </c>
      <c r="D869" s="43">
        <v>8.57</v>
      </c>
      <c r="E869" s="9">
        <f t="shared" si="56"/>
        <v>8.8228150000000003</v>
      </c>
      <c r="F869" s="44">
        <v>36.840000000000003</v>
      </c>
      <c r="G869" s="9">
        <f t="shared" si="57"/>
        <v>39.286176000000005</v>
      </c>
      <c r="H869" s="11">
        <f t="shared" si="54"/>
        <v>372.44475959455997</v>
      </c>
      <c r="J869" s="26"/>
    </row>
    <row r="870" spans="1:10" outlineLevel="1">
      <c r="A870" s="7">
        <v>33</v>
      </c>
      <c r="B870" s="39">
        <v>42592.020833333336</v>
      </c>
      <c r="C870" s="40">
        <f t="shared" si="55"/>
        <v>0.87500000000000044</v>
      </c>
      <c r="D870" s="43">
        <v>7.83</v>
      </c>
      <c r="E870" s="9">
        <f t="shared" si="56"/>
        <v>8.0609850000000005</v>
      </c>
      <c r="F870" s="44">
        <v>32</v>
      </c>
      <c r="G870" s="9">
        <f t="shared" si="57"/>
        <v>34.1248</v>
      </c>
      <c r="H870" s="11">
        <f t="shared" si="54"/>
        <v>381.89077657199999</v>
      </c>
      <c r="J870" s="26"/>
    </row>
    <row r="871" spans="1:10" outlineLevel="1">
      <c r="A871" s="7">
        <v>33</v>
      </c>
      <c r="B871" s="39">
        <v>42592.020833333336</v>
      </c>
      <c r="C871" s="40">
        <f t="shared" si="55"/>
        <v>0.89583333333333381</v>
      </c>
      <c r="D871" s="43">
        <v>8.1</v>
      </c>
      <c r="E871" s="9">
        <f t="shared" si="56"/>
        <v>8.3389500000000005</v>
      </c>
      <c r="F871" s="44">
        <v>31.8</v>
      </c>
      <c r="G871" s="9">
        <f t="shared" si="57"/>
        <v>33.911520000000003</v>
      </c>
      <c r="H871" s="11">
        <f t="shared" si="54"/>
        <v>396.83795529600002</v>
      </c>
      <c r="J871" s="26"/>
    </row>
    <row r="872" spans="1:10" outlineLevel="1">
      <c r="A872" s="7">
        <v>33</v>
      </c>
      <c r="B872" s="39">
        <v>42592.020833333336</v>
      </c>
      <c r="C872" s="40">
        <f t="shared" si="55"/>
        <v>0.91666666666666718</v>
      </c>
      <c r="D872" s="43">
        <v>8.25</v>
      </c>
      <c r="E872" s="9">
        <f t="shared" si="56"/>
        <v>8.4933750000000003</v>
      </c>
      <c r="F872" s="44">
        <v>24.36</v>
      </c>
      <c r="G872" s="9">
        <f t="shared" si="57"/>
        <v>25.977504</v>
      </c>
      <c r="H872" s="11">
        <f t="shared" si="54"/>
        <v>471.57337946400003</v>
      </c>
      <c r="J872" s="26"/>
    </row>
    <row r="873" spans="1:10" outlineLevel="1">
      <c r="A873" s="7">
        <v>33</v>
      </c>
      <c r="B873" s="39">
        <v>42592.020833333336</v>
      </c>
      <c r="C873" s="40">
        <f t="shared" si="55"/>
        <v>0.93750000000000056</v>
      </c>
      <c r="D873" s="43">
        <v>8.4499999999999993</v>
      </c>
      <c r="E873" s="9">
        <f t="shared" si="56"/>
        <v>8.6992750000000001</v>
      </c>
      <c r="F873" s="44">
        <v>25.22</v>
      </c>
      <c r="G873" s="9">
        <f t="shared" si="57"/>
        <v>26.894607999999998</v>
      </c>
      <c r="H873" s="11">
        <f t="shared" si="54"/>
        <v>475.02732149080003</v>
      </c>
      <c r="J873" s="26"/>
    </row>
    <row r="874" spans="1:10" outlineLevel="1">
      <c r="A874" s="7">
        <v>33</v>
      </c>
      <c r="B874" s="39">
        <v>42592.020833333336</v>
      </c>
      <c r="C874" s="40">
        <f t="shared" si="55"/>
        <v>0.95833333333333393</v>
      </c>
      <c r="D874" s="43">
        <v>9.35</v>
      </c>
      <c r="E874" s="9">
        <f t="shared" si="56"/>
        <v>9.6258250000000007</v>
      </c>
      <c r="F874" s="44">
        <v>18.48</v>
      </c>
      <c r="G874" s="9">
        <f t="shared" si="57"/>
        <v>19.707072</v>
      </c>
      <c r="H874" s="11">
        <f t="shared" si="54"/>
        <v>594.8079111656001</v>
      </c>
      <c r="J874" s="26"/>
    </row>
    <row r="875" spans="1:10" outlineLevel="1">
      <c r="A875" s="7">
        <v>33</v>
      </c>
      <c r="B875" s="39">
        <v>42592.020833333336</v>
      </c>
      <c r="C875" s="40">
        <f t="shared" si="55"/>
        <v>0.9791666666666673</v>
      </c>
      <c r="D875" s="43">
        <v>9.33</v>
      </c>
      <c r="E875" s="9">
        <f t="shared" si="56"/>
        <v>9.6052350000000004</v>
      </c>
      <c r="F875" s="44">
        <v>18.02</v>
      </c>
      <c r="G875" s="9">
        <f t="shared" si="57"/>
        <v>19.216528</v>
      </c>
      <c r="H875" s="11">
        <f t="shared" si="54"/>
        <v>598.24738517592004</v>
      </c>
      <c r="J875" s="26"/>
    </row>
    <row r="876" spans="1:10" outlineLevel="1">
      <c r="A876" s="7">
        <v>33</v>
      </c>
      <c r="B876" s="39">
        <v>42592.020833333336</v>
      </c>
      <c r="C876" s="40">
        <f t="shared" si="55"/>
        <v>1.0000000000000007</v>
      </c>
      <c r="D876" s="43">
        <v>9.42</v>
      </c>
      <c r="E876" s="9">
        <f t="shared" si="56"/>
        <v>9.697890000000001</v>
      </c>
      <c r="F876" s="44">
        <v>20.37</v>
      </c>
      <c r="G876" s="9">
        <f t="shared" si="57"/>
        <v>21.722568000000003</v>
      </c>
      <c r="H876" s="11">
        <f t="shared" si="54"/>
        <v>579.71496001848004</v>
      </c>
      <c r="J876" s="26"/>
    </row>
    <row r="877" spans="1:10" outlineLevel="1">
      <c r="A877" s="7">
        <v>33</v>
      </c>
      <c r="B877" s="39">
        <v>42593.020833333336</v>
      </c>
      <c r="C877" s="40">
        <f t="shared" si="55"/>
        <v>2.0833333333333332E-2</v>
      </c>
      <c r="D877" s="43">
        <v>9.59</v>
      </c>
      <c r="E877" s="9">
        <f t="shared" si="56"/>
        <v>9.8729050000000012</v>
      </c>
      <c r="F877" s="44">
        <v>23.8</v>
      </c>
      <c r="G877" s="9">
        <f t="shared" si="57"/>
        <v>25.380320000000001</v>
      </c>
      <c r="H877" s="11">
        <f t="shared" si="54"/>
        <v>554.06426927040013</v>
      </c>
      <c r="J877" s="26"/>
    </row>
    <row r="878" spans="1:10" outlineLevel="1">
      <c r="A878" s="7">
        <v>33</v>
      </c>
      <c r="B878" s="39">
        <v>42593.020833333336</v>
      </c>
      <c r="C878" s="40">
        <f t="shared" si="55"/>
        <v>4.1666666666666664E-2</v>
      </c>
      <c r="D878" s="43">
        <v>8.8800000000000008</v>
      </c>
      <c r="E878" s="9">
        <f t="shared" si="56"/>
        <v>9.141960000000001</v>
      </c>
      <c r="F878" s="44">
        <v>16.170000000000002</v>
      </c>
      <c r="G878" s="9">
        <f t="shared" si="57"/>
        <v>17.243688000000002</v>
      </c>
      <c r="H878" s="11">
        <f t="shared" si="54"/>
        <v>587.42863405152002</v>
      </c>
      <c r="J878" s="26"/>
    </row>
    <row r="879" spans="1:10" outlineLevel="1">
      <c r="A879" s="7">
        <v>33</v>
      </c>
      <c r="B879" s="39">
        <v>42593.020833333336</v>
      </c>
      <c r="C879" s="40">
        <f t="shared" si="55"/>
        <v>6.25E-2</v>
      </c>
      <c r="D879" s="43">
        <v>8.19</v>
      </c>
      <c r="E879" s="9">
        <f t="shared" si="56"/>
        <v>8.4316049999999994</v>
      </c>
      <c r="F879" s="44">
        <v>0</v>
      </c>
      <c r="G879" s="9">
        <f t="shared" si="57"/>
        <v>0</v>
      </c>
      <c r="H879" s="11">
        <f t="shared" si="54"/>
        <v>687.17580749999991</v>
      </c>
      <c r="J879" s="26"/>
    </row>
    <row r="880" spans="1:10" outlineLevel="1">
      <c r="A880" s="7">
        <v>33</v>
      </c>
      <c r="B880" s="39">
        <v>42593.020833333336</v>
      </c>
      <c r="C880" s="40">
        <f t="shared" si="55"/>
        <v>8.3333333333333329E-2</v>
      </c>
      <c r="D880" s="43">
        <v>9.07</v>
      </c>
      <c r="E880" s="9">
        <f t="shared" si="56"/>
        <v>9.3375650000000014</v>
      </c>
      <c r="F880" s="44">
        <v>-2.56</v>
      </c>
      <c r="G880" s="9">
        <f t="shared" si="57"/>
        <v>-2.729984</v>
      </c>
      <c r="H880" s="11">
        <f t="shared" si="54"/>
        <v>786.50295054896014</v>
      </c>
      <c r="J880" s="26"/>
    </row>
    <row r="881" spans="1:10" outlineLevel="1">
      <c r="A881" s="7">
        <v>33</v>
      </c>
      <c r="B881" s="39">
        <v>42593.020833333336</v>
      </c>
      <c r="C881" s="40">
        <f t="shared" si="55"/>
        <v>0.10416666666666666</v>
      </c>
      <c r="D881" s="43">
        <v>9.23</v>
      </c>
      <c r="E881" s="9">
        <f t="shared" si="56"/>
        <v>9.5022850000000005</v>
      </c>
      <c r="F881" s="44">
        <v>3.07</v>
      </c>
      <c r="G881" s="9">
        <f t="shared" si="57"/>
        <v>3.2738480000000001</v>
      </c>
      <c r="H881" s="11">
        <f t="shared" si="54"/>
        <v>743.32719075732007</v>
      </c>
      <c r="J881" s="26"/>
    </row>
    <row r="882" spans="1:10" outlineLevel="1">
      <c r="A882" s="7">
        <v>33</v>
      </c>
      <c r="B882" s="39">
        <v>42593.020833333336</v>
      </c>
      <c r="C882" s="40">
        <f t="shared" si="55"/>
        <v>0.12499999999999999</v>
      </c>
      <c r="D882" s="43">
        <v>7.3</v>
      </c>
      <c r="E882" s="9">
        <f t="shared" si="56"/>
        <v>7.5153500000000006</v>
      </c>
      <c r="F882" s="44">
        <v>6.64</v>
      </c>
      <c r="G882" s="9">
        <f t="shared" si="57"/>
        <v>7.0808960000000001</v>
      </c>
      <c r="H882" s="11">
        <f t="shared" si="54"/>
        <v>559.28561324640009</v>
      </c>
      <c r="J882" s="26"/>
    </row>
    <row r="883" spans="1:10" outlineLevel="1">
      <c r="A883" s="7">
        <v>33</v>
      </c>
      <c r="B883" s="39">
        <v>42593.020833333336</v>
      </c>
      <c r="C883" s="40">
        <f t="shared" si="55"/>
        <v>0.14583333333333331</v>
      </c>
      <c r="D883" s="43">
        <v>7.72</v>
      </c>
      <c r="E883" s="9">
        <f t="shared" si="56"/>
        <v>7.9477400000000005</v>
      </c>
      <c r="F883" s="44">
        <v>4.37</v>
      </c>
      <c r="G883" s="9">
        <f t="shared" si="57"/>
        <v>4.6601680000000005</v>
      </c>
      <c r="H883" s="11">
        <f t="shared" si="54"/>
        <v>610.70300637968001</v>
      </c>
      <c r="J883" s="26"/>
    </row>
    <row r="884" spans="1:10" outlineLevel="1">
      <c r="A884" s="7">
        <v>33</v>
      </c>
      <c r="B884" s="39">
        <v>42593.020833333336</v>
      </c>
      <c r="C884" s="40">
        <f t="shared" si="55"/>
        <v>0.16666666666666666</v>
      </c>
      <c r="D884" s="43">
        <v>7.66</v>
      </c>
      <c r="E884" s="9">
        <f t="shared" si="56"/>
        <v>7.8859700000000004</v>
      </c>
      <c r="F884" s="44">
        <v>2</v>
      </c>
      <c r="G884" s="9">
        <f t="shared" si="57"/>
        <v>2.1328</v>
      </c>
      <c r="H884" s="11">
        <f t="shared" si="54"/>
        <v>625.88735818400005</v>
      </c>
      <c r="J884" s="26"/>
    </row>
    <row r="885" spans="1:10" outlineLevel="1">
      <c r="A885" s="7">
        <v>33</v>
      </c>
      <c r="B885" s="39">
        <v>42593.020833333336</v>
      </c>
      <c r="C885" s="40">
        <f t="shared" si="55"/>
        <v>0.1875</v>
      </c>
      <c r="D885" s="43">
        <v>7.6</v>
      </c>
      <c r="E885" s="9">
        <f t="shared" si="56"/>
        <v>7.8242000000000003</v>
      </c>
      <c r="F885" s="44">
        <v>10.55</v>
      </c>
      <c r="G885" s="9">
        <f t="shared" si="57"/>
        <v>11.250520000000002</v>
      </c>
      <c r="H885" s="11">
        <f t="shared" si="54"/>
        <v>549.64598141600004</v>
      </c>
      <c r="J885" s="26"/>
    </row>
    <row r="886" spans="1:10" outlineLevel="1">
      <c r="A886" s="7">
        <v>33</v>
      </c>
      <c r="B886" s="39">
        <v>42593.020833333336</v>
      </c>
      <c r="C886" s="40">
        <f t="shared" si="55"/>
        <v>0.20833333333333334</v>
      </c>
      <c r="D886" s="43">
        <v>4.88</v>
      </c>
      <c r="E886" s="9">
        <f t="shared" si="56"/>
        <v>5.0239600000000006</v>
      </c>
      <c r="F886" s="44">
        <v>11.19</v>
      </c>
      <c r="G886" s="9">
        <f t="shared" si="57"/>
        <v>11.933016</v>
      </c>
      <c r="H886" s="11">
        <f t="shared" si="54"/>
        <v>349.50174493664008</v>
      </c>
      <c r="J886" s="26"/>
    </row>
    <row r="887" spans="1:10" outlineLevel="1">
      <c r="A887" s="7">
        <v>33</v>
      </c>
      <c r="B887" s="39">
        <v>42593.020833333336</v>
      </c>
      <c r="C887" s="40">
        <f t="shared" si="55"/>
        <v>0.22916666666666669</v>
      </c>
      <c r="D887" s="43">
        <v>4.09</v>
      </c>
      <c r="E887" s="9">
        <f t="shared" si="56"/>
        <v>4.210655</v>
      </c>
      <c r="F887" s="44">
        <v>14.84</v>
      </c>
      <c r="G887" s="9">
        <f t="shared" si="57"/>
        <v>15.825376</v>
      </c>
      <c r="H887" s="11">
        <f t="shared" si="54"/>
        <v>276.53318391872</v>
      </c>
      <c r="J887" s="26"/>
    </row>
    <row r="888" spans="1:10" outlineLevel="1">
      <c r="A888" s="7">
        <v>33</v>
      </c>
      <c r="B888" s="39">
        <v>42593.020833333336</v>
      </c>
      <c r="C888" s="40">
        <f t="shared" si="55"/>
        <v>0.25</v>
      </c>
      <c r="D888" s="43">
        <v>4.46</v>
      </c>
      <c r="E888" s="9">
        <f t="shared" si="56"/>
        <v>4.5915699999999999</v>
      </c>
      <c r="F888" s="44">
        <v>20.84</v>
      </c>
      <c r="G888" s="9">
        <f t="shared" si="57"/>
        <v>22.223776000000001</v>
      </c>
      <c r="H888" s="11">
        <f t="shared" si="54"/>
        <v>272.17093183167998</v>
      </c>
      <c r="J888" s="26"/>
    </row>
    <row r="889" spans="1:10" outlineLevel="1">
      <c r="A889" s="7">
        <v>33</v>
      </c>
      <c r="B889" s="39">
        <v>42593.020833333336</v>
      </c>
      <c r="C889" s="40">
        <f t="shared" si="55"/>
        <v>0.27083333333333331</v>
      </c>
      <c r="D889" s="43">
        <v>4.7300000000000004</v>
      </c>
      <c r="E889" s="9">
        <f t="shared" si="56"/>
        <v>4.8695350000000008</v>
      </c>
      <c r="F889" s="44">
        <v>35.869999999999997</v>
      </c>
      <c r="G889" s="9">
        <f t="shared" si="57"/>
        <v>38.251767999999998</v>
      </c>
      <c r="H889" s="11">
        <f t="shared" si="54"/>
        <v>210.59877941212005</v>
      </c>
      <c r="J889" s="26"/>
    </row>
    <row r="890" spans="1:10" outlineLevel="1">
      <c r="A890" s="7">
        <v>33</v>
      </c>
      <c r="B890" s="39">
        <v>42593.020833333336</v>
      </c>
      <c r="C890" s="40">
        <f t="shared" si="55"/>
        <v>0.29166666666666663</v>
      </c>
      <c r="D890" s="43">
        <v>4.46</v>
      </c>
      <c r="E890" s="9">
        <f t="shared" si="56"/>
        <v>4.5915699999999999</v>
      </c>
      <c r="F890" s="44">
        <v>76.87</v>
      </c>
      <c r="G890" s="9">
        <f t="shared" si="57"/>
        <v>81.974168000000006</v>
      </c>
      <c r="H890" s="11">
        <f t="shared" si="54"/>
        <v>-2.1771755637600272</v>
      </c>
      <c r="J890" s="26"/>
    </row>
    <row r="891" spans="1:10" outlineLevel="1">
      <c r="A891" s="7">
        <v>33</v>
      </c>
      <c r="B891" s="39">
        <v>42593.020833333336</v>
      </c>
      <c r="C891" s="40">
        <f t="shared" si="55"/>
        <v>0.31249999999999994</v>
      </c>
      <c r="D891" s="43">
        <v>4.9400000000000004</v>
      </c>
      <c r="E891" s="9">
        <f t="shared" si="56"/>
        <v>5.0857300000000008</v>
      </c>
      <c r="F891" s="44">
        <v>54.46</v>
      </c>
      <c r="G891" s="9">
        <f t="shared" si="57"/>
        <v>58.076143999999999</v>
      </c>
      <c r="H891" s="11">
        <f t="shared" si="54"/>
        <v>119.12740717488002</v>
      </c>
      <c r="J891" s="26"/>
    </row>
    <row r="892" spans="1:10" outlineLevel="1">
      <c r="A892" s="7">
        <v>33</v>
      </c>
      <c r="B892" s="39">
        <v>42593.020833333336</v>
      </c>
      <c r="C892" s="40">
        <f t="shared" si="55"/>
        <v>0.33333333333333326</v>
      </c>
      <c r="D892" s="43">
        <v>3.44</v>
      </c>
      <c r="E892" s="9">
        <f t="shared" si="56"/>
        <v>3.5414800000000004</v>
      </c>
      <c r="F892" s="44">
        <v>72.59</v>
      </c>
      <c r="G892" s="9">
        <f t="shared" si="57"/>
        <v>77.409976</v>
      </c>
      <c r="H892" s="11">
        <f t="shared" si="54"/>
        <v>14.48473819552</v>
      </c>
      <c r="J892" s="26"/>
    </row>
    <row r="893" spans="1:10" outlineLevel="1">
      <c r="A893" s="7">
        <v>33</v>
      </c>
      <c r="B893" s="39">
        <v>42593.020833333336</v>
      </c>
      <c r="C893" s="40">
        <f t="shared" si="55"/>
        <v>0.35416666666666657</v>
      </c>
      <c r="D893" s="43">
        <v>3.78</v>
      </c>
      <c r="E893" s="9">
        <f t="shared" si="56"/>
        <v>3.8915100000000002</v>
      </c>
      <c r="F893" s="44">
        <v>56.59</v>
      </c>
      <c r="G893" s="9">
        <f t="shared" si="57"/>
        <v>60.347576000000004</v>
      </c>
      <c r="H893" s="11">
        <f t="shared" ref="H893:H956" si="58">E893*($B$6-G893)</f>
        <v>82.314869520239995</v>
      </c>
      <c r="J893" s="26"/>
    </row>
    <row r="894" spans="1:10" outlineLevel="1">
      <c r="A894" s="7">
        <v>33</v>
      </c>
      <c r="B894" s="39">
        <v>42593.020833333336</v>
      </c>
      <c r="C894" s="40">
        <f t="shared" ref="C894:C957" si="59">IF(C893=$C$60,$C$13,C893+1/48)</f>
        <v>0.37499999999999989</v>
      </c>
      <c r="D894" s="43">
        <v>3.12</v>
      </c>
      <c r="E894" s="9">
        <f t="shared" si="56"/>
        <v>3.2120400000000005</v>
      </c>
      <c r="F894" s="44">
        <v>36.729999999999997</v>
      </c>
      <c r="G894" s="9">
        <f t="shared" si="57"/>
        <v>39.168872</v>
      </c>
      <c r="H894" s="11">
        <f t="shared" si="58"/>
        <v>135.96927638112001</v>
      </c>
      <c r="J894" s="26"/>
    </row>
    <row r="895" spans="1:10" outlineLevel="1">
      <c r="A895" s="7">
        <v>33</v>
      </c>
      <c r="B895" s="39">
        <v>42593.020833333336</v>
      </c>
      <c r="C895" s="40">
        <f t="shared" si="59"/>
        <v>0.3958333333333332</v>
      </c>
      <c r="D895" s="43">
        <v>1.94</v>
      </c>
      <c r="E895" s="9">
        <f t="shared" si="56"/>
        <v>1.9972300000000001</v>
      </c>
      <c r="F895" s="44">
        <v>35.03</v>
      </c>
      <c r="G895" s="9">
        <f t="shared" si="57"/>
        <v>37.355992000000001</v>
      </c>
      <c r="H895" s="11">
        <f t="shared" si="58"/>
        <v>88.165737097840008</v>
      </c>
      <c r="J895" s="26"/>
    </row>
    <row r="896" spans="1:10" outlineLevel="1">
      <c r="A896" s="7">
        <v>33</v>
      </c>
      <c r="B896" s="39">
        <v>42593.020833333336</v>
      </c>
      <c r="C896" s="40">
        <f t="shared" si="59"/>
        <v>0.41666666666666652</v>
      </c>
      <c r="D896" s="43">
        <v>0.8</v>
      </c>
      <c r="E896" s="9">
        <f t="shared" si="56"/>
        <v>0.82360000000000011</v>
      </c>
      <c r="F896" s="44">
        <v>32.18</v>
      </c>
      <c r="G896" s="9">
        <f t="shared" si="57"/>
        <v>34.316752000000001</v>
      </c>
      <c r="H896" s="11">
        <f t="shared" si="58"/>
        <v>38.860123052800006</v>
      </c>
      <c r="J896" s="26"/>
    </row>
    <row r="897" spans="1:10" outlineLevel="1">
      <c r="A897" s="7">
        <v>33</v>
      </c>
      <c r="B897" s="39">
        <v>42593.020833333336</v>
      </c>
      <c r="C897" s="40">
        <f t="shared" si="59"/>
        <v>0.43749999999999983</v>
      </c>
      <c r="D897" s="43">
        <v>0.71</v>
      </c>
      <c r="E897" s="9">
        <f t="shared" si="56"/>
        <v>0.73094500000000007</v>
      </c>
      <c r="F897" s="44">
        <v>33.28</v>
      </c>
      <c r="G897" s="9">
        <f t="shared" si="57"/>
        <v>35.489792000000001</v>
      </c>
      <c r="H897" s="11">
        <f t="shared" si="58"/>
        <v>33.630931486560002</v>
      </c>
      <c r="J897" s="26"/>
    </row>
    <row r="898" spans="1:10" outlineLevel="1">
      <c r="A898" s="7">
        <v>33</v>
      </c>
      <c r="B898" s="39">
        <v>42593.020833333336</v>
      </c>
      <c r="C898" s="40">
        <f t="shared" si="59"/>
        <v>0.45833333333333315</v>
      </c>
      <c r="D898" s="43">
        <v>0.39</v>
      </c>
      <c r="E898" s="9">
        <f t="shared" si="56"/>
        <v>0.40150500000000006</v>
      </c>
      <c r="F898" s="44">
        <v>30.88</v>
      </c>
      <c r="G898" s="9">
        <f t="shared" si="57"/>
        <v>32.930431999999996</v>
      </c>
      <c r="H898" s="11">
        <f t="shared" si="58"/>
        <v>19.500924399840006</v>
      </c>
      <c r="J898" s="26"/>
    </row>
    <row r="899" spans="1:10" outlineLevel="1">
      <c r="A899" s="7">
        <v>33</v>
      </c>
      <c r="B899" s="39">
        <v>42593.020833333336</v>
      </c>
      <c r="C899" s="40">
        <f t="shared" si="59"/>
        <v>0.47916666666666646</v>
      </c>
      <c r="D899" s="43">
        <v>0.61</v>
      </c>
      <c r="E899" s="9">
        <f t="shared" si="56"/>
        <v>0.62799500000000008</v>
      </c>
      <c r="F899" s="44">
        <v>29.08</v>
      </c>
      <c r="G899" s="9">
        <f t="shared" si="57"/>
        <v>31.010911999999998</v>
      </c>
      <c r="H899" s="11">
        <f t="shared" si="58"/>
        <v>31.706894818560006</v>
      </c>
      <c r="J899" s="26"/>
    </row>
    <row r="900" spans="1:10" outlineLevel="1">
      <c r="A900" s="7">
        <v>33</v>
      </c>
      <c r="B900" s="39">
        <v>42593.020833333336</v>
      </c>
      <c r="C900" s="40">
        <f t="shared" si="59"/>
        <v>0.49999999999999978</v>
      </c>
      <c r="D900" s="43">
        <v>0.9</v>
      </c>
      <c r="E900" s="9">
        <f t="shared" si="56"/>
        <v>0.9265500000000001</v>
      </c>
      <c r="F900" s="44">
        <v>26.37</v>
      </c>
      <c r="G900" s="9">
        <f t="shared" si="57"/>
        <v>28.120968000000001</v>
      </c>
      <c r="H900" s="11">
        <f t="shared" si="58"/>
        <v>49.458342099600003</v>
      </c>
      <c r="J900" s="26"/>
    </row>
    <row r="901" spans="1:10" outlineLevel="1">
      <c r="A901" s="7">
        <v>33</v>
      </c>
      <c r="B901" s="39">
        <v>42593.020833333336</v>
      </c>
      <c r="C901" s="40">
        <f t="shared" si="59"/>
        <v>0.52083333333333315</v>
      </c>
      <c r="D901" s="43">
        <v>1.0900000000000001</v>
      </c>
      <c r="E901" s="9">
        <f t="shared" si="56"/>
        <v>1.1221550000000002</v>
      </c>
      <c r="F901" s="44">
        <v>28.09</v>
      </c>
      <c r="G901" s="9">
        <f t="shared" si="57"/>
        <v>29.955176000000002</v>
      </c>
      <c r="H901" s="11">
        <f t="shared" si="58"/>
        <v>57.841281975720008</v>
      </c>
      <c r="J901" s="26"/>
    </row>
    <row r="902" spans="1:10" outlineLevel="1">
      <c r="A902" s="7">
        <v>33</v>
      </c>
      <c r="B902" s="39">
        <v>42593.020833333336</v>
      </c>
      <c r="C902" s="40">
        <f t="shared" si="59"/>
        <v>0.54166666666666652</v>
      </c>
      <c r="D902" s="43">
        <v>2.29</v>
      </c>
      <c r="E902" s="9">
        <f t="shared" si="56"/>
        <v>2.3575550000000001</v>
      </c>
      <c r="F902" s="44">
        <v>32.17</v>
      </c>
      <c r="G902" s="9">
        <f t="shared" si="57"/>
        <v>34.306088000000003</v>
      </c>
      <c r="H902" s="11">
        <f t="shared" si="58"/>
        <v>111.26224320515999</v>
      </c>
      <c r="J902" s="26"/>
    </row>
    <row r="903" spans="1:10" outlineLevel="1">
      <c r="A903" s="7">
        <v>33</v>
      </c>
      <c r="B903" s="39">
        <v>42593.020833333336</v>
      </c>
      <c r="C903" s="40">
        <f t="shared" si="59"/>
        <v>0.56249999999999989</v>
      </c>
      <c r="D903" s="43">
        <v>2.92</v>
      </c>
      <c r="E903" s="9">
        <f t="shared" si="56"/>
        <v>3.0061400000000003</v>
      </c>
      <c r="F903" s="44">
        <v>34.24</v>
      </c>
      <c r="G903" s="9">
        <f t="shared" si="57"/>
        <v>36.513536000000002</v>
      </c>
      <c r="H903" s="11">
        <f t="shared" si="58"/>
        <v>135.23560888896</v>
      </c>
      <c r="J903" s="26"/>
    </row>
    <row r="904" spans="1:10" outlineLevel="1">
      <c r="A904" s="7">
        <v>33</v>
      </c>
      <c r="B904" s="39">
        <v>42593.020833333336</v>
      </c>
      <c r="C904" s="40">
        <f t="shared" si="59"/>
        <v>0.58333333333333326</v>
      </c>
      <c r="D904" s="43">
        <v>2.7</v>
      </c>
      <c r="E904" s="9">
        <f t="shared" si="56"/>
        <v>2.7796500000000006</v>
      </c>
      <c r="F904" s="44">
        <v>29.03</v>
      </c>
      <c r="G904" s="9">
        <f t="shared" si="57"/>
        <v>30.957592000000002</v>
      </c>
      <c r="H904" s="11">
        <f t="shared" si="58"/>
        <v>140.49020439720002</v>
      </c>
      <c r="J904" s="26"/>
    </row>
    <row r="905" spans="1:10" outlineLevel="1">
      <c r="A905" s="7">
        <v>33</v>
      </c>
      <c r="B905" s="39">
        <v>42593.020833333336</v>
      </c>
      <c r="C905" s="40">
        <f t="shared" si="59"/>
        <v>0.60416666666666663</v>
      </c>
      <c r="D905" s="43">
        <v>2.13</v>
      </c>
      <c r="E905" s="9">
        <f t="shared" si="56"/>
        <v>2.1928350000000001</v>
      </c>
      <c r="F905" s="44">
        <v>29</v>
      </c>
      <c r="G905" s="9">
        <f t="shared" si="57"/>
        <v>30.925599999999999</v>
      </c>
      <c r="H905" s="11">
        <f t="shared" si="58"/>
        <v>110.90131442399999</v>
      </c>
      <c r="J905" s="26"/>
    </row>
    <row r="906" spans="1:10" outlineLevel="1">
      <c r="A906" s="7">
        <v>33</v>
      </c>
      <c r="B906" s="39">
        <v>42593.020833333336</v>
      </c>
      <c r="C906" s="40">
        <f t="shared" si="59"/>
        <v>0.625</v>
      </c>
      <c r="D906" s="43">
        <v>1.86</v>
      </c>
      <c r="E906" s="9">
        <f t="shared" si="56"/>
        <v>1.9148700000000003</v>
      </c>
      <c r="F906" s="44">
        <v>29</v>
      </c>
      <c r="G906" s="9">
        <f t="shared" si="57"/>
        <v>30.925599999999999</v>
      </c>
      <c r="H906" s="11">
        <f t="shared" si="58"/>
        <v>96.843401328000013</v>
      </c>
      <c r="J906" s="26"/>
    </row>
    <row r="907" spans="1:10" outlineLevel="1">
      <c r="A907" s="7">
        <v>33</v>
      </c>
      <c r="B907" s="39">
        <v>42593.020833333336</v>
      </c>
      <c r="C907" s="40">
        <f t="shared" si="59"/>
        <v>0.64583333333333337</v>
      </c>
      <c r="D907" s="43">
        <v>1.95</v>
      </c>
      <c r="E907" s="9">
        <f t="shared" si="56"/>
        <v>2.0075250000000002</v>
      </c>
      <c r="F907" s="44">
        <v>32</v>
      </c>
      <c r="G907" s="9">
        <f t="shared" si="57"/>
        <v>34.1248</v>
      </c>
      <c r="H907" s="11">
        <f t="shared" si="58"/>
        <v>95.106898380000004</v>
      </c>
      <c r="J907" s="26"/>
    </row>
    <row r="908" spans="1:10" outlineLevel="1">
      <c r="A908" s="7">
        <v>33</v>
      </c>
      <c r="B908" s="39">
        <v>42593.020833333336</v>
      </c>
      <c r="C908" s="40">
        <f t="shared" si="59"/>
        <v>0.66666666666666674</v>
      </c>
      <c r="D908" s="43">
        <v>1.6</v>
      </c>
      <c r="E908" s="9">
        <f t="shared" si="56"/>
        <v>1.6472000000000002</v>
      </c>
      <c r="F908" s="44">
        <v>37.43</v>
      </c>
      <c r="G908" s="9">
        <f t="shared" si="57"/>
        <v>39.915351999999999</v>
      </c>
      <c r="H908" s="11">
        <f t="shared" si="58"/>
        <v>68.498232185600017</v>
      </c>
      <c r="J908" s="26"/>
    </row>
    <row r="909" spans="1:10" outlineLevel="1">
      <c r="A909" s="7">
        <v>33</v>
      </c>
      <c r="B909" s="39">
        <v>42593.020833333336</v>
      </c>
      <c r="C909" s="40">
        <f t="shared" si="59"/>
        <v>0.68750000000000011</v>
      </c>
      <c r="D909" s="43">
        <v>1.41</v>
      </c>
      <c r="E909" s="9">
        <f t="shared" ref="E909:E972" si="60">IF($B$10="Electricity",$D909*$B$7,$D909*$B$8)</f>
        <v>1.451595</v>
      </c>
      <c r="F909" s="44">
        <v>42.44</v>
      </c>
      <c r="G909" s="9">
        <f t="shared" ref="G909:G972" si="61">$F909*$B$8</f>
        <v>45.258015999999998</v>
      </c>
      <c r="H909" s="11">
        <f t="shared" si="58"/>
        <v>52.608682764480001</v>
      </c>
      <c r="J909" s="26"/>
    </row>
    <row r="910" spans="1:10" outlineLevel="1">
      <c r="A910" s="7">
        <v>33</v>
      </c>
      <c r="B910" s="39">
        <v>42593.020833333336</v>
      </c>
      <c r="C910" s="40">
        <f t="shared" si="59"/>
        <v>0.70833333333333348</v>
      </c>
      <c r="D910" s="43">
        <v>1.89</v>
      </c>
      <c r="E910" s="9">
        <f t="shared" si="60"/>
        <v>1.9457550000000001</v>
      </c>
      <c r="F910" s="44">
        <v>35.17</v>
      </c>
      <c r="G910" s="9">
        <f t="shared" si="61"/>
        <v>37.505288</v>
      </c>
      <c r="H910" s="11">
        <f t="shared" si="58"/>
        <v>85.602930847560003</v>
      </c>
      <c r="J910" s="26"/>
    </row>
    <row r="911" spans="1:10" outlineLevel="1">
      <c r="A911" s="7">
        <v>33</v>
      </c>
      <c r="B911" s="39">
        <v>42593.020833333336</v>
      </c>
      <c r="C911" s="40">
        <f t="shared" si="59"/>
        <v>0.72916666666666685</v>
      </c>
      <c r="D911" s="43">
        <v>0.99</v>
      </c>
      <c r="E911" s="9">
        <f t="shared" si="60"/>
        <v>1.0192050000000001</v>
      </c>
      <c r="F911" s="44">
        <v>43.66</v>
      </c>
      <c r="G911" s="9">
        <f t="shared" si="61"/>
        <v>46.559023999999994</v>
      </c>
      <c r="H911" s="11">
        <f t="shared" si="58"/>
        <v>35.61201744408001</v>
      </c>
      <c r="J911" s="26"/>
    </row>
    <row r="912" spans="1:10" outlineLevel="1">
      <c r="A912" s="7">
        <v>33</v>
      </c>
      <c r="B912" s="39">
        <v>42593.020833333336</v>
      </c>
      <c r="C912" s="40">
        <f t="shared" si="59"/>
        <v>0.75000000000000022</v>
      </c>
      <c r="D912" s="43">
        <v>0.88</v>
      </c>
      <c r="E912" s="9">
        <f t="shared" si="60"/>
        <v>0.9059600000000001</v>
      </c>
      <c r="F912" s="44">
        <v>68.64</v>
      </c>
      <c r="G912" s="9">
        <f t="shared" si="61"/>
        <v>73.197696000000008</v>
      </c>
      <c r="H912" s="11">
        <f t="shared" si="58"/>
        <v>7.5215553318399939</v>
      </c>
      <c r="J912" s="26"/>
    </row>
    <row r="913" spans="1:10" outlineLevel="1">
      <c r="A913" s="7">
        <v>33</v>
      </c>
      <c r="B913" s="39">
        <v>42593.020833333336</v>
      </c>
      <c r="C913" s="40">
        <f t="shared" si="59"/>
        <v>0.77083333333333359</v>
      </c>
      <c r="D913" s="43">
        <v>0.92</v>
      </c>
      <c r="E913" s="9">
        <f t="shared" si="60"/>
        <v>0.94714000000000009</v>
      </c>
      <c r="F913" s="44">
        <v>91.14</v>
      </c>
      <c r="G913" s="9">
        <f t="shared" si="61"/>
        <v>97.191696000000007</v>
      </c>
      <c r="H913" s="11">
        <f t="shared" si="58"/>
        <v>-14.862232949440008</v>
      </c>
      <c r="J913" s="26"/>
    </row>
    <row r="914" spans="1:10" outlineLevel="1">
      <c r="A914" s="7">
        <v>33</v>
      </c>
      <c r="B914" s="39">
        <v>42593.020833333336</v>
      </c>
      <c r="C914" s="40">
        <f t="shared" si="59"/>
        <v>0.79166666666666696</v>
      </c>
      <c r="D914" s="43">
        <v>1.32</v>
      </c>
      <c r="E914" s="9">
        <f t="shared" si="60"/>
        <v>1.3589400000000003</v>
      </c>
      <c r="F914" s="44">
        <v>77.72</v>
      </c>
      <c r="G914" s="9">
        <f t="shared" si="61"/>
        <v>82.880607999999995</v>
      </c>
      <c r="H914" s="11">
        <f t="shared" si="58"/>
        <v>-1.8761634355199939</v>
      </c>
      <c r="J914" s="26"/>
    </row>
    <row r="915" spans="1:10" outlineLevel="1">
      <c r="A915" s="7">
        <v>33</v>
      </c>
      <c r="B915" s="39">
        <v>42593.020833333336</v>
      </c>
      <c r="C915" s="40">
        <f t="shared" si="59"/>
        <v>0.81250000000000033</v>
      </c>
      <c r="D915" s="43">
        <v>1.43</v>
      </c>
      <c r="E915" s="9">
        <f t="shared" si="60"/>
        <v>1.4721850000000001</v>
      </c>
      <c r="F915" s="44">
        <v>64.23</v>
      </c>
      <c r="G915" s="9">
        <f t="shared" si="61"/>
        <v>68.494872000000001</v>
      </c>
      <c r="H915" s="11">
        <f t="shared" si="58"/>
        <v>19.145954364680001</v>
      </c>
      <c r="J915" s="26"/>
    </row>
    <row r="916" spans="1:10" outlineLevel="1">
      <c r="A916" s="7">
        <v>33</v>
      </c>
      <c r="B916" s="39">
        <v>42593.020833333336</v>
      </c>
      <c r="C916" s="40">
        <f t="shared" si="59"/>
        <v>0.8333333333333337</v>
      </c>
      <c r="D916" s="43">
        <v>1.33</v>
      </c>
      <c r="E916" s="9">
        <f t="shared" si="60"/>
        <v>1.3692350000000002</v>
      </c>
      <c r="F916" s="44">
        <v>56.3</v>
      </c>
      <c r="G916" s="9">
        <f t="shared" si="61"/>
        <v>60.038319999999999</v>
      </c>
      <c r="H916" s="11">
        <f t="shared" si="58"/>
        <v>29.386083414800005</v>
      </c>
      <c r="J916" s="26"/>
    </row>
    <row r="917" spans="1:10" outlineLevel="1">
      <c r="A917" s="7">
        <v>33</v>
      </c>
      <c r="B917" s="39">
        <v>42593.020833333336</v>
      </c>
      <c r="C917" s="40">
        <f t="shared" si="59"/>
        <v>0.85416666666666707</v>
      </c>
      <c r="D917" s="43">
        <v>0.99</v>
      </c>
      <c r="E917" s="9">
        <f t="shared" si="60"/>
        <v>1.0192050000000001</v>
      </c>
      <c r="F917" s="44">
        <v>66.91</v>
      </c>
      <c r="G917" s="9">
        <f t="shared" si="61"/>
        <v>71.352823999999998</v>
      </c>
      <c r="H917" s="11">
        <f t="shared" si="58"/>
        <v>10.342052515080002</v>
      </c>
      <c r="J917" s="26"/>
    </row>
    <row r="918" spans="1:10" outlineLevel="1">
      <c r="A918" s="7">
        <v>33</v>
      </c>
      <c r="B918" s="39">
        <v>42593.020833333336</v>
      </c>
      <c r="C918" s="40">
        <f t="shared" si="59"/>
        <v>0.87500000000000044</v>
      </c>
      <c r="D918" s="43">
        <v>0.94</v>
      </c>
      <c r="E918" s="9">
        <f t="shared" si="60"/>
        <v>0.96772999999999998</v>
      </c>
      <c r="F918" s="44">
        <v>55.34</v>
      </c>
      <c r="G918" s="9">
        <f t="shared" si="61"/>
        <v>59.014576000000005</v>
      </c>
      <c r="H918" s="11">
        <f t="shared" si="58"/>
        <v>21.759819367519995</v>
      </c>
      <c r="J918" s="26"/>
    </row>
    <row r="919" spans="1:10" outlineLevel="1">
      <c r="A919" s="7">
        <v>33</v>
      </c>
      <c r="B919" s="39">
        <v>42593.020833333336</v>
      </c>
      <c r="C919" s="40">
        <f t="shared" si="59"/>
        <v>0.89583333333333381</v>
      </c>
      <c r="D919" s="43">
        <v>0.59</v>
      </c>
      <c r="E919" s="9">
        <f t="shared" si="60"/>
        <v>0.60740499999999997</v>
      </c>
      <c r="F919" s="44">
        <v>47.23</v>
      </c>
      <c r="G919" s="9">
        <f t="shared" si="61"/>
        <v>50.366071999999996</v>
      </c>
      <c r="H919" s="11">
        <f t="shared" si="58"/>
        <v>18.910903536840003</v>
      </c>
      <c r="J919" s="26"/>
    </row>
    <row r="920" spans="1:10" outlineLevel="1">
      <c r="A920" s="7">
        <v>33</v>
      </c>
      <c r="B920" s="39">
        <v>42593.020833333336</v>
      </c>
      <c r="C920" s="40">
        <f t="shared" si="59"/>
        <v>0.91666666666666718</v>
      </c>
      <c r="D920" s="43">
        <v>1.03</v>
      </c>
      <c r="E920" s="9">
        <f t="shared" si="60"/>
        <v>1.0603850000000001</v>
      </c>
      <c r="F920" s="44">
        <v>36.5</v>
      </c>
      <c r="G920" s="9">
        <f t="shared" si="61"/>
        <v>38.9236</v>
      </c>
      <c r="H920" s="11">
        <f t="shared" si="58"/>
        <v>45.147375914000008</v>
      </c>
      <c r="J920" s="26"/>
    </row>
    <row r="921" spans="1:10" outlineLevel="1">
      <c r="A921" s="7">
        <v>33</v>
      </c>
      <c r="B921" s="39">
        <v>42593.020833333336</v>
      </c>
      <c r="C921" s="40">
        <f t="shared" si="59"/>
        <v>0.93750000000000056</v>
      </c>
      <c r="D921" s="43">
        <v>1.1299999999999999</v>
      </c>
      <c r="E921" s="9">
        <f t="shared" si="60"/>
        <v>1.163335</v>
      </c>
      <c r="F921" s="44">
        <v>114.39</v>
      </c>
      <c r="G921" s="9">
        <f t="shared" si="61"/>
        <v>121.985496</v>
      </c>
      <c r="H921" s="11">
        <f t="shared" si="58"/>
        <v>-47.098194489160001</v>
      </c>
      <c r="J921" s="26"/>
    </row>
    <row r="922" spans="1:10" outlineLevel="1">
      <c r="A922" s="7">
        <v>33</v>
      </c>
      <c r="B922" s="39">
        <v>42593.020833333336</v>
      </c>
      <c r="C922" s="40">
        <f t="shared" si="59"/>
        <v>0.95833333333333393</v>
      </c>
      <c r="D922" s="43">
        <v>1.76</v>
      </c>
      <c r="E922" s="9">
        <f t="shared" si="60"/>
        <v>1.8119200000000002</v>
      </c>
      <c r="F922" s="44">
        <v>46.53</v>
      </c>
      <c r="G922" s="9">
        <f t="shared" si="61"/>
        <v>49.619592000000004</v>
      </c>
      <c r="H922" s="11">
        <f t="shared" si="58"/>
        <v>57.764748863359998</v>
      </c>
      <c r="J922" s="26"/>
    </row>
    <row r="923" spans="1:10" outlineLevel="1">
      <c r="A923" s="7">
        <v>33</v>
      </c>
      <c r="B923" s="39">
        <v>42593.020833333336</v>
      </c>
      <c r="C923" s="40">
        <f t="shared" si="59"/>
        <v>0.9791666666666673</v>
      </c>
      <c r="D923" s="43">
        <v>1.53</v>
      </c>
      <c r="E923" s="9">
        <f t="shared" si="60"/>
        <v>1.5751350000000002</v>
      </c>
      <c r="F923" s="44">
        <v>42.45</v>
      </c>
      <c r="G923" s="9">
        <f t="shared" si="61"/>
        <v>45.268680000000003</v>
      </c>
      <c r="H923" s="11">
        <f t="shared" si="58"/>
        <v>57.069220228200003</v>
      </c>
      <c r="J923" s="26"/>
    </row>
    <row r="924" spans="1:10" outlineLevel="1">
      <c r="A924" s="7">
        <v>33</v>
      </c>
      <c r="B924" s="39">
        <v>42593.020833333336</v>
      </c>
      <c r="C924" s="40">
        <f t="shared" si="59"/>
        <v>1.0000000000000007</v>
      </c>
      <c r="D924" s="43">
        <v>2.33</v>
      </c>
      <c r="E924" s="9">
        <f t="shared" si="60"/>
        <v>2.3987350000000003</v>
      </c>
      <c r="F924" s="44">
        <v>40.049999999999997</v>
      </c>
      <c r="G924" s="9">
        <f t="shared" si="61"/>
        <v>42.709319999999998</v>
      </c>
      <c r="H924" s="11">
        <f t="shared" si="58"/>
        <v>93.048561789800019</v>
      </c>
      <c r="J924" s="26"/>
    </row>
    <row r="925" spans="1:10" outlineLevel="1">
      <c r="A925" s="7">
        <v>33</v>
      </c>
      <c r="B925" s="39">
        <v>42594.020833333336</v>
      </c>
      <c r="C925" s="40">
        <f t="shared" si="59"/>
        <v>2.0833333333333332E-2</v>
      </c>
      <c r="D925" s="43">
        <v>2.73</v>
      </c>
      <c r="E925" s="9">
        <f t="shared" si="60"/>
        <v>2.8105350000000002</v>
      </c>
      <c r="F925" s="44">
        <v>34.479999999999997</v>
      </c>
      <c r="G925" s="9">
        <f t="shared" si="61"/>
        <v>36.769472</v>
      </c>
      <c r="H925" s="11">
        <f t="shared" si="58"/>
        <v>125.71671451248001</v>
      </c>
      <c r="J925" s="26"/>
    </row>
    <row r="926" spans="1:10" outlineLevel="1">
      <c r="A926" s="7">
        <v>33</v>
      </c>
      <c r="B926" s="39">
        <v>42594.020833333336</v>
      </c>
      <c r="C926" s="40">
        <f t="shared" si="59"/>
        <v>4.1666666666666664E-2</v>
      </c>
      <c r="D926" s="43">
        <v>2.7</v>
      </c>
      <c r="E926" s="9">
        <f t="shared" si="60"/>
        <v>2.7796500000000006</v>
      </c>
      <c r="F926" s="44">
        <v>31.51</v>
      </c>
      <c r="G926" s="9">
        <f t="shared" si="61"/>
        <v>33.602264000000005</v>
      </c>
      <c r="H926" s="11">
        <f t="shared" si="58"/>
        <v>133.13894187240001</v>
      </c>
      <c r="J926" s="26"/>
    </row>
    <row r="927" spans="1:10" outlineLevel="1">
      <c r="A927" s="7">
        <v>33</v>
      </c>
      <c r="B927" s="39">
        <v>42594.020833333336</v>
      </c>
      <c r="C927" s="40">
        <f t="shared" si="59"/>
        <v>6.25E-2</v>
      </c>
      <c r="D927" s="43">
        <v>1.88</v>
      </c>
      <c r="E927" s="9">
        <f t="shared" si="60"/>
        <v>1.93546</v>
      </c>
      <c r="F927" s="44">
        <v>29.62</v>
      </c>
      <c r="G927" s="9">
        <f t="shared" si="61"/>
        <v>31.586768000000003</v>
      </c>
      <c r="H927" s="11">
        <f t="shared" si="58"/>
        <v>96.605064006719985</v>
      </c>
      <c r="J927" s="26"/>
    </row>
    <row r="928" spans="1:10" outlineLevel="1">
      <c r="A928" s="7">
        <v>33</v>
      </c>
      <c r="B928" s="39">
        <v>42594.020833333336</v>
      </c>
      <c r="C928" s="40">
        <f t="shared" si="59"/>
        <v>8.3333333333333329E-2</v>
      </c>
      <c r="D928" s="43">
        <v>1.63</v>
      </c>
      <c r="E928" s="9">
        <f t="shared" si="60"/>
        <v>1.678085</v>
      </c>
      <c r="F928" s="44">
        <v>24.99</v>
      </c>
      <c r="G928" s="9">
        <f t="shared" si="61"/>
        <v>26.649335999999998</v>
      </c>
      <c r="H928" s="11">
        <f t="shared" si="58"/>
        <v>92.044076498440006</v>
      </c>
      <c r="J928" s="26"/>
    </row>
    <row r="929" spans="1:10" outlineLevel="1">
      <c r="A929" s="7">
        <v>33</v>
      </c>
      <c r="B929" s="39">
        <v>42594.020833333336</v>
      </c>
      <c r="C929" s="40">
        <f t="shared" si="59"/>
        <v>0.10416666666666666</v>
      </c>
      <c r="D929" s="43">
        <v>2.2999999999999998</v>
      </c>
      <c r="E929" s="9">
        <f t="shared" si="60"/>
        <v>2.3678499999999998</v>
      </c>
      <c r="F929" s="44">
        <v>21.99</v>
      </c>
      <c r="G929" s="9">
        <f t="shared" si="61"/>
        <v>23.450135999999997</v>
      </c>
      <c r="H929" s="11">
        <f t="shared" si="58"/>
        <v>137.4533704724</v>
      </c>
      <c r="J929" s="26"/>
    </row>
    <row r="930" spans="1:10" outlineLevel="1">
      <c r="A930" s="7">
        <v>33</v>
      </c>
      <c r="B930" s="39">
        <v>42594.020833333336</v>
      </c>
      <c r="C930" s="40">
        <f t="shared" si="59"/>
        <v>0.12499999999999999</v>
      </c>
      <c r="D930" s="43">
        <v>2.0299999999999998</v>
      </c>
      <c r="E930" s="9">
        <f t="shared" si="60"/>
        <v>2.0898849999999998</v>
      </c>
      <c r="F930" s="44">
        <v>15.79</v>
      </c>
      <c r="G930" s="9">
        <f t="shared" si="61"/>
        <v>16.838456000000001</v>
      </c>
      <c r="H930" s="11">
        <f t="shared" si="58"/>
        <v>135.13519088243996</v>
      </c>
      <c r="J930" s="26"/>
    </row>
    <row r="931" spans="1:10" outlineLevel="1">
      <c r="A931" s="7">
        <v>33</v>
      </c>
      <c r="B931" s="39">
        <v>42594.020833333336</v>
      </c>
      <c r="C931" s="40">
        <f t="shared" si="59"/>
        <v>0.14583333333333331</v>
      </c>
      <c r="D931" s="43">
        <v>1.74</v>
      </c>
      <c r="E931" s="9">
        <f t="shared" si="60"/>
        <v>1.7913300000000001</v>
      </c>
      <c r="F931" s="44">
        <v>9.51</v>
      </c>
      <c r="G931" s="9">
        <f t="shared" si="61"/>
        <v>10.141463999999999</v>
      </c>
      <c r="H931" s="11">
        <f t="shared" si="58"/>
        <v>127.82668629288001</v>
      </c>
      <c r="J931" s="26"/>
    </row>
    <row r="932" spans="1:10" outlineLevel="1">
      <c r="A932" s="7">
        <v>33</v>
      </c>
      <c r="B932" s="39">
        <v>42594.020833333336</v>
      </c>
      <c r="C932" s="40">
        <f t="shared" si="59"/>
        <v>0.16666666666666666</v>
      </c>
      <c r="D932" s="43">
        <v>1.82</v>
      </c>
      <c r="E932" s="9">
        <f t="shared" si="60"/>
        <v>1.8736900000000003</v>
      </c>
      <c r="F932" s="44">
        <v>9.1999999999999993</v>
      </c>
      <c r="G932" s="9">
        <f t="shared" si="61"/>
        <v>9.8108799999999992</v>
      </c>
      <c r="H932" s="11">
        <f t="shared" si="58"/>
        <v>134.32318725280004</v>
      </c>
      <c r="J932" s="26"/>
    </row>
    <row r="933" spans="1:10" outlineLevel="1">
      <c r="A933" s="7">
        <v>33</v>
      </c>
      <c r="B933" s="39">
        <v>42594.020833333336</v>
      </c>
      <c r="C933" s="40">
        <f t="shared" si="59"/>
        <v>0.1875</v>
      </c>
      <c r="D933" s="43">
        <v>2.04</v>
      </c>
      <c r="E933" s="9">
        <f t="shared" si="60"/>
        <v>2.1001800000000004</v>
      </c>
      <c r="F933" s="44">
        <v>9.1999999999999993</v>
      </c>
      <c r="G933" s="9">
        <f t="shared" si="61"/>
        <v>9.8108799999999992</v>
      </c>
      <c r="H933" s="11">
        <f t="shared" si="58"/>
        <v>150.56005604160003</v>
      </c>
      <c r="J933" s="26"/>
    </row>
    <row r="934" spans="1:10" outlineLevel="1">
      <c r="A934" s="7">
        <v>33</v>
      </c>
      <c r="B934" s="39">
        <v>42594.020833333336</v>
      </c>
      <c r="C934" s="40">
        <f t="shared" si="59"/>
        <v>0.20833333333333334</v>
      </c>
      <c r="D934" s="43">
        <v>2.4</v>
      </c>
      <c r="E934" s="9">
        <f t="shared" si="60"/>
        <v>2.4708000000000001</v>
      </c>
      <c r="F934" s="44">
        <v>9.1999999999999993</v>
      </c>
      <c r="G934" s="9">
        <f t="shared" si="61"/>
        <v>9.8108799999999992</v>
      </c>
      <c r="H934" s="11">
        <f t="shared" si="58"/>
        <v>177.12947769600001</v>
      </c>
      <c r="J934" s="26"/>
    </row>
    <row r="935" spans="1:10" outlineLevel="1">
      <c r="A935" s="7">
        <v>33</v>
      </c>
      <c r="B935" s="39">
        <v>42594.020833333336</v>
      </c>
      <c r="C935" s="40">
        <f t="shared" si="59"/>
        <v>0.22916666666666669</v>
      </c>
      <c r="D935" s="43">
        <v>2.76</v>
      </c>
      <c r="E935" s="9">
        <f t="shared" si="60"/>
        <v>2.8414199999999998</v>
      </c>
      <c r="F935" s="44">
        <v>9.6999999999999993</v>
      </c>
      <c r="G935" s="9">
        <f t="shared" si="61"/>
        <v>10.34408</v>
      </c>
      <c r="H935" s="11">
        <f t="shared" si="58"/>
        <v>202.18385420639999</v>
      </c>
      <c r="J935" s="26"/>
    </row>
    <row r="936" spans="1:10" outlineLevel="1">
      <c r="A936" s="7">
        <v>33</v>
      </c>
      <c r="B936" s="39">
        <v>42594.020833333336</v>
      </c>
      <c r="C936" s="40">
        <f t="shared" si="59"/>
        <v>0.25</v>
      </c>
      <c r="D936" s="43">
        <v>3.3</v>
      </c>
      <c r="E936" s="9">
        <f t="shared" si="60"/>
        <v>3.3973499999999999</v>
      </c>
      <c r="F936" s="44">
        <v>13.22</v>
      </c>
      <c r="G936" s="9">
        <f t="shared" si="61"/>
        <v>14.097808000000001</v>
      </c>
      <c r="H936" s="11">
        <f t="shared" si="58"/>
        <v>228.9888369912</v>
      </c>
      <c r="J936" s="26"/>
    </row>
    <row r="937" spans="1:10" outlineLevel="1">
      <c r="A937" s="7">
        <v>33</v>
      </c>
      <c r="B937" s="39">
        <v>42594.020833333336</v>
      </c>
      <c r="C937" s="40">
        <f t="shared" si="59"/>
        <v>0.27083333333333331</v>
      </c>
      <c r="D937" s="43">
        <v>4.29</v>
      </c>
      <c r="E937" s="9">
        <f t="shared" si="60"/>
        <v>4.4165550000000007</v>
      </c>
      <c r="F937" s="44">
        <v>28.86</v>
      </c>
      <c r="G937" s="9">
        <f t="shared" si="61"/>
        <v>30.776304</v>
      </c>
      <c r="H937" s="11">
        <f t="shared" si="58"/>
        <v>224.02399318728004</v>
      </c>
      <c r="J937" s="26"/>
    </row>
    <row r="938" spans="1:10" outlineLevel="1">
      <c r="A938" s="7">
        <v>33</v>
      </c>
      <c r="B938" s="39">
        <v>42594.020833333336</v>
      </c>
      <c r="C938" s="40">
        <f t="shared" si="59"/>
        <v>0.29166666666666663</v>
      </c>
      <c r="D938" s="43">
        <v>6.55</v>
      </c>
      <c r="E938" s="9">
        <f t="shared" si="60"/>
        <v>6.7432250000000007</v>
      </c>
      <c r="F938" s="44">
        <v>61.9</v>
      </c>
      <c r="G938" s="9">
        <f t="shared" si="61"/>
        <v>66.010159999999999</v>
      </c>
      <c r="H938" s="11">
        <f t="shared" si="58"/>
        <v>104.45147633400002</v>
      </c>
      <c r="J938" s="26"/>
    </row>
    <row r="939" spans="1:10" outlineLevel="1">
      <c r="A939" s="7">
        <v>33</v>
      </c>
      <c r="B939" s="39">
        <v>42594.020833333336</v>
      </c>
      <c r="C939" s="40">
        <f t="shared" si="59"/>
        <v>0.31249999999999994</v>
      </c>
      <c r="D939" s="43">
        <v>6.55</v>
      </c>
      <c r="E939" s="9">
        <f t="shared" si="60"/>
        <v>6.7432250000000007</v>
      </c>
      <c r="F939" s="44">
        <v>52.8</v>
      </c>
      <c r="G939" s="9">
        <f t="shared" si="61"/>
        <v>56.30592</v>
      </c>
      <c r="H939" s="11">
        <f t="shared" si="58"/>
        <v>169.889350108</v>
      </c>
      <c r="J939" s="26"/>
    </row>
    <row r="940" spans="1:10" outlineLevel="1">
      <c r="A940" s="7">
        <v>33</v>
      </c>
      <c r="B940" s="39">
        <v>42594.020833333336</v>
      </c>
      <c r="C940" s="40">
        <f t="shared" si="59"/>
        <v>0.33333333333333326</v>
      </c>
      <c r="D940" s="43">
        <v>6.59</v>
      </c>
      <c r="E940" s="9">
        <f t="shared" si="60"/>
        <v>6.7844050000000005</v>
      </c>
      <c r="F940" s="44">
        <v>56.2</v>
      </c>
      <c r="G940" s="9">
        <f t="shared" si="61"/>
        <v>59.931680000000007</v>
      </c>
      <c r="H940" s="11">
        <f t="shared" si="58"/>
        <v>146.32821804959997</v>
      </c>
      <c r="J940" s="26"/>
    </row>
    <row r="941" spans="1:10" outlineLevel="1">
      <c r="A941" s="7">
        <v>33</v>
      </c>
      <c r="B941" s="39">
        <v>42594.020833333336</v>
      </c>
      <c r="C941" s="40">
        <f t="shared" si="59"/>
        <v>0.35416666666666657</v>
      </c>
      <c r="D941" s="43">
        <v>6.73</v>
      </c>
      <c r="E941" s="9">
        <f t="shared" si="60"/>
        <v>6.928535000000001</v>
      </c>
      <c r="F941" s="44">
        <v>49.37</v>
      </c>
      <c r="G941" s="9">
        <f t="shared" si="61"/>
        <v>52.648167999999998</v>
      </c>
      <c r="H941" s="11">
        <f t="shared" si="58"/>
        <v>199.90092782612004</v>
      </c>
      <c r="J941" s="26"/>
    </row>
    <row r="942" spans="1:10" outlineLevel="1">
      <c r="A942" s="7">
        <v>33</v>
      </c>
      <c r="B942" s="39">
        <v>42594.020833333336</v>
      </c>
      <c r="C942" s="40">
        <f t="shared" si="59"/>
        <v>0.37499999999999989</v>
      </c>
      <c r="D942" s="43">
        <v>7.13</v>
      </c>
      <c r="E942" s="9">
        <f t="shared" si="60"/>
        <v>7.3403350000000005</v>
      </c>
      <c r="F942" s="44">
        <v>39.369999999999997</v>
      </c>
      <c r="G942" s="9">
        <f t="shared" si="61"/>
        <v>41.984167999999997</v>
      </c>
      <c r="H942" s="11">
        <f t="shared" si="58"/>
        <v>290.05944468372002</v>
      </c>
      <c r="J942" s="26"/>
    </row>
    <row r="943" spans="1:10" outlineLevel="1">
      <c r="A943" s="7">
        <v>33</v>
      </c>
      <c r="B943" s="39">
        <v>42594.020833333336</v>
      </c>
      <c r="C943" s="40">
        <f t="shared" si="59"/>
        <v>0.3958333333333332</v>
      </c>
      <c r="D943" s="43">
        <v>6.06</v>
      </c>
      <c r="E943" s="9">
        <f t="shared" si="60"/>
        <v>6.2387699999999997</v>
      </c>
      <c r="F943" s="44">
        <v>36.64</v>
      </c>
      <c r="G943" s="9">
        <f t="shared" si="61"/>
        <v>39.072896</v>
      </c>
      <c r="H943" s="11">
        <f t="shared" si="58"/>
        <v>264.69294362208001</v>
      </c>
      <c r="J943" s="26"/>
    </row>
    <row r="944" spans="1:10" outlineLevel="1">
      <c r="A944" s="7">
        <v>33</v>
      </c>
      <c r="B944" s="39">
        <v>42594.020833333336</v>
      </c>
      <c r="C944" s="40">
        <f t="shared" si="59"/>
        <v>0.41666666666666652</v>
      </c>
      <c r="D944" s="43">
        <v>6.73</v>
      </c>
      <c r="E944" s="9">
        <f t="shared" si="60"/>
        <v>6.928535000000001</v>
      </c>
      <c r="F944" s="44">
        <v>32.47</v>
      </c>
      <c r="G944" s="9">
        <f t="shared" si="61"/>
        <v>34.626007999999999</v>
      </c>
      <c r="H944" s="11">
        <f t="shared" si="58"/>
        <v>324.76809416172006</v>
      </c>
      <c r="J944" s="26"/>
    </row>
    <row r="945" spans="1:10" outlineLevel="1">
      <c r="A945" s="7">
        <v>33</v>
      </c>
      <c r="B945" s="39">
        <v>42594.020833333336</v>
      </c>
      <c r="C945" s="40">
        <f t="shared" si="59"/>
        <v>0.43749999999999983</v>
      </c>
      <c r="D945" s="43">
        <v>6.11</v>
      </c>
      <c r="E945" s="9">
        <f t="shared" si="60"/>
        <v>6.2902450000000005</v>
      </c>
      <c r="F945" s="44">
        <v>32</v>
      </c>
      <c r="G945" s="9">
        <f t="shared" si="61"/>
        <v>34.1248</v>
      </c>
      <c r="H945" s="11">
        <f t="shared" si="58"/>
        <v>298.00161492400002</v>
      </c>
      <c r="J945" s="26"/>
    </row>
    <row r="946" spans="1:10" outlineLevel="1">
      <c r="A946" s="7">
        <v>33</v>
      </c>
      <c r="B946" s="39">
        <v>42594.020833333336</v>
      </c>
      <c r="C946" s="40">
        <f t="shared" si="59"/>
        <v>0.45833333333333315</v>
      </c>
      <c r="D946" s="43">
        <v>6.13</v>
      </c>
      <c r="E946" s="9">
        <f t="shared" si="60"/>
        <v>6.310835</v>
      </c>
      <c r="F946" s="44">
        <v>32</v>
      </c>
      <c r="G946" s="9">
        <f t="shared" si="61"/>
        <v>34.1248</v>
      </c>
      <c r="H946" s="11">
        <f t="shared" si="58"/>
        <v>298.97707029200001</v>
      </c>
      <c r="J946" s="26"/>
    </row>
    <row r="947" spans="1:10" outlineLevel="1">
      <c r="A947" s="7">
        <v>33</v>
      </c>
      <c r="B947" s="39">
        <v>42594.020833333336</v>
      </c>
      <c r="C947" s="40">
        <f t="shared" si="59"/>
        <v>0.47916666666666646</v>
      </c>
      <c r="D947" s="43">
        <v>5.38</v>
      </c>
      <c r="E947" s="9">
        <f t="shared" si="60"/>
        <v>5.53871</v>
      </c>
      <c r="F947" s="44">
        <v>29.52</v>
      </c>
      <c r="G947" s="9">
        <f t="shared" si="61"/>
        <v>31.480128000000001</v>
      </c>
      <c r="H947" s="11">
        <f t="shared" si="58"/>
        <v>277.04556524511997</v>
      </c>
      <c r="J947" s="26"/>
    </row>
    <row r="948" spans="1:10" outlineLevel="1">
      <c r="A948" s="7">
        <v>33</v>
      </c>
      <c r="B948" s="39">
        <v>42594.020833333336</v>
      </c>
      <c r="C948" s="40">
        <f t="shared" si="59"/>
        <v>0.49999999999999978</v>
      </c>
      <c r="D948" s="43">
        <v>5.67</v>
      </c>
      <c r="E948" s="9">
        <f t="shared" si="60"/>
        <v>5.8372650000000004</v>
      </c>
      <c r="F948" s="44">
        <v>27.62</v>
      </c>
      <c r="G948" s="9">
        <f t="shared" si="61"/>
        <v>29.453968</v>
      </c>
      <c r="H948" s="11">
        <f t="shared" si="58"/>
        <v>303.80648098248002</v>
      </c>
      <c r="J948" s="26"/>
    </row>
    <row r="949" spans="1:10" outlineLevel="1">
      <c r="A949" s="7">
        <v>33</v>
      </c>
      <c r="B949" s="39">
        <v>42594.020833333336</v>
      </c>
      <c r="C949" s="40">
        <f t="shared" si="59"/>
        <v>0.52083333333333315</v>
      </c>
      <c r="D949" s="43">
        <v>7.5</v>
      </c>
      <c r="E949" s="9">
        <f t="shared" si="60"/>
        <v>7.7212500000000004</v>
      </c>
      <c r="F949" s="44">
        <v>26.27</v>
      </c>
      <c r="G949" s="9">
        <f t="shared" si="61"/>
        <v>28.014327999999999</v>
      </c>
      <c r="H949" s="11">
        <f t="shared" si="58"/>
        <v>412.97624493000001</v>
      </c>
      <c r="J949" s="26"/>
    </row>
    <row r="950" spans="1:10" outlineLevel="1">
      <c r="A950" s="7">
        <v>33</v>
      </c>
      <c r="B950" s="39">
        <v>42594.020833333336</v>
      </c>
      <c r="C950" s="40">
        <f t="shared" si="59"/>
        <v>0.54166666666666652</v>
      </c>
      <c r="D950" s="43">
        <v>9</v>
      </c>
      <c r="E950" s="9">
        <f t="shared" si="60"/>
        <v>9.2655000000000012</v>
      </c>
      <c r="F950" s="44">
        <v>26.97</v>
      </c>
      <c r="G950" s="9">
        <f t="shared" si="61"/>
        <v>28.760808000000001</v>
      </c>
      <c r="H950" s="11">
        <f t="shared" si="58"/>
        <v>488.6549834760001</v>
      </c>
      <c r="J950" s="26"/>
    </row>
    <row r="951" spans="1:10" outlineLevel="1">
      <c r="A951" s="7">
        <v>33</v>
      </c>
      <c r="B951" s="39">
        <v>42594.020833333336</v>
      </c>
      <c r="C951" s="40">
        <f t="shared" si="59"/>
        <v>0.56249999999999989</v>
      </c>
      <c r="D951" s="43">
        <v>6.65</v>
      </c>
      <c r="E951" s="9">
        <f t="shared" si="60"/>
        <v>6.8461750000000006</v>
      </c>
      <c r="F951" s="44">
        <v>25.79</v>
      </c>
      <c r="G951" s="9">
        <f t="shared" si="61"/>
        <v>27.502455999999999</v>
      </c>
      <c r="H951" s="11">
        <f t="shared" si="58"/>
        <v>369.67663579420008</v>
      </c>
      <c r="J951" s="26"/>
    </row>
    <row r="952" spans="1:10" outlineLevel="1">
      <c r="A952" s="7">
        <v>33</v>
      </c>
      <c r="B952" s="39">
        <v>42594.020833333336</v>
      </c>
      <c r="C952" s="40">
        <f t="shared" si="59"/>
        <v>0.58333333333333326</v>
      </c>
      <c r="D952" s="43">
        <v>8.08</v>
      </c>
      <c r="E952" s="9">
        <f t="shared" si="60"/>
        <v>8.3183600000000002</v>
      </c>
      <c r="F952" s="44">
        <v>24.17</v>
      </c>
      <c r="G952" s="9">
        <f t="shared" si="61"/>
        <v>25.774888000000001</v>
      </c>
      <c r="H952" s="11">
        <f t="shared" si="58"/>
        <v>463.54154265631996</v>
      </c>
      <c r="J952" s="26"/>
    </row>
    <row r="953" spans="1:10" outlineLevel="1">
      <c r="A953" s="7">
        <v>33</v>
      </c>
      <c r="B953" s="39">
        <v>42594.020833333336</v>
      </c>
      <c r="C953" s="40">
        <f t="shared" si="59"/>
        <v>0.60416666666666663</v>
      </c>
      <c r="D953" s="43">
        <v>7.23</v>
      </c>
      <c r="E953" s="9">
        <f t="shared" si="60"/>
        <v>7.4432850000000013</v>
      </c>
      <c r="F953" s="44">
        <v>21.48</v>
      </c>
      <c r="G953" s="9">
        <f t="shared" si="61"/>
        <v>22.906272000000001</v>
      </c>
      <c r="H953" s="11">
        <f t="shared" si="58"/>
        <v>436.12981671648004</v>
      </c>
      <c r="J953" s="26"/>
    </row>
    <row r="954" spans="1:10" outlineLevel="1">
      <c r="A954" s="7">
        <v>33</v>
      </c>
      <c r="B954" s="39">
        <v>42594.020833333336</v>
      </c>
      <c r="C954" s="40">
        <f t="shared" si="59"/>
        <v>0.625</v>
      </c>
      <c r="D954" s="43">
        <v>7.69</v>
      </c>
      <c r="E954" s="9">
        <f t="shared" si="60"/>
        <v>7.9168550000000009</v>
      </c>
      <c r="F954" s="44">
        <v>27.98</v>
      </c>
      <c r="G954" s="9">
        <f t="shared" si="61"/>
        <v>29.837872000000001</v>
      </c>
      <c r="H954" s="11">
        <f t="shared" si="58"/>
        <v>409.00157636744001</v>
      </c>
      <c r="J954" s="26"/>
    </row>
    <row r="955" spans="1:10" outlineLevel="1">
      <c r="A955" s="7">
        <v>33</v>
      </c>
      <c r="B955" s="39">
        <v>42594.020833333336</v>
      </c>
      <c r="C955" s="40">
        <f t="shared" si="59"/>
        <v>0.64583333333333337</v>
      </c>
      <c r="D955" s="43">
        <v>7.37</v>
      </c>
      <c r="E955" s="9">
        <f t="shared" si="60"/>
        <v>7.5874150000000009</v>
      </c>
      <c r="F955" s="44">
        <v>29</v>
      </c>
      <c r="G955" s="9">
        <f t="shared" si="61"/>
        <v>30.925599999999999</v>
      </c>
      <c r="H955" s="11">
        <f t="shared" si="58"/>
        <v>383.72896117600004</v>
      </c>
      <c r="J955" s="26"/>
    </row>
    <row r="956" spans="1:10" outlineLevel="1">
      <c r="A956" s="7">
        <v>33</v>
      </c>
      <c r="B956" s="39">
        <v>42594.020833333336</v>
      </c>
      <c r="C956" s="40">
        <f t="shared" si="59"/>
        <v>0.66666666666666674</v>
      </c>
      <c r="D956" s="43">
        <v>8.0299999999999994</v>
      </c>
      <c r="E956" s="9">
        <f t="shared" si="60"/>
        <v>8.2668850000000003</v>
      </c>
      <c r="F956" s="44">
        <v>31.79</v>
      </c>
      <c r="G956" s="9">
        <f t="shared" si="61"/>
        <v>33.900855999999997</v>
      </c>
      <c r="H956" s="11">
        <f t="shared" si="58"/>
        <v>393.49664954644004</v>
      </c>
      <c r="J956" s="26"/>
    </row>
    <row r="957" spans="1:10" outlineLevel="1">
      <c r="A957" s="7">
        <v>33</v>
      </c>
      <c r="B957" s="39">
        <v>42594.020833333336</v>
      </c>
      <c r="C957" s="40">
        <f t="shared" si="59"/>
        <v>0.68750000000000011</v>
      </c>
      <c r="D957" s="43">
        <v>7.88</v>
      </c>
      <c r="E957" s="9">
        <f t="shared" si="60"/>
        <v>8.1124600000000004</v>
      </c>
      <c r="F957" s="44">
        <v>36.950000000000003</v>
      </c>
      <c r="G957" s="9">
        <f t="shared" si="61"/>
        <v>39.403480000000002</v>
      </c>
      <c r="H957" s="11">
        <f t="shared" ref="H957:H1020" si="62">E957*($B$6-G957)</f>
        <v>341.50633463920002</v>
      </c>
      <c r="J957" s="26"/>
    </row>
    <row r="958" spans="1:10" outlineLevel="1">
      <c r="A958" s="7">
        <v>33</v>
      </c>
      <c r="B958" s="39">
        <v>42594.020833333336</v>
      </c>
      <c r="C958" s="40">
        <f t="shared" ref="C958:C1021" si="63">IF(C957=$C$60,$C$13,C957+1/48)</f>
        <v>0.70833333333333348</v>
      </c>
      <c r="D958" s="43">
        <v>6.8</v>
      </c>
      <c r="E958" s="9">
        <f t="shared" si="60"/>
        <v>7.0006000000000004</v>
      </c>
      <c r="F958" s="44">
        <v>42.83</v>
      </c>
      <c r="G958" s="9">
        <f t="shared" si="61"/>
        <v>45.673912000000001</v>
      </c>
      <c r="H958" s="11">
        <f t="shared" si="62"/>
        <v>250.8041116528</v>
      </c>
      <c r="J958" s="26"/>
    </row>
    <row r="959" spans="1:10" outlineLevel="1">
      <c r="A959" s="7">
        <v>33</v>
      </c>
      <c r="B959" s="39">
        <v>42594.020833333336</v>
      </c>
      <c r="C959" s="40">
        <f t="shared" si="63"/>
        <v>0.72916666666666685</v>
      </c>
      <c r="D959" s="43">
        <v>7.49</v>
      </c>
      <c r="E959" s="9">
        <f t="shared" si="60"/>
        <v>7.7109550000000011</v>
      </c>
      <c r="F959" s="44">
        <v>55.06</v>
      </c>
      <c r="G959" s="9">
        <f t="shared" si="61"/>
        <v>58.715984000000006</v>
      </c>
      <c r="H959" s="11">
        <f t="shared" si="62"/>
        <v>175.68652209527997</v>
      </c>
      <c r="J959" s="26"/>
    </row>
    <row r="960" spans="1:10" outlineLevel="1">
      <c r="A960" s="7">
        <v>33</v>
      </c>
      <c r="B960" s="39">
        <v>42594.020833333336</v>
      </c>
      <c r="C960" s="40">
        <f t="shared" si="63"/>
        <v>0.75000000000000022</v>
      </c>
      <c r="D960" s="43">
        <v>7.96</v>
      </c>
      <c r="E960" s="9">
        <f t="shared" si="60"/>
        <v>8.19482</v>
      </c>
      <c r="F960" s="44">
        <v>81.83</v>
      </c>
      <c r="G960" s="9">
        <f t="shared" si="61"/>
        <v>87.263512000000006</v>
      </c>
      <c r="H960" s="11">
        <f t="shared" si="62"/>
        <v>-47.230943407840044</v>
      </c>
      <c r="J960" s="26"/>
    </row>
    <row r="961" spans="1:10" outlineLevel="1">
      <c r="A961" s="7">
        <v>33</v>
      </c>
      <c r="B961" s="39">
        <v>42594.020833333336</v>
      </c>
      <c r="C961" s="40">
        <f t="shared" si="63"/>
        <v>0.77083333333333359</v>
      </c>
      <c r="D961" s="43">
        <v>7.65</v>
      </c>
      <c r="E961" s="9">
        <f t="shared" si="60"/>
        <v>7.8756750000000011</v>
      </c>
      <c r="F961" s="44">
        <v>95.28</v>
      </c>
      <c r="G961" s="9">
        <f t="shared" si="61"/>
        <v>101.60659200000001</v>
      </c>
      <c r="H961" s="11">
        <f t="shared" si="62"/>
        <v>-158.35298394960006</v>
      </c>
      <c r="J961" s="26"/>
    </row>
    <row r="962" spans="1:10" outlineLevel="1">
      <c r="A962" s="7">
        <v>33</v>
      </c>
      <c r="B962" s="39">
        <v>42594.020833333336</v>
      </c>
      <c r="C962" s="40">
        <f t="shared" si="63"/>
        <v>0.79166666666666696</v>
      </c>
      <c r="D962" s="43">
        <v>7.22</v>
      </c>
      <c r="E962" s="9">
        <f t="shared" si="60"/>
        <v>7.4329900000000002</v>
      </c>
      <c r="F962" s="44">
        <v>96.2</v>
      </c>
      <c r="G962" s="9">
        <f t="shared" si="61"/>
        <v>102.58768000000001</v>
      </c>
      <c r="H962" s="11">
        <f t="shared" si="62"/>
        <v>-156.74451456320006</v>
      </c>
      <c r="J962" s="26"/>
    </row>
    <row r="963" spans="1:10" outlineLevel="1">
      <c r="A963" s="7">
        <v>33</v>
      </c>
      <c r="B963" s="39">
        <v>42594.020833333336</v>
      </c>
      <c r="C963" s="40">
        <f t="shared" si="63"/>
        <v>0.81250000000000033</v>
      </c>
      <c r="D963" s="43">
        <v>7.74</v>
      </c>
      <c r="E963" s="9">
        <f t="shared" si="60"/>
        <v>7.9683300000000008</v>
      </c>
      <c r="F963" s="44">
        <v>84.17</v>
      </c>
      <c r="G963" s="9">
        <f t="shared" si="61"/>
        <v>89.758887999999999</v>
      </c>
      <c r="H963" s="11">
        <f t="shared" si="62"/>
        <v>-65.809545017039994</v>
      </c>
      <c r="J963" s="26"/>
    </row>
    <row r="964" spans="1:10" outlineLevel="1">
      <c r="A964" s="7">
        <v>33</v>
      </c>
      <c r="B964" s="39">
        <v>42594.020833333336</v>
      </c>
      <c r="C964" s="40">
        <f t="shared" si="63"/>
        <v>0.8333333333333337</v>
      </c>
      <c r="D964" s="43">
        <v>6.86</v>
      </c>
      <c r="E964" s="9">
        <f t="shared" si="60"/>
        <v>7.0623700000000005</v>
      </c>
      <c r="F964" s="44">
        <v>79.48</v>
      </c>
      <c r="G964" s="9">
        <f t="shared" si="61"/>
        <v>84.757472000000007</v>
      </c>
      <c r="H964" s="11">
        <f t="shared" si="62"/>
        <v>-23.005472528640052</v>
      </c>
      <c r="J964" s="26"/>
    </row>
    <row r="965" spans="1:10" outlineLevel="1">
      <c r="A965" s="7">
        <v>33</v>
      </c>
      <c r="B965" s="39">
        <v>42594.020833333336</v>
      </c>
      <c r="C965" s="40">
        <f t="shared" si="63"/>
        <v>0.85416666666666707</v>
      </c>
      <c r="D965" s="43">
        <v>7.96</v>
      </c>
      <c r="E965" s="9">
        <f t="shared" si="60"/>
        <v>8.19482</v>
      </c>
      <c r="F965" s="44">
        <v>58.78</v>
      </c>
      <c r="G965" s="9">
        <f t="shared" si="61"/>
        <v>62.682991999999999</v>
      </c>
      <c r="H965" s="11">
        <f t="shared" si="62"/>
        <v>154.20199349856</v>
      </c>
      <c r="J965" s="26"/>
    </row>
    <row r="966" spans="1:10" outlineLevel="1">
      <c r="A966" s="7">
        <v>33</v>
      </c>
      <c r="B966" s="39">
        <v>42594.020833333336</v>
      </c>
      <c r="C966" s="40">
        <f t="shared" si="63"/>
        <v>0.87500000000000044</v>
      </c>
      <c r="D966" s="43">
        <v>8.68</v>
      </c>
      <c r="E966" s="9">
        <f t="shared" si="60"/>
        <v>8.9360600000000012</v>
      </c>
      <c r="F966" s="44">
        <v>48.57</v>
      </c>
      <c r="G966" s="9">
        <f t="shared" si="61"/>
        <v>51.795048000000001</v>
      </c>
      <c r="H966" s="11">
        <f t="shared" si="62"/>
        <v>265.44523336912005</v>
      </c>
      <c r="J966" s="26"/>
    </row>
    <row r="967" spans="1:10" outlineLevel="1">
      <c r="A967" s="7">
        <v>33</v>
      </c>
      <c r="B967" s="39">
        <v>42594.020833333336</v>
      </c>
      <c r="C967" s="40">
        <f t="shared" si="63"/>
        <v>0.89583333333333381</v>
      </c>
      <c r="D967" s="43">
        <v>4.2699999999999996</v>
      </c>
      <c r="E967" s="9">
        <f t="shared" si="60"/>
        <v>4.3959650000000003</v>
      </c>
      <c r="F967" s="44">
        <v>51.44</v>
      </c>
      <c r="G967" s="9">
        <f t="shared" si="61"/>
        <v>54.855615999999998</v>
      </c>
      <c r="H967" s="11">
        <f t="shared" si="62"/>
        <v>117.12777951056002</v>
      </c>
      <c r="J967" s="26"/>
    </row>
    <row r="968" spans="1:10" outlineLevel="1">
      <c r="A968" s="7">
        <v>33</v>
      </c>
      <c r="B968" s="39">
        <v>42594.020833333336</v>
      </c>
      <c r="C968" s="40">
        <f t="shared" si="63"/>
        <v>0.91666666666666718</v>
      </c>
      <c r="D968" s="43">
        <v>2.88</v>
      </c>
      <c r="E968" s="9">
        <f t="shared" si="60"/>
        <v>2.96496</v>
      </c>
      <c r="F968" s="44">
        <v>36.020000000000003</v>
      </c>
      <c r="G968" s="9">
        <f t="shared" si="61"/>
        <v>38.411728000000004</v>
      </c>
      <c r="H968" s="11">
        <f t="shared" si="62"/>
        <v>127.75500294912</v>
      </c>
      <c r="J968" s="26"/>
    </row>
    <row r="969" spans="1:10" outlineLevel="1">
      <c r="A969" s="7">
        <v>33</v>
      </c>
      <c r="B969" s="39">
        <v>42594.020833333336</v>
      </c>
      <c r="C969" s="40">
        <f t="shared" si="63"/>
        <v>0.93750000000000056</v>
      </c>
      <c r="D969" s="43">
        <v>1.78</v>
      </c>
      <c r="E969" s="9">
        <f t="shared" si="60"/>
        <v>1.8325100000000001</v>
      </c>
      <c r="F969" s="44">
        <v>65.650000000000006</v>
      </c>
      <c r="G969" s="9">
        <f t="shared" si="61"/>
        <v>70.009160000000008</v>
      </c>
      <c r="H969" s="11">
        <f t="shared" si="62"/>
        <v>21.057079208399987</v>
      </c>
      <c r="J969" s="26"/>
    </row>
    <row r="970" spans="1:10" outlineLevel="1">
      <c r="A970" s="7">
        <v>33</v>
      </c>
      <c r="B970" s="39">
        <v>42594.020833333336</v>
      </c>
      <c r="C970" s="40">
        <f t="shared" si="63"/>
        <v>0.95833333333333393</v>
      </c>
      <c r="D970" s="43">
        <v>2.0099999999999998</v>
      </c>
      <c r="E970" s="9">
        <f t="shared" si="60"/>
        <v>2.0692949999999999</v>
      </c>
      <c r="F970" s="44">
        <v>46.11</v>
      </c>
      <c r="G970" s="9">
        <f t="shared" si="61"/>
        <v>49.171703999999998</v>
      </c>
      <c r="H970" s="11">
        <f t="shared" si="62"/>
        <v>66.896781271319995</v>
      </c>
      <c r="J970" s="26"/>
    </row>
    <row r="971" spans="1:10" outlineLevel="1">
      <c r="A971" s="7">
        <v>33</v>
      </c>
      <c r="B971" s="39">
        <v>42594.020833333336</v>
      </c>
      <c r="C971" s="40">
        <f t="shared" si="63"/>
        <v>0.9791666666666673</v>
      </c>
      <c r="D971" s="43">
        <v>2.87</v>
      </c>
      <c r="E971" s="9">
        <f t="shared" si="60"/>
        <v>2.9546650000000003</v>
      </c>
      <c r="F971" s="44">
        <v>49.21</v>
      </c>
      <c r="G971" s="9">
        <f t="shared" si="61"/>
        <v>52.477544000000002</v>
      </c>
      <c r="H971" s="11">
        <f t="shared" si="62"/>
        <v>85.75163495724</v>
      </c>
      <c r="J971" s="26"/>
    </row>
    <row r="972" spans="1:10" outlineLevel="1">
      <c r="A972" s="7">
        <v>33</v>
      </c>
      <c r="B972" s="39">
        <v>42594.020833333336</v>
      </c>
      <c r="C972" s="40">
        <f t="shared" si="63"/>
        <v>1.0000000000000007</v>
      </c>
      <c r="D972" s="43">
        <v>1.93</v>
      </c>
      <c r="E972" s="9">
        <f t="shared" si="60"/>
        <v>1.9869350000000001</v>
      </c>
      <c r="F972" s="44">
        <v>50.88</v>
      </c>
      <c r="G972" s="9">
        <f t="shared" si="61"/>
        <v>54.258432000000006</v>
      </c>
      <c r="H972" s="11">
        <f t="shared" si="62"/>
        <v>54.127224914079989</v>
      </c>
      <c r="J972" s="26"/>
    </row>
    <row r="973" spans="1:10" outlineLevel="1">
      <c r="A973" s="7">
        <v>33</v>
      </c>
      <c r="B973" s="39">
        <v>42595.020833333336</v>
      </c>
      <c r="C973" s="40">
        <f t="shared" si="63"/>
        <v>2.0833333333333332E-2</v>
      </c>
      <c r="D973" s="43">
        <v>1.27</v>
      </c>
      <c r="E973" s="9">
        <f t="shared" ref="E973:E1036" si="64">IF($B$10="Electricity",$D973*$B$7,$D973*$B$8)</f>
        <v>1.3074650000000001</v>
      </c>
      <c r="F973" s="44">
        <v>38.56</v>
      </c>
      <c r="G973" s="9">
        <f t="shared" ref="G973:G1036" si="65">$F973*$B$8</f>
        <v>41.120384000000001</v>
      </c>
      <c r="H973" s="11">
        <f t="shared" si="62"/>
        <v>52.79493463344</v>
      </c>
      <c r="J973" s="26"/>
    </row>
    <row r="974" spans="1:10" outlineLevel="1">
      <c r="A974" s="7">
        <v>33</v>
      </c>
      <c r="B974" s="39">
        <v>42595.020833333336</v>
      </c>
      <c r="C974" s="40">
        <f t="shared" si="63"/>
        <v>4.1666666666666664E-2</v>
      </c>
      <c r="D974" s="43">
        <v>1.04</v>
      </c>
      <c r="E974" s="9">
        <f t="shared" si="64"/>
        <v>1.0706800000000001</v>
      </c>
      <c r="F974" s="44">
        <v>34.29</v>
      </c>
      <c r="G974" s="9">
        <f t="shared" si="65"/>
        <v>36.566856000000001</v>
      </c>
      <c r="H974" s="11">
        <f t="shared" si="62"/>
        <v>48.10901861792</v>
      </c>
      <c r="J974" s="26"/>
    </row>
    <row r="975" spans="1:10" outlineLevel="1">
      <c r="A975" s="7">
        <v>33</v>
      </c>
      <c r="B975" s="39">
        <v>42595.020833333336</v>
      </c>
      <c r="C975" s="40">
        <f t="shared" si="63"/>
        <v>6.25E-2</v>
      </c>
      <c r="D975" s="43">
        <v>1.77</v>
      </c>
      <c r="E975" s="9">
        <f t="shared" si="64"/>
        <v>1.8222150000000001</v>
      </c>
      <c r="F975" s="44">
        <v>32.25</v>
      </c>
      <c r="G975" s="9">
        <f t="shared" si="65"/>
        <v>34.391399999999997</v>
      </c>
      <c r="H975" s="11">
        <f t="shared" si="62"/>
        <v>85.841997549000013</v>
      </c>
      <c r="J975" s="26"/>
    </row>
    <row r="976" spans="1:10" outlineLevel="1">
      <c r="A976" s="7">
        <v>33</v>
      </c>
      <c r="B976" s="39">
        <v>42595.020833333336</v>
      </c>
      <c r="C976" s="40">
        <f t="shared" si="63"/>
        <v>8.3333333333333329E-2</v>
      </c>
      <c r="D976" s="43">
        <v>1.94</v>
      </c>
      <c r="E976" s="9">
        <f t="shared" si="64"/>
        <v>1.9972300000000001</v>
      </c>
      <c r="F976" s="44">
        <v>20.079999999999998</v>
      </c>
      <c r="G976" s="9">
        <f t="shared" si="65"/>
        <v>21.413311999999998</v>
      </c>
      <c r="H976" s="11">
        <f t="shared" si="62"/>
        <v>120.00693587424001</v>
      </c>
      <c r="J976" s="26"/>
    </row>
    <row r="977" spans="1:10" outlineLevel="1">
      <c r="A977" s="7">
        <v>33</v>
      </c>
      <c r="B977" s="39">
        <v>42595.020833333336</v>
      </c>
      <c r="C977" s="40">
        <f t="shared" si="63"/>
        <v>0.10416666666666666</v>
      </c>
      <c r="D977" s="43">
        <v>2.54</v>
      </c>
      <c r="E977" s="9">
        <f t="shared" si="64"/>
        <v>2.6149300000000002</v>
      </c>
      <c r="F977" s="44">
        <v>24.17</v>
      </c>
      <c r="G977" s="9">
        <f t="shared" si="65"/>
        <v>25.774888000000001</v>
      </c>
      <c r="H977" s="11">
        <f t="shared" si="62"/>
        <v>145.71726712216</v>
      </c>
      <c r="J977" s="26"/>
    </row>
    <row r="978" spans="1:10" outlineLevel="1">
      <c r="A978" s="7">
        <v>33</v>
      </c>
      <c r="B978" s="39">
        <v>42595.020833333336</v>
      </c>
      <c r="C978" s="40">
        <f t="shared" si="63"/>
        <v>0.12499999999999999</v>
      </c>
      <c r="D978" s="43">
        <v>2.0499999999999998</v>
      </c>
      <c r="E978" s="9">
        <f t="shared" si="64"/>
        <v>2.1104750000000001</v>
      </c>
      <c r="F978" s="44">
        <v>24.89</v>
      </c>
      <c r="G978" s="9">
        <f t="shared" si="65"/>
        <v>26.542695999999999</v>
      </c>
      <c r="H978" s="11">
        <f t="shared" si="62"/>
        <v>115.98601615940001</v>
      </c>
      <c r="J978" s="26"/>
    </row>
    <row r="979" spans="1:10" outlineLevel="1">
      <c r="A979" s="7">
        <v>33</v>
      </c>
      <c r="B979" s="39">
        <v>42595.020833333336</v>
      </c>
      <c r="C979" s="40">
        <f t="shared" si="63"/>
        <v>0.14583333333333331</v>
      </c>
      <c r="D979" s="43">
        <v>1.44</v>
      </c>
      <c r="E979" s="9">
        <f t="shared" si="64"/>
        <v>1.48248</v>
      </c>
      <c r="F979" s="44">
        <v>25.28</v>
      </c>
      <c r="G979" s="9">
        <f t="shared" si="65"/>
        <v>26.958592000000003</v>
      </c>
      <c r="H979" s="11">
        <f t="shared" si="62"/>
        <v>80.856546531839996</v>
      </c>
      <c r="J979" s="26"/>
    </row>
    <row r="980" spans="1:10" outlineLevel="1">
      <c r="A980" s="7">
        <v>33</v>
      </c>
      <c r="B980" s="39">
        <v>42595.020833333336</v>
      </c>
      <c r="C980" s="40">
        <f t="shared" si="63"/>
        <v>0.16666666666666666</v>
      </c>
      <c r="D980" s="43">
        <v>2.0299999999999998</v>
      </c>
      <c r="E980" s="9">
        <f t="shared" si="64"/>
        <v>2.0898849999999998</v>
      </c>
      <c r="F980" s="44">
        <v>24.99</v>
      </c>
      <c r="G980" s="9">
        <f t="shared" si="65"/>
        <v>26.649335999999998</v>
      </c>
      <c r="H980" s="11">
        <f t="shared" si="62"/>
        <v>114.63157993364</v>
      </c>
      <c r="J980" s="26"/>
    </row>
    <row r="981" spans="1:10" outlineLevel="1">
      <c r="A981" s="7">
        <v>33</v>
      </c>
      <c r="B981" s="39">
        <v>42595.020833333336</v>
      </c>
      <c r="C981" s="40">
        <f t="shared" si="63"/>
        <v>0.1875</v>
      </c>
      <c r="D981" s="43">
        <v>2.12</v>
      </c>
      <c r="E981" s="9">
        <f t="shared" si="64"/>
        <v>2.1825400000000004</v>
      </c>
      <c r="F981" s="44">
        <v>24.87</v>
      </c>
      <c r="G981" s="9">
        <f t="shared" si="65"/>
        <v>26.521368000000002</v>
      </c>
      <c r="H981" s="11">
        <f t="shared" si="62"/>
        <v>119.99306348528002</v>
      </c>
      <c r="J981" s="26"/>
    </row>
    <row r="982" spans="1:10" outlineLevel="1">
      <c r="A982" s="7">
        <v>33</v>
      </c>
      <c r="B982" s="39">
        <v>42595.020833333336</v>
      </c>
      <c r="C982" s="40">
        <f t="shared" si="63"/>
        <v>0.20833333333333334</v>
      </c>
      <c r="D982" s="43">
        <v>1.24</v>
      </c>
      <c r="E982" s="9">
        <f t="shared" si="64"/>
        <v>1.27658</v>
      </c>
      <c r="F982" s="44">
        <v>26.05</v>
      </c>
      <c r="G982" s="9">
        <f t="shared" si="65"/>
        <v>27.779720000000001</v>
      </c>
      <c r="H982" s="11">
        <f t="shared" si="62"/>
        <v>68.57823504240001</v>
      </c>
      <c r="J982" s="26"/>
    </row>
    <row r="983" spans="1:10" outlineLevel="1">
      <c r="A983" s="7">
        <v>33</v>
      </c>
      <c r="B983" s="39">
        <v>42595.020833333336</v>
      </c>
      <c r="C983" s="40">
        <f t="shared" si="63"/>
        <v>0.22916666666666669</v>
      </c>
      <c r="D983" s="43">
        <v>0.56999999999999995</v>
      </c>
      <c r="E983" s="9">
        <f t="shared" si="64"/>
        <v>0.58681499999999998</v>
      </c>
      <c r="F983" s="44">
        <v>26.9</v>
      </c>
      <c r="G983" s="9">
        <f t="shared" si="65"/>
        <v>28.686159999999997</v>
      </c>
      <c r="H983" s="11">
        <f t="shared" si="62"/>
        <v>30.991953519599999</v>
      </c>
      <c r="J983" s="26"/>
    </row>
    <row r="984" spans="1:10" outlineLevel="1">
      <c r="A984" s="7">
        <v>33</v>
      </c>
      <c r="B984" s="39">
        <v>42595.020833333336</v>
      </c>
      <c r="C984" s="40">
        <f t="shared" si="63"/>
        <v>0.25</v>
      </c>
      <c r="D984" s="43">
        <v>0.3</v>
      </c>
      <c r="E984" s="9">
        <f t="shared" si="64"/>
        <v>0.30885000000000001</v>
      </c>
      <c r="F984" s="44">
        <v>26.19</v>
      </c>
      <c r="G984" s="9">
        <f t="shared" si="65"/>
        <v>27.929016000000001</v>
      </c>
      <c r="H984" s="11">
        <f t="shared" si="62"/>
        <v>16.545398408400001</v>
      </c>
      <c r="J984" s="26"/>
    </row>
    <row r="985" spans="1:10" outlineLevel="1">
      <c r="A985" s="7">
        <v>33</v>
      </c>
      <c r="B985" s="39">
        <v>42595.020833333336</v>
      </c>
      <c r="C985" s="40">
        <f t="shared" si="63"/>
        <v>0.27083333333333331</v>
      </c>
      <c r="D985" s="43">
        <v>0.2</v>
      </c>
      <c r="E985" s="9">
        <f t="shared" si="64"/>
        <v>0.20590000000000003</v>
      </c>
      <c r="F985" s="44">
        <v>34.03</v>
      </c>
      <c r="G985" s="9">
        <f t="shared" si="65"/>
        <v>36.289591999999999</v>
      </c>
      <c r="H985" s="11">
        <f t="shared" si="62"/>
        <v>9.3088230072000009</v>
      </c>
      <c r="J985" s="26"/>
    </row>
    <row r="986" spans="1:10" outlineLevel="1">
      <c r="A986" s="7">
        <v>33</v>
      </c>
      <c r="B986" s="39">
        <v>42595.020833333336</v>
      </c>
      <c r="C986" s="40">
        <f t="shared" si="63"/>
        <v>0.29166666666666663</v>
      </c>
      <c r="D986" s="43">
        <v>0.14000000000000001</v>
      </c>
      <c r="E986" s="9">
        <f t="shared" si="64"/>
        <v>0.14413000000000004</v>
      </c>
      <c r="F986" s="44">
        <v>35.65</v>
      </c>
      <c r="G986" s="9">
        <f t="shared" si="65"/>
        <v>38.017159999999997</v>
      </c>
      <c r="H986" s="11">
        <f t="shared" si="62"/>
        <v>6.2671817292000016</v>
      </c>
      <c r="J986" s="26"/>
    </row>
    <row r="987" spans="1:10" outlineLevel="1">
      <c r="A987" s="7">
        <v>33</v>
      </c>
      <c r="B987" s="39">
        <v>42595.020833333336</v>
      </c>
      <c r="C987" s="40">
        <f t="shared" si="63"/>
        <v>0.31249999999999994</v>
      </c>
      <c r="D987" s="43">
        <v>0.02</v>
      </c>
      <c r="E987" s="9">
        <f t="shared" si="64"/>
        <v>2.0590000000000001E-2</v>
      </c>
      <c r="F987" s="44">
        <v>36.51</v>
      </c>
      <c r="G987" s="9">
        <f t="shared" si="65"/>
        <v>38.934263999999999</v>
      </c>
      <c r="H987" s="11">
        <f t="shared" si="62"/>
        <v>0.87642850424000007</v>
      </c>
      <c r="J987" s="26"/>
    </row>
    <row r="988" spans="1:10" outlineLevel="1">
      <c r="A988" s="7">
        <v>33</v>
      </c>
      <c r="B988" s="39">
        <v>42595.020833333336</v>
      </c>
      <c r="C988" s="40">
        <f t="shared" si="63"/>
        <v>0.33333333333333326</v>
      </c>
      <c r="D988" s="43">
        <v>0.03</v>
      </c>
      <c r="E988" s="9">
        <f t="shared" si="64"/>
        <v>3.0885000000000003E-2</v>
      </c>
      <c r="F988" s="44">
        <v>43.09</v>
      </c>
      <c r="G988" s="9">
        <f t="shared" si="65"/>
        <v>45.951176000000004</v>
      </c>
      <c r="H988" s="11">
        <f t="shared" si="62"/>
        <v>1.09792542924</v>
      </c>
      <c r="J988" s="26"/>
    </row>
    <row r="989" spans="1:10" outlineLevel="1">
      <c r="A989" s="7">
        <v>33</v>
      </c>
      <c r="B989" s="39">
        <v>42595.020833333336</v>
      </c>
      <c r="C989" s="40">
        <f t="shared" si="63"/>
        <v>0.35416666666666657</v>
      </c>
      <c r="D989" s="43">
        <v>0.12</v>
      </c>
      <c r="E989" s="9">
        <f t="shared" si="64"/>
        <v>0.12354000000000001</v>
      </c>
      <c r="F989" s="44">
        <v>53.03</v>
      </c>
      <c r="G989" s="9">
        <f t="shared" si="65"/>
        <v>56.551192</v>
      </c>
      <c r="H989" s="11">
        <f t="shared" si="62"/>
        <v>3.0821757403200003</v>
      </c>
      <c r="J989" s="26"/>
    </row>
    <row r="990" spans="1:10" outlineLevel="1">
      <c r="A990" s="7">
        <v>33</v>
      </c>
      <c r="B990" s="39">
        <v>42595.020833333336</v>
      </c>
      <c r="C990" s="40">
        <f t="shared" si="63"/>
        <v>0.37499999999999989</v>
      </c>
      <c r="D990" s="43">
        <v>0.32</v>
      </c>
      <c r="E990" s="9">
        <f t="shared" si="64"/>
        <v>0.32944000000000001</v>
      </c>
      <c r="F990" s="44">
        <v>50.2</v>
      </c>
      <c r="G990" s="9">
        <f t="shared" si="65"/>
        <v>53.533280000000005</v>
      </c>
      <c r="H990" s="11">
        <f t="shared" si="62"/>
        <v>9.2133562367999993</v>
      </c>
      <c r="J990" s="26"/>
    </row>
    <row r="991" spans="1:10" outlineLevel="1">
      <c r="A991" s="7">
        <v>33</v>
      </c>
      <c r="B991" s="39">
        <v>42595.020833333336</v>
      </c>
      <c r="C991" s="40">
        <f t="shared" si="63"/>
        <v>0.3958333333333332</v>
      </c>
      <c r="D991" s="43">
        <v>0.01</v>
      </c>
      <c r="E991" s="9">
        <f t="shared" si="64"/>
        <v>1.0295E-2</v>
      </c>
      <c r="F991" s="44">
        <v>43.08</v>
      </c>
      <c r="G991" s="9">
        <f t="shared" si="65"/>
        <v>45.940511999999998</v>
      </c>
      <c r="H991" s="11">
        <f t="shared" si="62"/>
        <v>0.36608492896000006</v>
      </c>
      <c r="J991" s="26"/>
    </row>
    <row r="992" spans="1:10" outlineLevel="1">
      <c r="A992" s="7">
        <v>33</v>
      </c>
      <c r="B992" s="39">
        <v>42595.020833333336</v>
      </c>
      <c r="C992" s="40">
        <f t="shared" si="63"/>
        <v>0.41666666666666652</v>
      </c>
      <c r="D992" s="43">
        <v>0.26</v>
      </c>
      <c r="E992" s="9">
        <f t="shared" si="64"/>
        <v>0.26767000000000002</v>
      </c>
      <c r="F992" s="44">
        <v>37.24</v>
      </c>
      <c r="G992" s="9">
        <f t="shared" si="65"/>
        <v>39.712736</v>
      </c>
      <c r="H992" s="11">
        <f t="shared" si="62"/>
        <v>11.18519695488</v>
      </c>
      <c r="J992" s="26"/>
    </row>
    <row r="993" spans="1:10" outlineLevel="1">
      <c r="A993" s="7">
        <v>33</v>
      </c>
      <c r="B993" s="39">
        <v>42595.020833333336</v>
      </c>
      <c r="C993" s="40">
        <f t="shared" si="63"/>
        <v>0.43749999999999983</v>
      </c>
      <c r="D993" s="43">
        <v>0.1</v>
      </c>
      <c r="E993" s="9">
        <f t="shared" si="64"/>
        <v>0.10295000000000001</v>
      </c>
      <c r="F993" s="44">
        <v>36.03</v>
      </c>
      <c r="G993" s="9">
        <f t="shared" si="65"/>
        <v>38.422392000000002</v>
      </c>
      <c r="H993" s="11">
        <f t="shared" si="62"/>
        <v>4.4348397436000004</v>
      </c>
      <c r="J993" s="26"/>
    </row>
    <row r="994" spans="1:10" outlineLevel="1">
      <c r="A994" s="7">
        <v>33</v>
      </c>
      <c r="B994" s="39">
        <v>42595.020833333336</v>
      </c>
      <c r="C994" s="40">
        <f t="shared" si="63"/>
        <v>0.45833333333333315</v>
      </c>
      <c r="D994" s="43">
        <v>0.19</v>
      </c>
      <c r="E994" s="9">
        <f t="shared" si="64"/>
        <v>0.19560500000000003</v>
      </c>
      <c r="F994" s="44">
        <v>31.06</v>
      </c>
      <c r="G994" s="9">
        <f t="shared" si="65"/>
        <v>33.122383999999997</v>
      </c>
      <c r="H994" s="11">
        <f t="shared" si="62"/>
        <v>9.4629035776800023</v>
      </c>
      <c r="J994" s="26"/>
    </row>
    <row r="995" spans="1:10" outlineLevel="1">
      <c r="A995" s="7">
        <v>33</v>
      </c>
      <c r="B995" s="39">
        <v>42595.020833333336</v>
      </c>
      <c r="C995" s="40">
        <f t="shared" si="63"/>
        <v>0.47916666666666646</v>
      </c>
      <c r="D995" s="43">
        <v>0.35</v>
      </c>
      <c r="E995" s="9">
        <f t="shared" si="64"/>
        <v>0.36032500000000001</v>
      </c>
      <c r="F995" s="44">
        <v>27.14</v>
      </c>
      <c r="G995" s="9">
        <f t="shared" si="65"/>
        <v>28.942095999999999</v>
      </c>
      <c r="H995" s="11">
        <f t="shared" si="62"/>
        <v>18.9379267588</v>
      </c>
      <c r="J995" s="26"/>
    </row>
    <row r="996" spans="1:10" outlineLevel="1">
      <c r="A996" s="7">
        <v>33</v>
      </c>
      <c r="B996" s="39">
        <v>42595.020833333336</v>
      </c>
      <c r="C996" s="40">
        <f t="shared" si="63"/>
        <v>0.49999999999999978</v>
      </c>
      <c r="D996" s="43">
        <v>1.02</v>
      </c>
      <c r="E996" s="9">
        <f t="shared" si="64"/>
        <v>1.0500900000000002</v>
      </c>
      <c r="F996" s="44">
        <v>31.69</v>
      </c>
      <c r="G996" s="9">
        <f t="shared" si="65"/>
        <v>33.794215999999999</v>
      </c>
      <c r="H996" s="11">
        <f t="shared" si="62"/>
        <v>50.095366720560008</v>
      </c>
      <c r="J996" s="26"/>
    </row>
    <row r="997" spans="1:10" outlineLevel="1">
      <c r="A997" s="7">
        <v>33</v>
      </c>
      <c r="B997" s="39">
        <v>42595.020833333336</v>
      </c>
      <c r="C997" s="40">
        <f t="shared" si="63"/>
        <v>0.52083333333333315</v>
      </c>
      <c r="D997" s="43">
        <v>1.47</v>
      </c>
      <c r="E997" s="9">
        <f t="shared" si="64"/>
        <v>1.5133650000000001</v>
      </c>
      <c r="F997" s="44">
        <v>31.53</v>
      </c>
      <c r="G997" s="9">
        <f t="shared" si="65"/>
        <v>33.623592000000002</v>
      </c>
      <c r="H997" s="11">
        <f t="shared" si="62"/>
        <v>72.454480192920002</v>
      </c>
      <c r="J997" s="26"/>
    </row>
    <row r="998" spans="1:10" outlineLevel="1">
      <c r="A998" s="7">
        <v>33</v>
      </c>
      <c r="B998" s="39">
        <v>42595.020833333336</v>
      </c>
      <c r="C998" s="40">
        <f t="shared" si="63"/>
        <v>0.54166666666666652</v>
      </c>
      <c r="D998" s="43">
        <v>1.92</v>
      </c>
      <c r="E998" s="9">
        <f t="shared" si="64"/>
        <v>1.9766400000000002</v>
      </c>
      <c r="F998" s="44">
        <v>28.42</v>
      </c>
      <c r="G998" s="9">
        <f t="shared" si="65"/>
        <v>30.307088000000004</v>
      </c>
      <c r="H998" s="11">
        <f t="shared" si="62"/>
        <v>101.18995757568</v>
      </c>
      <c r="J998" s="26"/>
    </row>
    <row r="999" spans="1:10" outlineLevel="1">
      <c r="A999" s="7">
        <v>33</v>
      </c>
      <c r="B999" s="39">
        <v>42595.020833333336</v>
      </c>
      <c r="C999" s="40">
        <f t="shared" si="63"/>
        <v>0.56249999999999989</v>
      </c>
      <c r="D999" s="43">
        <v>3.79</v>
      </c>
      <c r="E999" s="9">
        <f t="shared" si="64"/>
        <v>3.9018050000000004</v>
      </c>
      <c r="F999" s="44">
        <v>26.91</v>
      </c>
      <c r="G999" s="9">
        <f t="shared" si="65"/>
        <v>28.696823999999999</v>
      </c>
      <c r="H999" s="11">
        <f t="shared" si="62"/>
        <v>206.02769613268003</v>
      </c>
      <c r="J999" s="26"/>
    </row>
    <row r="1000" spans="1:10" outlineLevel="1">
      <c r="A1000" s="7">
        <v>33</v>
      </c>
      <c r="B1000" s="39">
        <v>42595.020833333336</v>
      </c>
      <c r="C1000" s="40">
        <f t="shared" si="63"/>
        <v>0.58333333333333326</v>
      </c>
      <c r="D1000" s="43">
        <v>4.17</v>
      </c>
      <c r="E1000" s="9">
        <f t="shared" si="64"/>
        <v>4.2930150000000005</v>
      </c>
      <c r="F1000" s="44">
        <v>27.45</v>
      </c>
      <c r="G1000" s="9">
        <f t="shared" si="65"/>
        <v>29.272680000000001</v>
      </c>
      <c r="H1000" s="11">
        <f t="shared" si="62"/>
        <v>224.21266816980003</v>
      </c>
      <c r="J1000" s="26"/>
    </row>
    <row r="1001" spans="1:10" outlineLevel="1">
      <c r="A1001" s="7">
        <v>33</v>
      </c>
      <c r="B1001" s="39">
        <v>42595.020833333336</v>
      </c>
      <c r="C1001" s="40">
        <f t="shared" si="63"/>
        <v>0.60416666666666663</v>
      </c>
      <c r="D1001" s="43">
        <v>2.87</v>
      </c>
      <c r="E1001" s="9">
        <f t="shared" si="64"/>
        <v>2.9546650000000003</v>
      </c>
      <c r="F1001" s="44">
        <v>27.56</v>
      </c>
      <c r="G1001" s="9">
        <f t="shared" si="65"/>
        <v>29.389983999999998</v>
      </c>
      <c r="H1001" s="11">
        <f t="shared" si="62"/>
        <v>153.96764042464002</v>
      </c>
      <c r="J1001" s="26"/>
    </row>
    <row r="1002" spans="1:10" outlineLevel="1">
      <c r="A1002" s="7">
        <v>33</v>
      </c>
      <c r="B1002" s="39">
        <v>42595.020833333336</v>
      </c>
      <c r="C1002" s="40">
        <f t="shared" si="63"/>
        <v>0.625</v>
      </c>
      <c r="D1002" s="43">
        <v>3.28</v>
      </c>
      <c r="E1002" s="9">
        <f t="shared" si="64"/>
        <v>3.37676</v>
      </c>
      <c r="F1002" s="44">
        <v>28.85</v>
      </c>
      <c r="G1002" s="9">
        <f t="shared" si="65"/>
        <v>30.765640000000001</v>
      </c>
      <c r="H1002" s="11">
        <f t="shared" si="62"/>
        <v>171.31775747359998</v>
      </c>
      <c r="J1002" s="26"/>
    </row>
    <row r="1003" spans="1:10" outlineLevel="1">
      <c r="A1003" s="7">
        <v>33</v>
      </c>
      <c r="B1003" s="39">
        <v>42595.020833333336</v>
      </c>
      <c r="C1003" s="40">
        <f t="shared" si="63"/>
        <v>0.64583333333333337</v>
      </c>
      <c r="D1003" s="43">
        <v>5.68</v>
      </c>
      <c r="E1003" s="9">
        <f t="shared" si="64"/>
        <v>5.8475600000000005</v>
      </c>
      <c r="F1003" s="44">
        <v>30.34</v>
      </c>
      <c r="G1003" s="9">
        <f t="shared" si="65"/>
        <v>32.354576000000002</v>
      </c>
      <c r="H1003" s="11">
        <f t="shared" si="62"/>
        <v>287.38081556544</v>
      </c>
      <c r="J1003" s="26"/>
    </row>
    <row r="1004" spans="1:10" outlineLevel="1">
      <c r="A1004" s="7">
        <v>33</v>
      </c>
      <c r="B1004" s="39">
        <v>42595.020833333336</v>
      </c>
      <c r="C1004" s="40">
        <f t="shared" si="63"/>
        <v>0.66666666666666674</v>
      </c>
      <c r="D1004" s="43">
        <v>4.3</v>
      </c>
      <c r="E1004" s="9">
        <f t="shared" si="64"/>
        <v>4.42685</v>
      </c>
      <c r="F1004" s="44">
        <v>31.79</v>
      </c>
      <c r="G1004" s="9">
        <f t="shared" si="65"/>
        <v>33.900855999999997</v>
      </c>
      <c r="H1004" s="11">
        <f t="shared" si="62"/>
        <v>210.7142706164</v>
      </c>
      <c r="J1004" s="26"/>
    </row>
    <row r="1005" spans="1:10" outlineLevel="1">
      <c r="A1005" s="7">
        <v>33</v>
      </c>
      <c r="B1005" s="39">
        <v>42595.020833333336</v>
      </c>
      <c r="C1005" s="40">
        <f t="shared" si="63"/>
        <v>0.68750000000000011</v>
      </c>
      <c r="D1005" s="43">
        <v>4.0999999999999996</v>
      </c>
      <c r="E1005" s="9">
        <f t="shared" si="64"/>
        <v>4.2209500000000002</v>
      </c>
      <c r="F1005" s="44">
        <v>38.409999999999997</v>
      </c>
      <c r="G1005" s="9">
        <f t="shared" si="65"/>
        <v>40.960423999999996</v>
      </c>
      <c r="H1005" s="11">
        <f t="shared" si="62"/>
        <v>171.11552331720003</v>
      </c>
      <c r="J1005" s="26"/>
    </row>
    <row r="1006" spans="1:10" outlineLevel="1">
      <c r="A1006" s="7">
        <v>33</v>
      </c>
      <c r="B1006" s="39">
        <v>42595.020833333336</v>
      </c>
      <c r="C1006" s="40">
        <f t="shared" si="63"/>
        <v>0.70833333333333348</v>
      </c>
      <c r="D1006" s="43">
        <v>2.78</v>
      </c>
      <c r="E1006" s="9">
        <f t="shared" si="64"/>
        <v>2.8620100000000002</v>
      </c>
      <c r="F1006" s="44">
        <v>33.340000000000003</v>
      </c>
      <c r="G1006" s="9">
        <f t="shared" si="65"/>
        <v>35.553776000000006</v>
      </c>
      <c r="H1006" s="11">
        <f t="shared" si="62"/>
        <v>131.49855255023999</v>
      </c>
      <c r="J1006" s="26"/>
    </row>
    <row r="1007" spans="1:10" outlineLevel="1">
      <c r="A1007" s="7">
        <v>33</v>
      </c>
      <c r="B1007" s="39">
        <v>42595.020833333336</v>
      </c>
      <c r="C1007" s="40">
        <f t="shared" si="63"/>
        <v>0.72916666666666685</v>
      </c>
      <c r="D1007" s="43">
        <v>3.71</v>
      </c>
      <c r="E1007" s="9">
        <f t="shared" si="64"/>
        <v>3.8194450000000004</v>
      </c>
      <c r="F1007" s="44">
        <v>36.83</v>
      </c>
      <c r="G1007" s="9">
        <f t="shared" si="65"/>
        <v>39.275511999999999</v>
      </c>
      <c r="H1007" s="11">
        <f t="shared" si="62"/>
        <v>161.27410956916003</v>
      </c>
      <c r="J1007" s="26"/>
    </row>
    <row r="1008" spans="1:10" outlineLevel="1">
      <c r="A1008" s="7">
        <v>33</v>
      </c>
      <c r="B1008" s="39">
        <v>42595.020833333336</v>
      </c>
      <c r="C1008" s="40">
        <f t="shared" si="63"/>
        <v>0.75000000000000022</v>
      </c>
      <c r="D1008" s="43">
        <v>4.91</v>
      </c>
      <c r="E1008" s="9">
        <f t="shared" si="64"/>
        <v>5.0548450000000003</v>
      </c>
      <c r="F1008" s="44">
        <v>53.5</v>
      </c>
      <c r="G1008" s="9">
        <f t="shared" si="65"/>
        <v>57.052399999999999</v>
      </c>
      <c r="H1008" s="11">
        <f t="shared" si="62"/>
        <v>123.57882862200002</v>
      </c>
      <c r="J1008" s="26"/>
    </row>
    <row r="1009" spans="1:10" outlineLevel="1">
      <c r="A1009" s="7">
        <v>33</v>
      </c>
      <c r="B1009" s="39">
        <v>42595.020833333336</v>
      </c>
      <c r="C1009" s="40">
        <f t="shared" si="63"/>
        <v>0.77083333333333359</v>
      </c>
      <c r="D1009" s="43">
        <v>8.2100000000000009</v>
      </c>
      <c r="E1009" s="9">
        <f t="shared" si="64"/>
        <v>8.4521950000000015</v>
      </c>
      <c r="F1009" s="44">
        <v>81.99</v>
      </c>
      <c r="G1009" s="9">
        <f t="shared" si="65"/>
        <v>87.434135999999995</v>
      </c>
      <c r="H1009" s="11">
        <f t="shared" si="62"/>
        <v>-50.156474628519966</v>
      </c>
      <c r="J1009" s="26"/>
    </row>
    <row r="1010" spans="1:10" outlineLevel="1">
      <c r="A1010" s="7">
        <v>33</v>
      </c>
      <c r="B1010" s="39">
        <v>42595.020833333336</v>
      </c>
      <c r="C1010" s="40">
        <f t="shared" si="63"/>
        <v>0.79166666666666696</v>
      </c>
      <c r="D1010" s="43">
        <v>8.48</v>
      </c>
      <c r="E1010" s="9">
        <f t="shared" si="64"/>
        <v>8.7301600000000015</v>
      </c>
      <c r="F1010" s="44">
        <v>86.88</v>
      </c>
      <c r="G1010" s="9">
        <f t="shared" si="65"/>
        <v>92.648831999999999</v>
      </c>
      <c r="H1010" s="11">
        <f t="shared" si="62"/>
        <v>-97.331087173120011</v>
      </c>
      <c r="J1010" s="26"/>
    </row>
    <row r="1011" spans="1:10" outlineLevel="1">
      <c r="A1011" s="7">
        <v>33</v>
      </c>
      <c r="B1011" s="39">
        <v>42595.020833333336</v>
      </c>
      <c r="C1011" s="40">
        <f t="shared" si="63"/>
        <v>0.81250000000000033</v>
      </c>
      <c r="D1011" s="43">
        <v>8.74</v>
      </c>
      <c r="E1011" s="9">
        <f t="shared" si="64"/>
        <v>8.9978300000000004</v>
      </c>
      <c r="F1011" s="44">
        <v>57.22</v>
      </c>
      <c r="G1011" s="9">
        <f t="shared" si="65"/>
        <v>61.019407999999999</v>
      </c>
      <c r="H1011" s="11">
        <f t="shared" si="62"/>
        <v>184.28088511536004</v>
      </c>
      <c r="J1011" s="26"/>
    </row>
    <row r="1012" spans="1:10" outlineLevel="1">
      <c r="A1012" s="7">
        <v>33</v>
      </c>
      <c r="B1012" s="39">
        <v>42595.020833333336</v>
      </c>
      <c r="C1012" s="40">
        <f t="shared" si="63"/>
        <v>0.8333333333333337</v>
      </c>
      <c r="D1012" s="43">
        <v>7.61</v>
      </c>
      <c r="E1012" s="9">
        <f t="shared" si="64"/>
        <v>7.8344950000000013</v>
      </c>
      <c r="F1012" s="44">
        <v>55.58</v>
      </c>
      <c r="G1012" s="9">
        <f t="shared" si="65"/>
        <v>59.270511999999997</v>
      </c>
      <c r="H1012" s="11">
        <f t="shared" si="62"/>
        <v>174.15681258856006</v>
      </c>
      <c r="J1012" s="26"/>
    </row>
    <row r="1013" spans="1:10" outlineLevel="1">
      <c r="A1013" s="7">
        <v>33</v>
      </c>
      <c r="B1013" s="39">
        <v>42595.020833333336</v>
      </c>
      <c r="C1013" s="40">
        <f t="shared" si="63"/>
        <v>0.85416666666666707</v>
      </c>
      <c r="D1013" s="43">
        <v>8.49</v>
      </c>
      <c r="E1013" s="9">
        <f t="shared" si="64"/>
        <v>8.7404550000000008</v>
      </c>
      <c r="F1013" s="44">
        <v>50.15</v>
      </c>
      <c r="G1013" s="9">
        <f t="shared" si="65"/>
        <v>53.479959999999998</v>
      </c>
      <c r="H1013" s="11">
        <f t="shared" si="62"/>
        <v>244.90789871820004</v>
      </c>
      <c r="J1013" s="26"/>
    </row>
    <row r="1014" spans="1:10" outlineLevel="1">
      <c r="A1014" s="7">
        <v>33</v>
      </c>
      <c r="B1014" s="39">
        <v>42595.020833333336</v>
      </c>
      <c r="C1014" s="40">
        <f t="shared" si="63"/>
        <v>0.87500000000000044</v>
      </c>
      <c r="D1014" s="43">
        <v>9.23</v>
      </c>
      <c r="E1014" s="9">
        <f t="shared" si="64"/>
        <v>9.5022850000000005</v>
      </c>
      <c r="F1014" s="44">
        <v>44.21</v>
      </c>
      <c r="G1014" s="9">
        <f t="shared" si="65"/>
        <v>47.145544000000001</v>
      </c>
      <c r="H1014" s="11">
        <f t="shared" si="62"/>
        <v>326.44583193196002</v>
      </c>
      <c r="J1014" s="26"/>
    </row>
    <row r="1015" spans="1:10" outlineLevel="1">
      <c r="A1015" s="7">
        <v>33</v>
      </c>
      <c r="B1015" s="39">
        <v>42595.020833333336</v>
      </c>
      <c r="C1015" s="40">
        <f t="shared" si="63"/>
        <v>0.89583333333333381</v>
      </c>
      <c r="D1015" s="43">
        <v>9.52</v>
      </c>
      <c r="E1015" s="9">
        <f t="shared" si="64"/>
        <v>9.8008400000000009</v>
      </c>
      <c r="F1015" s="44">
        <v>42.27</v>
      </c>
      <c r="G1015" s="9">
        <f t="shared" si="65"/>
        <v>45.076728000000003</v>
      </c>
      <c r="H1015" s="11">
        <f t="shared" si="62"/>
        <v>356.97866114848</v>
      </c>
      <c r="J1015" s="26"/>
    </row>
    <row r="1016" spans="1:10" outlineLevel="1">
      <c r="A1016" s="7">
        <v>33</v>
      </c>
      <c r="B1016" s="39">
        <v>42595.020833333336</v>
      </c>
      <c r="C1016" s="40">
        <f t="shared" si="63"/>
        <v>0.91666666666666718</v>
      </c>
      <c r="D1016" s="43">
        <v>9.35</v>
      </c>
      <c r="E1016" s="9">
        <f t="shared" si="64"/>
        <v>9.6258250000000007</v>
      </c>
      <c r="F1016" s="44">
        <v>39.19</v>
      </c>
      <c r="G1016" s="9">
        <f t="shared" si="65"/>
        <v>41.792215999999996</v>
      </c>
      <c r="H1016" s="11">
        <f t="shared" si="62"/>
        <v>382.22017992180008</v>
      </c>
      <c r="J1016" s="26"/>
    </row>
    <row r="1017" spans="1:10" outlineLevel="1">
      <c r="A1017" s="7">
        <v>33</v>
      </c>
      <c r="B1017" s="39">
        <v>42595.020833333336</v>
      </c>
      <c r="C1017" s="40">
        <f t="shared" si="63"/>
        <v>0.93750000000000056</v>
      </c>
      <c r="D1017" s="43">
        <v>7.95</v>
      </c>
      <c r="E1017" s="9">
        <f t="shared" si="64"/>
        <v>8.1845250000000007</v>
      </c>
      <c r="F1017" s="44">
        <v>51.79</v>
      </c>
      <c r="G1017" s="9">
        <f t="shared" si="65"/>
        <v>55.228856</v>
      </c>
      <c r="H1017" s="11">
        <f t="shared" si="62"/>
        <v>215.01683484660001</v>
      </c>
      <c r="J1017" s="26"/>
    </row>
    <row r="1018" spans="1:10" outlineLevel="1">
      <c r="A1018" s="7">
        <v>33</v>
      </c>
      <c r="B1018" s="39">
        <v>42595.020833333336</v>
      </c>
      <c r="C1018" s="40">
        <f t="shared" si="63"/>
        <v>0.95833333333333393</v>
      </c>
      <c r="D1018" s="43">
        <v>7.25</v>
      </c>
      <c r="E1018" s="9">
        <f t="shared" si="64"/>
        <v>7.4638750000000007</v>
      </c>
      <c r="F1018" s="44">
        <v>40.869999999999997</v>
      </c>
      <c r="G1018" s="9">
        <f t="shared" si="65"/>
        <v>43.583767999999999</v>
      </c>
      <c r="H1018" s="11">
        <f t="shared" si="62"/>
        <v>283.00201611900002</v>
      </c>
      <c r="J1018" s="26"/>
    </row>
    <row r="1019" spans="1:10" outlineLevel="1">
      <c r="A1019" s="7">
        <v>33</v>
      </c>
      <c r="B1019" s="39">
        <v>42595.020833333336</v>
      </c>
      <c r="C1019" s="40">
        <f t="shared" si="63"/>
        <v>0.9791666666666673</v>
      </c>
      <c r="D1019" s="43">
        <v>7.66</v>
      </c>
      <c r="E1019" s="9">
        <f t="shared" si="64"/>
        <v>7.8859700000000004</v>
      </c>
      <c r="F1019" s="44">
        <v>37.79</v>
      </c>
      <c r="G1019" s="9">
        <f t="shared" si="65"/>
        <v>40.299256</v>
      </c>
      <c r="H1019" s="11">
        <f t="shared" si="62"/>
        <v>324.90783116168001</v>
      </c>
      <c r="J1019" s="26"/>
    </row>
    <row r="1020" spans="1:10" outlineLevel="1">
      <c r="A1020" s="7">
        <v>33</v>
      </c>
      <c r="B1020" s="39">
        <v>42595.020833333336</v>
      </c>
      <c r="C1020" s="40">
        <f t="shared" si="63"/>
        <v>1.0000000000000007</v>
      </c>
      <c r="D1020" s="43">
        <v>7.77</v>
      </c>
      <c r="E1020" s="9">
        <f t="shared" si="64"/>
        <v>7.9992150000000004</v>
      </c>
      <c r="F1020" s="44">
        <v>42.06</v>
      </c>
      <c r="G1020" s="9">
        <f t="shared" si="65"/>
        <v>44.852784</v>
      </c>
      <c r="H1020" s="11">
        <f t="shared" si="62"/>
        <v>293.14895993544002</v>
      </c>
      <c r="J1020" s="26"/>
    </row>
    <row r="1021" spans="1:10" outlineLevel="1">
      <c r="A1021" s="7">
        <v>34</v>
      </c>
      <c r="B1021" s="39">
        <v>42596.020833333336</v>
      </c>
      <c r="C1021" s="40">
        <f t="shared" si="63"/>
        <v>2.0833333333333332E-2</v>
      </c>
      <c r="D1021" s="43">
        <v>6.26</v>
      </c>
      <c r="E1021" s="9">
        <f t="shared" si="64"/>
        <v>6.4446700000000003</v>
      </c>
      <c r="F1021" s="44">
        <v>35.06</v>
      </c>
      <c r="G1021" s="9">
        <f t="shared" si="65"/>
        <v>37.387984000000003</v>
      </c>
      <c r="H1021" s="11">
        <f t="shared" ref="H1021:H1084" si="66">E1021*($B$6-G1021)</f>
        <v>284.28738615471997</v>
      </c>
      <c r="J1021" s="26"/>
    </row>
    <row r="1022" spans="1:10" outlineLevel="1">
      <c r="A1022" s="7">
        <v>34</v>
      </c>
      <c r="B1022" s="39">
        <v>42596.020833333336</v>
      </c>
      <c r="C1022" s="40">
        <f t="shared" ref="C1022:C1085" si="67">IF(C1021=$C$60,$C$13,C1021+1/48)</f>
        <v>4.1666666666666664E-2</v>
      </c>
      <c r="D1022" s="43">
        <v>6.24</v>
      </c>
      <c r="E1022" s="9">
        <f t="shared" si="64"/>
        <v>6.4240800000000009</v>
      </c>
      <c r="F1022" s="44">
        <v>32.9</v>
      </c>
      <c r="G1022" s="9">
        <f t="shared" si="65"/>
        <v>35.084559999999996</v>
      </c>
      <c r="H1022" s="11">
        <f t="shared" si="66"/>
        <v>298.17649979520007</v>
      </c>
      <c r="J1022" s="26"/>
    </row>
    <row r="1023" spans="1:10" outlineLevel="1">
      <c r="A1023" s="7">
        <v>34</v>
      </c>
      <c r="B1023" s="39">
        <v>42596.020833333336</v>
      </c>
      <c r="C1023" s="40">
        <f t="shared" si="67"/>
        <v>6.25E-2</v>
      </c>
      <c r="D1023" s="43">
        <v>6.49</v>
      </c>
      <c r="E1023" s="9">
        <f t="shared" si="64"/>
        <v>6.6814550000000006</v>
      </c>
      <c r="F1023" s="44">
        <v>30.74</v>
      </c>
      <c r="G1023" s="9">
        <f t="shared" si="65"/>
        <v>32.781135999999996</v>
      </c>
      <c r="H1023" s="11">
        <f t="shared" si="66"/>
        <v>325.51289746712007</v>
      </c>
      <c r="J1023" s="26"/>
    </row>
    <row r="1024" spans="1:10" outlineLevel="1">
      <c r="A1024" s="7">
        <v>34</v>
      </c>
      <c r="B1024" s="39">
        <v>42596.020833333336</v>
      </c>
      <c r="C1024" s="40">
        <f t="shared" si="67"/>
        <v>8.3333333333333329E-2</v>
      </c>
      <c r="D1024" s="43">
        <v>5.71</v>
      </c>
      <c r="E1024" s="9">
        <f t="shared" si="64"/>
        <v>5.8784450000000001</v>
      </c>
      <c r="F1024" s="44">
        <v>27.13</v>
      </c>
      <c r="G1024" s="9">
        <f t="shared" si="65"/>
        <v>28.931432000000001</v>
      </c>
      <c r="H1024" s="11">
        <f t="shared" si="66"/>
        <v>309.02143571675998</v>
      </c>
      <c r="J1024" s="26"/>
    </row>
    <row r="1025" spans="1:10" outlineLevel="1">
      <c r="A1025" s="7">
        <v>34</v>
      </c>
      <c r="B1025" s="39">
        <v>42596.020833333336</v>
      </c>
      <c r="C1025" s="40">
        <f t="shared" si="67"/>
        <v>0.10416666666666666</v>
      </c>
      <c r="D1025" s="43">
        <v>4.9400000000000004</v>
      </c>
      <c r="E1025" s="9">
        <f t="shared" si="64"/>
        <v>5.0857300000000008</v>
      </c>
      <c r="F1025" s="44">
        <v>27.47</v>
      </c>
      <c r="G1025" s="9">
        <f t="shared" si="65"/>
        <v>29.294007999999998</v>
      </c>
      <c r="H1025" s="11">
        <f t="shared" si="66"/>
        <v>265.50557969416008</v>
      </c>
      <c r="J1025" s="26"/>
    </row>
    <row r="1026" spans="1:10" outlineLevel="1">
      <c r="A1026" s="7">
        <v>34</v>
      </c>
      <c r="B1026" s="39">
        <v>42596.020833333336</v>
      </c>
      <c r="C1026" s="40">
        <f t="shared" si="67"/>
        <v>0.12499999999999999</v>
      </c>
      <c r="D1026" s="43">
        <v>5.35</v>
      </c>
      <c r="E1026" s="9">
        <f t="shared" si="64"/>
        <v>5.5078250000000004</v>
      </c>
      <c r="F1026" s="44">
        <v>26.87</v>
      </c>
      <c r="G1026" s="9">
        <f t="shared" si="65"/>
        <v>28.654168000000002</v>
      </c>
      <c r="H1026" s="11">
        <f t="shared" si="66"/>
        <v>291.06559463540003</v>
      </c>
      <c r="J1026" s="26"/>
    </row>
    <row r="1027" spans="1:10" outlineLevel="1">
      <c r="A1027" s="7">
        <v>34</v>
      </c>
      <c r="B1027" s="39">
        <v>42596.020833333336</v>
      </c>
      <c r="C1027" s="40">
        <f t="shared" si="67"/>
        <v>0.14583333333333331</v>
      </c>
      <c r="D1027" s="43">
        <v>6.47</v>
      </c>
      <c r="E1027" s="9">
        <f t="shared" si="64"/>
        <v>6.6608650000000003</v>
      </c>
      <c r="F1027" s="44">
        <v>26.59</v>
      </c>
      <c r="G1027" s="9">
        <f t="shared" si="65"/>
        <v>28.355575999999999</v>
      </c>
      <c r="H1027" s="11">
        <f t="shared" si="66"/>
        <v>353.98783376675999</v>
      </c>
      <c r="J1027" s="26"/>
    </row>
    <row r="1028" spans="1:10" outlineLevel="1">
      <c r="A1028" s="7">
        <v>34</v>
      </c>
      <c r="B1028" s="39">
        <v>42596.020833333336</v>
      </c>
      <c r="C1028" s="40">
        <f t="shared" si="67"/>
        <v>0.16666666666666666</v>
      </c>
      <c r="D1028" s="43">
        <v>3.83</v>
      </c>
      <c r="E1028" s="9">
        <f t="shared" si="64"/>
        <v>3.9429850000000002</v>
      </c>
      <c r="F1028" s="44">
        <v>25.75</v>
      </c>
      <c r="G1028" s="9">
        <f t="shared" si="65"/>
        <v>27.459800000000001</v>
      </c>
      <c r="H1028" s="11">
        <f t="shared" si="66"/>
        <v>213.07969799700001</v>
      </c>
      <c r="J1028" s="26"/>
    </row>
    <row r="1029" spans="1:10" outlineLevel="1">
      <c r="A1029" s="7">
        <v>34</v>
      </c>
      <c r="B1029" s="39">
        <v>42596.020833333336</v>
      </c>
      <c r="C1029" s="40">
        <f t="shared" si="67"/>
        <v>0.1875</v>
      </c>
      <c r="D1029" s="43">
        <v>3.18</v>
      </c>
      <c r="E1029" s="9">
        <f t="shared" si="64"/>
        <v>3.2738100000000006</v>
      </c>
      <c r="F1029" s="44">
        <v>25.28</v>
      </c>
      <c r="G1029" s="9">
        <f t="shared" si="65"/>
        <v>26.958592000000003</v>
      </c>
      <c r="H1029" s="11">
        <f t="shared" si="66"/>
        <v>178.55820692448003</v>
      </c>
      <c r="J1029" s="26"/>
    </row>
    <row r="1030" spans="1:10" outlineLevel="1">
      <c r="A1030" s="7">
        <v>34</v>
      </c>
      <c r="B1030" s="39">
        <v>42596.020833333336</v>
      </c>
      <c r="C1030" s="40">
        <f t="shared" si="67"/>
        <v>0.20833333333333334</v>
      </c>
      <c r="D1030" s="43">
        <v>1.39</v>
      </c>
      <c r="E1030" s="9">
        <f t="shared" si="64"/>
        <v>1.4310050000000001</v>
      </c>
      <c r="F1030" s="44">
        <v>24.29</v>
      </c>
      <c r="G1030" s="9">
        <f t="shared" si="65"/>
        <v>25.902856</v>
      </c>
      <c r="H1030" s="11">
        <f t="shared" si="66"/>
        <v>79.559791049720005</v>
      </c>
      <c r="J1030" s="26"/>
    </row>
    <row r="1031" spans="1:10" outlineLevel="1">
      <c r="A1031" s="7">
        <v>34</v>
      </c>
      <c r="B1031" s="39">
        <v>42596.020833333336</v>
      </c>
      <c r="C1031" s="40">
        <f t="shared" si="67"/>
        <v>0.22916666666666669</v>
      </c>
      <c r="D1031" s="43">
        <v>0.85</v>
      </c>
      <c r="E1031" s="9">
        <f t="shared" si="64"/>
        <v>0.87507500000000005</v>
      </c>
      <c r="F1031" s="44">
        <v>25.02</v>
      </c>
      <c r="G1031" s="9">
        <f t="shared" si="65"/>
        <v>26.681328000000001</v>
      </c>
      <c r="H1031" s="11">
        <f t="shared" si="66"/>
        <v>47.9704494004</v>
      </c>
      <c r="J1031" s="26"/>
    </row>
    <row r="1032" spans="1:10" outlineLevel="1">
      <c r="A1032" s="7">
        <v>34</v>
      </c>
      <c r="B1032" s="39">
        <v>42596.020833333336</v>
      </c>
      <c r="C1032" s="40">
        <f t="shared" si="67"/>
        <v>0.25</v>
      </c>
      <c r="D1032" s="43">
        <v>0.69</v>
      </c>
      <c r="E1032" s="9">
        <f t="shared" si="64"/>
        <v>0.71035499999999996</v>
      </c>
      <c r="F1032" s="44">
        <v>26.66</v>
      </c>
      <c r="G1032" s="9">
        <f t="shared" si="65"/>
        <v>28.430223999999999</v>
      </c>
      <c r="H1032" s="11">
        <f t="shared" si="66"/>
        <v>37.698380730480004</v>
      </c>
      <c r="J1032" s="26"/>
    </row>
    <row r="1033" spans="1:10" outlineLevel="1">
      <c r="A1033" s="7">
        <v>34</v>
      </c>
      <c r="B1033" s="39">
        <v>42596.020833333336</v>
      </c>
      <c r="C1033" s="40">
        <f t="shared" si="67"/>
        <v>0.27083333333333331</v>
      </c>
      <c r="D1033" s="43">
        <v>0.36</v>
      </c>
      <c r="E1033" s="9">
        <f t="shared" si="64"/>
        <v>0.37062</v>
      </c>
      <c r="F1033" s="44">
        <v>27.85</v>
      </c>
      <c r="G1033" s="9">
        <f t="shared" si="65"/>
        <v>29.699240000000003</v>
      </c>
      <c r="H1033" s="11">
        <f t="shared" si="66"/>
        <v>19.198397671199999</v>
      </c>
      <c r="J1033" s="26"/>
    </row>
    <row r="1034" spans="1:10" outlineLevel="1">
      <c r="A1034" s="7">
        <v>34</v>
      </c>
      <c r="B1034" s="39">
        <v>42596.020833333336</v>
      </c>
      <c r="C1034" s="40">
        <f t="shared" si="67"/>
        <v>0.29166666666666663</v>
      </c>
      <c r="D1034" s="43">
        <v>0.35</v>
      </c>
      <c r="E1034" s="9">
        <f t="shared" si="64"/>
        <v>0.36032500000000001</v>
      </c>
      <c r="F1034" s="44">
        <v>30.05</v>
      </c>
      <c r="G1034" s="9">
        <f t="shared" si="65"/>
        <v>32.045320000000004</v>
      </c>
      <c r="H1034" s="11">
        <f t="shared" si="66"/>
        <v>17.819757571</v>
      </c>
      <c r="J1034" s="26"/>
    </row>
    <row r="1035" spans="1:10" outlineLevel="1">
      <c r="A1035" s="7">
        <v>34</v>
      </c>
      <c r="B1035" s="39">
        <v>42596.020833333336</v>
      </c>
      <c r="C1035" s="40">
        <f t="shared" si="67"/>
        <v>0.31249999999999994</v>
      </c>
      <c r="D1035" s="43">
        <v>0.32</v>
      </c>
      <c r="E1035" s="9">
        <f t="shared" si="64"/>
        <v>0.32944000000000001</v>
      </c>
      <c r="F1035" s="44">
        <v>30.2</v>
      </c>
      <c r="G1035" s="9">
        <f t="shared" si="65"/>
        <v>32.205280000000002</v>
      </c>
      <c r="H1035" s="11">
        <f t="shared" si="66"/>
        <v>16.239652556799999</v>
      </c>
      <c r="J1035" s="26"/>
    </row>
    <row r="1036" spans="1:10" outlineLevel="1">
      <c r="A1036" s="7">
        <v>34</v>
      </c>
      <c r="B1036" s="39">
        <v>42596.020833333336</v>
      </c>
      <c r="C1036" s="40">
        <f t="shared" si="67"/>
        <v>0.33333333333333326</v>
      </c>
      <c r="D1036" s="43">
        <v>0.43</v>
      </c>
      <c r="E1036" s="9">
        <f t="shared" si="64"/>
        <v>0.44268500000000005</v>
      </c>
      <c r="F1036" s="44">
        <v>34.44</v>
      </c>
      <c r="G1036" s="9">
        <f t="shared" si="65"/>
        <v>36.726815999999999</v>
      </c>
      <c r="H1036" s="11">
        <f t="shared" si="66"/>
        <v>19.820416959040003</v>
      </c>
      <c r="J1036" s="26"/>
    </row>
    <row r="1037" spans="1:10" outlineLevel="1">
      <c r="A1037" s="7">
        <v>34</v>
      </c>
      <c r="B1037" s="39">
        <v>42596.020833333336</v>
      </c>
      <c r="C1037" s="40">
        <f t="shared" si="67"/>
        <v>0.35416666666666657</v>
      </c>
      <c r="D1037" s="43">
        <v>0.85</v>
      </c>
      <c r="E1037" s="9">
        <f t="shared" ref="E1037:E1100" si="68">IF($B$10="Electricity",$D1037*$B$7,$D1037*$B$8)</f>
        <v>0.87507500000000005</v>
      </c>
      <c r="F1037" s="44">
        <v>37.619999999999997</v>
      </c>
      <c r="G1037" s="9">
        <f t="shared" ref="G1037:G1100" si="69">$F1037*$B$8</f>
        <v>40.117967999999998</v>
      </c>
      <c r="H1037" s="11">
        <f t="shared" si="66"/>
        <v>36.212381652400005</v>
      </c>
      <c r="J1037" s="26"/>
    </row>
    <row r="1038" spans="1:10" outlineLevel="1">
      <c r="A1038" s="7">
        <v>34</v>
      </c>
      <c r="B1038" s="39">
        <v>42596.020833333336</v>
      </c>
      <c r="C1038" s="40">
        <f t="shared" si="67"/>
        <v>0.37499999999999989</v>
      </c>
      <c r="D1038" s="43">
        <v>0.19</v>
      </c>
      <c r="E1038" s="9">
        <f t="shared" si="68"/>
        <v>0.19560500000000003</v>
      </c>
      <c r="F1038" s="44">
        <v>36.83</v>
      </c>
      <c r="G1038" s="9">
        <f t="shared" si="69"/>
        <v>39.275511999999999</v>
      </c>
      <c r="H1038" s="11">
        <f t="shared" si="66"/>
        <v>8.2593209752400014</v>
      </c>
      <c r="J1038" s="26"/>
    </row>
    <row r="1039" spans="1:10" outlineLevel="1">
      <c r="A1039" s="7">
        <v>34</v>
      </c>
      <c r="B1039" s="39">
        <v>42596.020833333336</v>
      </c>
      <c r="C1039" s="40">
        <f t="shared" si="67"/>
        <v>0.3958333333333332</v>
      </c>
      <c r="D1039" s="43">
        <v>0.19</v>
      </c>
      <c r="E1039" s="9">
        <f t="shared" si="68"/>
        <v>0.19560500000000003</v>
      </c>
      <c r="F1039" s="44">
        <v>36.299999999999997</v>
      </c>
      <c r="G1039" s="9">
        <f t="shared" si="69"/>
        <v>38.710319999999996</v>
      </c>
      <c r="H1039" s="11">
        <f t="shared" si="66"/>
        <v>8.3698753564000015</v>
      </c>
      <c r="J1039" s="26"/>
    </row>
    <row r="1040" spans="1:10" outlineLevel="1">
      <c r="A1040" s="7">
        <v>34</v>
      </c>
      <c r="B1040" s="39">
        <v>42596.020833333336</v>
      </c>
      <c r="C1040" s="40">
        <f t="shared" si="67"/>
        <v>0.41666666666666652</v>
      </c>
      <c r="D1040" s="43">
        <v>0.18</v>
      </c>
      <c r="E1040" s="9">
        <f t="shared" si="68"/>
        <v>0.18531</v>
      </c>
      <c r="F1040" s="44">
        <v>31.83</v>
      </c>
      <c r="G1040" s="9">
        <f t="shared" si="69"/>
        <v>33.943511999999998</v>
      </c>
      <c r="H1040" s="11">
        <f t="shared" si="66"/>
        <v>8.8126927912799999</v>
      </c>
      <c r="J1040" s="26"/>
    </row>
    <row r="1041" spans="1:10" outlineLevel="1">
      <c r="A1041" s="7">
        <v>34</v>
      </c>
      <c r="B1041" s="39">
        <v>42596.020833333336</v>
      </c>
      <c r="C1041" s="40">
        <f t="shared" si="67"/>
        <v>0.43749999999999983</v>
      </c>
      <c r="D1041" s="43">
        <v>7.0000000000000007E-2</v>
      </c>
      <c r="E1041" s="9">
        <f t="shared" si="68"/>
        <v>7.2065000000000018E-2</v>
      </c>
      <c r="F1041" s="44">
        <v>28.23</v>
      </c>
      <c r="G1041" s="9">
        <f t="shared" si="69"/>
        <v>30.104472000000001</v>
      </c>
      <c r="H1041" s="11">
        <f t="shared" si="66"/>
        <v>3.703818725320001</v>
      </c>
      <c r="J1041" s="26"/>
    </row>
    <row r="1042" spans="1:10" outlineLevel="1">
      <c r="A1042" s="7">
        <v>34</v>
      </c>
      <c r="B1042" s="39">
        <v>42596.020833333336</v>
      </c>
      <c r="C1042" s="40">
        <f t="shared" si="67"/>
        <v>0.45833333333333315</v>
      </c>
      <c r="D1042" s="43">
        <v>-0.1</v>
      </c>
      <c r="E1042" s="9">
        <f t="shared" si="68"/>
        <v>-0.10295000000000001</v>
      </c>
      <c r="F1042" s="44">
        <v>27.07</v>
      </c>
      <c r="G1042" s="9">
        <f t="shared" si="69"/>
        <v>28.867448</v>
      </c>
      <c r="H1042" s="11">
        <f t="shared" si="66"/>
        <v>-5.4185212284000013</v>
      </c>
      <c r="J1042" s="26"/>
    </row>
    <row r="1043" spans="1:10" outlineLevel="1">
      <c r="A1043" s="7">
        <v>34</v>
      </c>
      <c r="B1043" s="39">
        <v>42596.020833333336</v>
      </c>
      <c r="C1043" s="40">
        <f t="shared" si="67"/>
        <v>0.47916666666666646</v>
      </c>
      <c r="D1043" s="43">
        <v>-7.0000000000000007E-2</v>
      </c>
      <c r="E1043" s="9">
        <f t="shared" si="68"/>
        <v>-7.2065000000000018E-2</v>
      </c>
      <c r="F1043" s="44">
        <v>24.95</v>
      </c>
      <c r="G1043" s="9">
        <f t="shared" si="69"/>
        <v>26.606680000000001</v>
      </c>
      <c r="H1043" s="11">
        <f t="shared" si="66"/>
        <v>-3.9558871058000014</v>
      </c>
      <c r="J1043" s="26"/>
    </row>
    <row r="1044" spans="1:10" outlineLevel="1">
      <c r="A1044" s="7">
        <v>34</v>
      </c>
      <c r="B1044" s="39">
        <v>42596.020833333336</v>
      </c>
      <c r="C1044" s="40">
        <f t="shared" si="67"/>
        <v>0.49999999999999978</v>
      </c>
      <c r="D1044" s="43">
        <v>0.28000000000000003</v>
      </c>
      <c r="E1044" s="9">
        <f t="shared" si="68"/>
        <v>0.28826000000000007</v>
      </c>
      <c r="F1044" s="44">
        <v>24.32</v>
      </c>
      <c r="G1044" s="9">
        <f t="shared" si="69"/>
        <v>25.934848000000002</v>
      </c>
      <c r="H1044" s="11">
        <f t="shared" si="66"/>
        <v>16.017210715520005</v>
      </c>
      <c r="J1044" s="26"/>
    </row>
    <row r="1045" spans="1:10" outlineLevel="1">
      <c r="A1045" s="7">
        <v>34</v>
      </c>
      <c r="B1045" s="39">
        <v>42596.020833333336</v>
      </c>
      <c r="C1045" s="40">
        <f t="shared" si="67"/>
        <v>0.52083333333333315</v>
      </c>
      <c r="D1045" s="43">
        <v>0.5</v>
      </c>
      <c r="E1045" s="9">
        <f t="shared" si="68"/>
        <v>0.51475000000000004</v>
      </c>
      <c r="F1045" s="44">
        <v>19.329999999999998</v>
      </c>
      <c r="G1045" s="9">
        <f t="shared" si="69"/>
        <v>20.613512</v>
      </c>
      <c r="H1045" s="11">
        <f t="shared" si="66"/>
        <v>31.341319698000003</v>
      </c>
      <c r="J1045" s="26"/>
    </row>
    <row r="1046" spans="1:10" outlineLevel="1">
      <c r="A1046" s="7">
        <v>34</v>
      </c>
      <c r="B1046" s="39">
        <v>42596.020833333336</v>
      </c>
      <c r="C1046" s="40">
        <f t="shared" si="67"/>
        <v>0.54166666666666652</v>
      </c>
      <c r="D1046" s="43">
        <v>1.08</v>
      </c>
      <c r="E1046" s="9">
        <f t="shared" si="68"/>
        <v>1.1118600000000001</v>
      </c>
      <c r="F1046" s="44">
        <v>16.16</v>
      </c>
      <c r="G1046" s="9">
        <f t="shared" si="69"/>
        <v>17.233024</v>
      </c>
      <c r="H1046" s="11">
        <f t="shared" si="66"/>
        <v>71.455879935360002</v>
      </c>
      <c r="J1046" s="26"/>
    </row>
    <row r="1047" spans="1:10" outlineLevel="1">
      <c r="A1047" s="7">
        <v>34</v>
      </c>
      <c r="B1047" s="39">
        <v>42596.020833333336</v>
      </c>
      <c r="C1047" s="40">
        <f t="shared" si="67"/>
        <v>0.56249999999999989</v>
      </c>
      <c r="D1047" s="43">
        <v>0.52</v>
      </c>
      <c r="E1047" s="9">
        <f t="shared" si="68"/>
        <v>0.53534000000000004</v>
      </c>
      <c r="F1047" s="44">
        <v>18.95</v>
      </c>
      <c r="G1047" s="9">
        <f t="shared" si="69"/>
        <v>20.208279999999998</v>
      </c>
      <c r="H1047" s="11">
        <f t="shared" si="66"/>
        <v>32.811909384800003</v>
      </c>
      <c r="J1047" s="26"/>
    </row>
    <row r="1048" spans="1:10" outlineLevel="1">
      <c r="A1048" s="7">
        <v>34</v>
      </c>
      <c r="B1048" s="39">
        <v>42596.020833333336</v>
      </c>
      <c r="C1048" s="40">
        <f t="shared" si="67"/>
        <v>0.58333333333333326</v>
      </c>
      <c r="D1048" s="43">
        <v>0.59</v>
      </c>
      <c r="E1048" s="9">
        <f t="shared" si="68"/>
        <v>0.60740499999999997</v>
      </c>
      <c r="F1048" s="44">
        <v>18.64</v>
      </c>
      <c r="G1048" s="9">
        <f t="shared" si="69"/>
        <v>19.877696</v>
      </c>
      <c r="H1048" s="11">
        <f t="shared" si="66"/>
        <v>37.429695561119999</v>
      </c>
      <c r="J1048" s="26"/>
    </row>
    <row r="1049" spans="1:10" outlineLevel="1">
      <c r="A1049" s="7">
        <v>34</v>
      </c>
      <c r="B1049" s="39">
        <v>42596.020833333336</v>
      </c>
      <c r="C1049" s="40">
        <f t="shared" si="67"/>
        <v>0.60416666666666663</v>
      </c>
      <c r="D1049" s="43">
        <v>0.95</v>
      </c>
      <c r="E1049" s="9">
        <f t="shared" si="68"/>
        <v>0.97802500000000003</v>
      </c>
      <c r="F1049" s="44">
        <v>18.149999999999999</v>
      </c>
      <c r="G1049" s="9">
        <f t="shared" si="69"/>
        <v>19.355159999999998</v>
      </c>
      <c r="H1049" s="11">
        <f t="shared" si="66"/>
        <v>60.779207141000001</v>
      </c>
      <c r="J1049" s="26"/>
    </row>
    <row r="1050" spans="1:10" outlineLevel="1">
      <c r="A1050" s="7">
        <v>34</v>
      </c>
      <c r="B1050" s="39">
        <v>42596.020833333336</v>
      </c>
      <c r="C1050" s="40">
        <f t="shared" si="67"/>
        <v>0.625</v>
      </c>
      <c r="D1050" s="43">
        <v>0.7</v>
      </c>
      <c r="E1050" s="9">
        <f t="shared" si="68"/>
        <v>0.72065000000000001</v>
      </c>
      <c r="F1050" s="44">
        <v>19.21</v>
      </c>
      <c r="G1050" s="9">
        <f t="shared" si="69"/>
        <v>20.485544000000001</v>
      </c>
      <c r="H1050" s="11">
        <f t="shared" si="66"/>
        <v>43.970067716399996</v>
      </c>
      <c r="J1050" s="26"/>
    </row>
    <row r="1051" spans="1:10" outlineLevel="1">
      <c r="A1051" s="7">
        <v>34</v>
      </c>
      <c r="B1051" s="39">
        <v>42596.020833333336</v>
      </c>
      <c r="C1051" s="40">
        <f t="shared" si="67"/>
        <v>0.64583333333333337</v>
      </c>
      <c r="D1051" s="43">
        <v>0.26</v>
      </c>
      <c r="E1051" s="9">
        <f t="shared" si="68"/>
        <v>0.26767000000000002</v>
      </c>
      <c r="F1051" s="44">
        <v>18.72</v>
      </c>
      <c r="G1051" s="9">
        <f t="shared" si="69"/>
        <v>19.963007999999999</v>
      </c>
      <c r="H1051" s="11">
        <f t="shared" si="66"/>
        <v>16.471606648640002</v>
      </c>
      <c r="J1051" s="26"/>
    </row>
    <row r="1052" spans="1:10" outlineLevel="1">
      <c r="A1052" s="7">
        <v>34</v>
      </c>
      <c r="B1052" s="39">
        <v>42596.020833333336</v>
      </c>
      <c r="C1052" s="40">
        <f t="shared" si="67"/>
        <v>0.66666666666666674</v>
      </c>
      <c r="D1052" s="43">
        <v>0.09</v>
      </c>
      <c r="E1052" s="9">
        <f t="shared" si="68"/>
        <v>9.2655000000000001E-2</v>
      </c>
      <c r="F1052" s="44">
        <v>24.86</v>
      </c>
      <c r="G1052" s="9">
        <f t="shared" si="69"/>
        <v>26.510704</v>
      </c>
      <c r="H1052" s="11">
        <f t="shared" si="66"/>
        <v>5.0950332208799995</v>
      </c>
      <c r="J1052" s="26"/>
    </row>
    <row r="1053" spans="1:10" outlineLevel="1">
      <c r="A1053" s="7">
        <v>34</v>
      </c>
      <c r="B1053" s="39">
        <v>42596.020833333336</v>
      </c>
      <c r="C1053" s="40">
        <f t="shared" si="67"/>
        <v>0.68750000000000011</v>
      </c>
      <c r="D1053" s="43">
        <v>0.2</v>
      </c>
      <c r="E1053" s="9">
        <f t="shared" si="68"/>
        <v>0.20590000000000003</v>
      </c>
      <c r="F1053" s="44">
        <v>28.41</v>
      </c>
      <c r="G1053" s="9">
        <f t="shared" si="69"/>
        <v>30.296424000000002</v>
      </c>
      <c r="H1053" s="11">
        <f t="shared" si="66"/>
        <v>10.542816298400002</v>
      </c>
      <c r="J1053" s="26"/>
    </row>
    <row r="1054" spans="1:10" outlineLevel="1">
      <c r="A1054" s="7">
        <v>34</v>
      </c>
      <c r="B1054" s="39">
        <v>42596.020833333336</v>
      </c>
      <c r="C1054" s="40">
        <f t="shared" si="67"/>
        <v>0.70833333333333348</v>
      </c>
      <c r="D1054" s="43">
        <v>0.16</v>
      </c>
      <c r="E1054" s="9">
        <f t="shared" si="68"/>
        <v>0.16472000000000001</v>
      </c>
      <c r="F1054" s="44">
        <v>32.14</v>
      </c>
      <c r="G1054" s="9">
        <f t="shared" si="69"/>
        <v>34.274096</v>
      </c>
      <c r="H1054" s="11">
        <f t="shared" si="66"/>
        <v>7.7790509068800002</v>
      </c>
      <c r="J1054" s="26"/>
    </row>
    <row r="1055" spans="1:10" outlineLevel="1">
      <c r="A1055" s="7">
        <v>34</v>
      </c>
      <c r="B1055" s="39">
        <v>42596.020833333336</v>
      </c>
      <c r="C1055" s="40">
        <f t="shared" si="67"/>
        <v>0.72916666666666685</v>
      </c>
      <c r="D1055" s="43">
        <v>0.04</v>
      </c>
      <c r="E1055" s="9">
        <f t="shared" si="68"/>
        <v>4.1180000000000001E-2</v>
      </c>
      <c r="F1055" s="44">
        <v>31.54</v>
      </c>
      <c r="G1055" s="9">
        <f t="shared" si="69"/>
        <v>33.634256000000001</v>
      </c>
      <c r="H1055" s="11">
        <f t="shared" si="66"/>
        <v>1.97111133792</v>
      </c>
      <c r="J1055" s="26"/>
    </row>
    <row r="1056" spans="1:10" outlineLevel="1">
      <c r="A1056" s="7">
        <v>34</v>
      </c>
      <c r="B1056" s="39">
        <v>42596.020833333336</v>
      </c>
      <c r="C1056" s="40">
        <f t="shared" si="67"/>
        <v>0.75000000000000022</v>
      </c>
      <c r="D1056" s="43">
        <v>-0.08</v>
      </c>
      <c r="E1056" s="9">
        <f t="shared" si="68"/>
        <v>-8.2360000000000003E-2</v>
      </c>
      <c r="F1056" s="44">
        <v>57.11</v>
      </c>
      <c r="G1056" s="9">
        <f t="shared" si="69"/>
        <v>60.902104000000001</v>
      </c>
      <c r="H1056" s="11">
        <f t="shared" si="66"/>
        <v>-1.6964427145599998</v>
      </c>
      <c r="J1056" s="26"/>
    </row>
    <row r="1057" spans="1:10" outlineLevel="1">
      <c r="A1057" s="7">
        <v>34</v>
      </c>
      <c r="B1057" s="39">
        <v>42596.020833333336</v>
      </c>
      <c r="C1057" s="40">
        <f t="shared" si="67"/>
        <v>0.77083333333333359</v>
      </c>
      <c r="D1057" s="43">
        <v>-0.01</v>
      </c>
      <c r="E1057" s="9">
        <f t="shared" si="68"/>
        <v>-1.0295E-2</v>
      </c>
      <c r="F1057" s="44">
        <v>87.55</v>
      </c>
      <c r="G1057" s="9">
        <f t="shared" si="69"/>
        <v>93.363320000000002</v>
      </c>
      <c r="H1057" s="11">
        <f t="shared" si="66"/>
        <v>0.12213287940000002</v>
      </c>
      <c r="J1057" s="26"/>
    </row>
    <row r="1058" spans="1:10" outlineLevel="1">
      <c r="A1058" s="7">
        <v>34</v>
      </c>
      <c r="B1058" s="39">
        <v>42596.020833333336</v>
      </c>
      <c r="C1058" s="40">
        <f t="shared" si="67"/>
        <v>0.79166666666666696</v>
      </c>
      <c r="D1058" s="43">
        <v>0.05</v>
      </c>
      <c r="E1058" s="9">
        <f t="shared" si="68"/>
        <v>5.1475000000000007E-2</v>
      </c>
      <c r="F1058" s="44">
        <v>81.83</v>
      </c>
      <c r="G1058" s="9">
        <f t="shared" si="69"/>
        <v>87.263512000000006</v>
      </c>
      <c r="H1058" s="11">
        <f t="shared" si="66"/>
        <v>-0.29667678020000032</v>
      </c>
      <c r="J1058" s="26"/>
    </row>
    <row r="1059" spans="1:10" outlineLevel="1">
      <c r="A1059" s="7">
        <v>34</v>
      </c>
      <c r="B1059" s="39">
        <v>42596.020833333336</v>
      </c>
      <c r="C1059" s="40">
        <f t="shared" si="67"/>
        <v>0.81250000000000033</v>
      </c>
      <c r="D1059" s="43">
        <v>0.15</v>
      </c>
      <c r="E1059" s="9">
        <f t="shared" si="68"/>
        <v>0.15442500000000001</v>
      </c>
      <c r="F1059" s="44">
        <v>55.94</v>
      </c>
      <c r="G1059" s="9">
        <f t="shared" si="69"/>
        <v>59.654415999999998</v>
      </c>
      <c r="H1059" s="11">
        <f t="shared" si="66"/>
        <v>3.3735043092000003</v>
      </c>
      <c r="J1059" s="26"/>
    </row>
    <row r="1060" spans="1:10" outlineLevel="1">
      <c r="A1060" s="7">
        <v>34</v>
      </c>
      <c r="B1060" s="39">
        <v>42596.020833333336</v>
      </c>
      <c r="C1060" s="40">
        <f t="shared" si="67"/>
        <v>0.8333333333333337</v>
      </c>
      <c r="D1060" s="43">
        <v>0.63</v>
      </c>
      <c r="E1060" s="9">
        <f t="shared" si="68"/>
        <v>0.64858500000000008</v>
      </c>
      <c r="F1060" s="44">
        <v>53.24</v>
      </c>
      <c r="G1060" s="9">
        <f t="shared" si="69"/>
        <v>56.775136000000003</v>
      </c>
      <c r="H1060" s="11">
        <f t="shared" si="66"/>
        <v>16.036175917440001</v>
      </c>
      <c r="J1060" s="26"/>
    </row>
    <row r="1061" spans="1:10" outlineLevel="1">
      <c r="A1061" s="7">
        <v>34</v>
      </c>
      <c r="B1061" s="39">
        <v>42596.020833333336</v>
      </c>
      <c r="C1061" s="40">
        <f t="shared" si="67"/>
        <v>0.85416666666666707</v>
      </c>
      <c r="D1061" s="43">
        <v>1.26</v>
      </c>
      <c r="E1061" s="9">
        <f t="shared" si="68"/>
        <v>1.2971700000000002</v>
      </c>
      <c r="F1061" s="44">
        <v>45.12</v>
      </c>
      <c r="G1061" s="9">
        <f t="shared" si="69"/>
        <v>48.115967999999995</v>
      </c>
      <c r="H1061" s="11">
        <f t="shared" si="66"/>
        <v>43.304764789440014</v>
      </c>
      <c r="J1061" s="26"/>
    </row>
    <row r="1062" spans="1:10" outlineLevel="1">
      <c r="A1062" s="7">
        <v>34</v>
      </c>
      <c r="B1062" s="39">
        <v>42596.020833333336</v>
      </c>
      <c r="C1062" s="40">
        <f t="shared" si="67"/>
        <v>0.87500000000000044</v>
      </c>
      <c r="D1062" s="43">
        <v>1.68</v>
      </c>
      <c r="E1062" s="9">
        <f t="shared" si="68"/>
        <v>1.72956</v>
      </c>
      <c r="F1062" s="44">
        <v>38.96</v>
      </c>
      <c r="G1062" s="9">
        <f t="shared" si="69"/>
        <v>41.546944000000003</v>
      </c>
      <c r="H1062" s="11">
        <f t="shared" si="66"/>
        <v>69.10120753535999</v>
      </c>
      <c r="J1062" s="26"/>
    </row>
    <row r="1063" spans="1:10" outlineLevel="1">
      <c r="A1063" s="7">
        <v>34</v>
      </c>
      <c r="B1063" s="39">
        <v>42596.020833333336</v>
      </c>
      <c r="C1063" s="40">
        <f t="shared" si="67"/>
        <v>0.89583333333333381</v>
      </c>
      <c r="D1063" s="43">
        <v>1.8</v>
      </c>
      <c r="E1063" s="9">
        <f t="shared" si="68"/>
        <v>1.8531000000000002</v>
      </c>
      <c r="F1063" s="44">
        <v>30.14</v>
      </c>
      <c r="G1063" s="9">
        <f t="shared" si="69"/>
        <v>32.141296000000004</v>
      </c>
      <c r="H1063" s="11">
        <f t="shared" si="66"/>
        <v>91.466614382399996</v>
      </c>
      <c r="J1063" s="26"/>
    </row>
    <row r="1064" spans="1:10" outlineLevel="1">
      <c r="A1064" s="7">
        <v>34</v>
      </c>
      <c r="B1064" s="39">
        <v>42596.020833333336</v>
      </c>
      <c r="C1064" s="40">
        <f t="shared" si="67"/>
        <v>0.91666666666666718</v>
      </c>
      <c r="D1064" s="43">
        <v>1.51</v>
      </c>
      <c r="E1064" s="9">
        <f t="shared" si="68"/>
        <v>1.5545450000000001</v>
      </c>
      <c r="F1064" s="44">
        <v>21.45</v>
      </c>
      <c r="G1064" s="9">
        <f t="shared" si="69"/>
        <v>22.874279999999999</v>
      </c>
      <c r="H1064" s="11">
        <f t="shared" si="66"/>
        <v>91.1363198974</v>
      </c>
      <c r="J1064" s="26"/>
    </row>
    <row r="1065" spans="1:10" outlineLevel="1">
      <c r="A1065" s="7">
        <v>34</v>
      </c>
      <c r="B1065" s="39">
        <v>42596.020833333336</v>
      </c>
      <c r="C1065" s="40">
        <f t="shared" si="67"/>
        <v>0.93750000000000056</v>
      </c>
      <c r="D1065" s="43">
        <v>1.43</v>
      </c>
      <c r="E1065" s="9">
        <f t="shared" si="68"/>
        <v>1.4721850000000001</v>
      </c>
      <c r="F1065" s="44">
        <v>16.2</v>
      </c>
      <c r="G1065" s="9">
        <f t="shared" si="69"/>
        <v>17.275679999999998</v>
      </c>
      <c r="H1065" s="11">
        <f t="shared" si="66"/>
        <v>94.55008053920001</v>
      </c>
      <c r="J1065" s="26"/>
    </row>
    <row r="1066" spans="1:10" outlineLevel="1">
      <c r="A1066" s="7">
        <v>34</v>
      </c>
      <c r="B1066" s="39">
        <v>42596.020833333336</v>
      </c>
      <c r="C1066" s="40">
        <f t="shared" si="67"/>
        <v>0.95833333333333393</v>
      </c>
      <c r="D1066" s="43">
        <v>1.33</v>
      </c>
      <c r="E1066" s="9">
        <f t="shared" si="68"/>
        <v>1.3692350000000002</v>
      </c>
      <c r="F1066" s="44">
        <v>16.2</v>
      </c>
      <c r="G1066" s="9">
        <f t="shared" si="69"/>
        <v>17.275679999999998</v>
      </c>
      <c r="H1066" s="11">
        <f t="shared" si="66"/>
        <v>87.938186795200025</v>
      </c>
      <c r="J1066" s="26"/>
    </row>
    <row r="1067" spans="1:10" outlineLevel="1">
      <c r="A1067" s="7">
        <v>34</v>
      </c>
      <c r="B1067" s="39">
        <v>42596.020833333336</v>
      </c>
      <c r="C1067" s="40">
        <f t="shared" si="67"/>
        <v>0.9791666666666673</v>
      </c>
      <c r="D1067" s="43">
        <v>1.74</v>
      </c>
      <c r="E1067" s="9">
        <f t="shared" si="68"/>
        <v>1.7913300000000001</v>
      </c>
      <c r="F1067" s="44">
        <v>30.63</v>
      </c>
      <c r="G1067" s="9">
        <f t="shared" si="69"/>
        <v>32.663831999999999</v>
      </c>
      <c r="H1067" s="11">
        <f t="shared" si="66"/>
        <v>87.48169282344</v>
      </c>
      <c r="J1067" s="26"/>
    </row>
    <row r="1068" spans="1:10" outlineLevel="1">
      <c r="A1068" s="7">
        <v>34</v>
      </c>
      <c r="B1068" s="39">
        <v>42596.020833333336</v>
      </c>
      <c r="C1068" s="40">
        <f t="shared" si="67"/>
        <v>1.0000000000000007</v>
      </c>
      <c r="D1068" s="43">
        <v>2.1800000000000002</v>
      </c>
      <c r="E1068" s="9">
        <f t="shared" si="68"/>
        <v>2.2443100000000005</v>
      </c>
      <c r="F1068" s="44">
        <v>24.66</v>
      </c>
      <c r="G1068" s="9">
        <f t="shared" si="69"/>
        <v>26.297423999999999</v>
      </c>
      <c r="H1068" s="11">
        <f t="shared" si="66"/>
        <v>123.89169334256003</v>
      </c>
      <c r="J1068" s="26"/>
    </row>
    <row r="1069" spans="1:10" outlineLevel="1">
      <c r="A1069" s="7">
        <v>34</v>
      </c>
      <c r="B1069" s="39">
        <v>42597.020833333336</v>
      </c>
      <c r="C1069" s="40">
        <f t="shared" si="67"/>
        <v>2.0833333333333332E-2</v>
      </c>
      <c r="D1069" s="43">
        <v>2.35</v>
      </c>
      <c r="E1069" s="9">
        <f t="shared" si="68"/>
        <v>2.4193250000000002</v>
      </c>
      <c r="F1069" s="44">
        <v>25.25</v>
      </c>
      <c r="G1069" s="9">
        <f t="shared" si="69"/>
        <v>26.926600000000001</v>
      </c>
      <c r="H1069" s="11">
        <f t="shared" si="66"/>
        <v>132.03079095500001</v>
      </c>
      <c r="J1069" s="26"/>
    </row>
    <row r="1070" spans="1:10" outlineLevel="1">
      <c r="A1070" s="7">
        <v>34</v>
      </c>
      <c r="B1070" s="39">
        <v>42597.020833333336</v>
      </c>
      <c r="C1070" s="40">
        <f t="shared" si="67"/>
        <v>4.1666666666666664E-2</v>
      </c>
      <c r="D1070" s="43">
        <v>2.65</v>
      </c>
      <c r="E1070" s="9">
        <f t="shared" si="68"/>
        <v>2.7281750000000002</v>
      </c>
      <c r="F1070" s="44">
        <v>25.28</v>
      </c>
      <c r="G1070" s="9">
        <f t="shared" si="69"/>
        <v>26.958592000000003</v>
      </c>
      <c r="H1070" s="11">
        <f t="shared" si="66"/>
        <v>148.7985057704</v>
      </c>
      <c r="J1070" s="26"/>
    </row>
    <row r="1071" spans="1:10" outlineLevel="1">
      <c r="A1071" s="7">
        <v>34</v>
      </c>
      <c r="B1071" s="39">
        <v>42597.020833333336</v>
      </c>
      <c r="C1071" s="40">
        <f t="shared" si="67"/>
        <v>6.25E-2</v>
      </c>
      <c r="D1071" s="43">
        <v>2.56</v>
      </c>
      <c r="E1071" s="9">
        <f t="shared" si="68"/>
        <v>2.6355200000000001</v>
      </c>
      <c r="F1071" s="44">
        <v>25.07</v>
      </c>
      <c r="G1071" s="9">
        <f t="shared" si="69"/>
        <v>26.734648</v>
      </c>
      <c r="H1071" s="11">
        <f t="shared" si="66"/>
        <v>144.33518050303999</v>
      </c>
      <c r="J1071" s="26"/>
    </row>
    <row r="1072" spans="1:10" outlineLevel="1">
      <c r="A1072" s="7">
        <v>34</v>
      </c>
      <c r="B1072" s="39">
        <v>42597.020833333336</v>
      </c>
      <c r="C1072" s="40">
        <f t="shared" si="67"/>
        <v>8.3333333333333329E-2</v>
      </c>
      <c r="D1072" s="43">
        <v>2.68</v>
      </c>
      <c r="E1072" s="9">
        <f t="shared" si="68"/>
        <v>2.7590600000000003</v>
      </c>
      <c r="F1072" s="44">
        <v>24.46</v>
      </c>
      <c r="G1072" s="9">
        <f t="shared" si="69"/>
        <v>26.084144000000002</v>
      </c>
      <c r="H1072" s="11">
        <f t="shared" si="66"/>
        <v>152.89567165536002</v>
      </c>
      <c r="J1072" s="26"/>
    </row>
    <row r="1073" spans="1:10" outlineLevel="1">
      <c r="A1073" s="7">
        <v>34</v>
      </c>
      <c r="B1073" s="39">
        <v>42597.020833333336</v>
      </c>
      <c r="C1073" s="40">
        <f t="shared" si="67"/>
        <v>0.10416666666666666</v>
      </c>
      <c r="D1073" s="43">
        <v>2.29</v>
      </c>
      <c r="E1073" s="9">
        <f t="shared" si="68"/>
        <v>2.3575550000000001</v>
      </c>
      <c r="F1073" s="44">
        <v>22.23</v>
      </c>
      <c r="G1073" s="9">
        <f t="shared" si="69"/>
        <v>23.706072000000002</v>
      </c>
      <c r="H1073" s="11">
        <f t="shared" si="66"/>
        <v>136.25236392603998</v>
      </c>
      <c r="J1073" s="26"/>
    </row>
    <row r="1074" spans="1:10" outlineLevel="1">
      <c r="A1074" s="7">
        <v>34</v>
      </c>
      <c r="B1074" s="39">
        <v>42597.020833333336</v>
      </c>
      <c r="C1074" s="40">
        <f t="shared" si="67"/>
        <v>0.12499999999999999</v>
      </c>
      <c r="D1074" s="43">
        <v>2.23</v>
      </c>
      <c r="E1074" s="9">
        <f t="shared" si="68"/>
        <v>2.295785</v>
      </c>
      <c r="F1074" s="44">
        <v>17.86</v>
      </c>
      <c r="G1074" s="9">
        <f t="shared" si="69"/>
        <v>19.045904</v>
      </c>
      <c r="H1074" s="11">
        <f t="shared" si="66"/>
        <v>143.38117678536</v>
      </c>
      <c r="J1074" s="26"/>
    </row>
    <row r="1075" spans="1:10" outlineLevel="1">
      <c r="A1075" s="7">
        <v>34</v>
      </c>
      <c r="B1075" s="39">
        <v>42597.020833333336</v>
      </c>
      <c r="C1075" s="40">
        <f t="shared" si="67"/>
        <v>0.14583333333333331</v>
      </c>
      <c r="D1075" s="43">
        <v>2.4</v>
      </c>
      <c r="E1075" s="9">
        <f t="shared" si="68"/>
        <v>2.4708000000000001</v>
      </c>
      <c r="F1075" s="44">
        <v>17.77</v>
      </c>
      <c r="G1075" s="9">
        <f t="shared" si="69"/>
        <v>18.949928</v>
      </c>
      <c r="H1075" s="11">
        <f t="shared" si="66"/>
        <v>154.5487178976</v>
      </c>
      <c r="J1075" s="26"/>
    </row>
    <row r="1076" spans="1:10" outlineLevel="1">
      <c r="A1076" s="7">
        <v>34</v>
      </c>
      <c r="B1076" s="39">
        <v>42597.020833333336</v>
      </c>
      <c r="C1076" s="40">
        <f t="shared" si="67"/>
        <v>0.16666666666666666</v>
      </c>
      <c r="D1076" s="43">
        <v>2.82</v>
      </c>
      <c r="E1076" s="9">
        <f t="shared" si="68"/>
        <v>2.9031899999999999</v>
      </c>
      <c r="F1076" s="44">
        <v>19.670000000000002</v>
      </c>
      <c r="G1076" s="9">
        <f t="shared" si="69"/>
        <v>20.976088000000001</v>
      </c>
      <c r="H1076" s="11">
        <f t="shared" si="66"/>
        <v>175.71241607927999</v>
      </c>
      <c r="J1076" s="26"/>
    </row>
    <row r="1077" spans="1:10" outlineLevel="1">
      <c r="A1077" s="7">
        <v>34</v>
      </c>
      <c r="B1077" s="39">
        <v>42597.020833333336</v>
      </c>
      <c r="C1077" s="40">
        <f t="shared" si="67"/>
        <v>0.1875</v>
      </c>
      <c r="D1077" s="43">
        <v>1.46</v>
      </c>
      <c r="E1077" s="9">
        <f t="shared" si="68"/>
        <v>1.5030700000000001</v>
      </c>
      <c r="F1077" s="44">
        <v>16.2</v>
      </c>
      <c r="G1077" s="9">
        <f t="shared" si="69"/>
        <v>17.275679999999998</v>
      </c>
      <c r="H1077" s="11">
        <f t="shared" si="66"/>
        <v>96.533648662400012</v>
      </c>
      <c r="J1077" s="26"/>
    </row>
    <row r="1078" spans="1:10" outlineLevel="1">
      <c r="A1078" s="7">
        <v>34</v>
      </c>
      <c r="B1078" s="39">
        <v>42597.020833333336</v>
      </c>
      <c r="C1078" s="40">
        <f t="shared" si="67"/>
        <v>0.20833333333333334</v>
      </c>
      <c r="D1078" s="43">
        <v>0.4</v>
      </c>
      <c r="E1078" s="9">
        <f t="shared" si="68"/>
        <v>0.41180000000000005</v>
      </c>
      <c r="F1078" s="44">
        <v>21.29</v>
      </c>
      <c r="G1078" s="9">
        <f t="shared" si="69"/>
        <v>22.703655999999999</v>
      </c>
      <c r="H1078" s="11">
        <f t="shared" si="66"/>
        <v>24.212334459200004</v>
      </c>
      <c r="J1078" s="26"/>
    </row>
    <row r="1079" spans="1:10" outlineLevel="1">
      <c r="A1079" s="7">
        <v>34</v>
      </c>
      <c r="B1079" s="39">
        <v>42597.020833333336</v>
      </c>
      <c r="C1079" s="40">
        <f t="shared" si="67"/>
        <v>0.22916666666666669</v>
      </c>
      <c r="D1079" s="43">
        <v>0.55000000000000004</v>
      </c>
      <c r="E1079" s="9">
        <f t="shared" si="68"/>
        <v>0.56622500000000009</v>
      </c>
      <c r="F1079" s="44">
        <v>24.96</v>
      </c>
      <c r="G1079" s="9">
        <f t="shared" si="69"/>
        <v>26.617344000000003</v>
      </c>
      <c r="H1079" s="11">
        <f t="shared" si="66"/>
        <v>31.075931893600004</v>
      </c>
      <c r="J1079" s="26"/>
    </row>
    <row r="1080" spans="1:10" outlineLevel="1">
      <c r="A1080" s="7">
        <v>34</v>
      </c>
      <c r="B1080" s="39">
        <v>42597.020833333336</v>
      </c>
      <c r="C1080" s="40">
        <f t="shared" si="67"/>
        <v>0.25</v>
      </c>
      <c r="D1080" s="43">
        <v>0.75</v>
      </c>
      <c r="E1080" s="9">
        <f t="shared" si="68"/>
        <v>0.77212500000000006</v>
      </c>
      <c r="F1080" s="44">
        <v>27.31</v>
      </c>
      <c r="G1080" s="9">
        <f t="shared" si="69"/>
        <v>29.123383999999998</v>
      </c>
      <c r="H1080" s="11">
        <f t="shared" si="66"/>
        <v>40.441294629000005</v>
      </c>
      <c r="J1080" s="26"/>
    </row>
    <row r="1081" spans="1:10" outlineLevel="1">
      <c r="A1081" s="7">
        <v>34</v>
      </c>
      <c r="B1081" s="39">
        <v>42597.020833333336</v>
      </c>
      <c r="C1081" s="40">
        <f t="shared" si="67"/>
        <v>0.27083333333333331</v>
      </c>
      <c r="D1081" s="43">
        <v>1.45</v>
      </c>
      <c r="E1081" s="9">
        <f t="shared" si="68"/>
        <v>1.492775</v>
      </c>
      <c r="F1081" s="44">
        <v>42.38</v>
      </c>
      <c r="G1081" s="9">
        <f t="shared" si="69"/>
        <v>45.194032</v>
      </c>
      <c r="H1081" s="11">
        <f t="shared" si="66"/>
        <v>54.196641381199996</v>
      </c>
      <c r="J1081" s="26"/>
    </row>
    <row r="1082" spans="1:10" outlineLevel="1">
      <c r="A1082" s="7">
        <v>34</v>
      </c>
      <c r="B1082" s="39">
        <v>42597.020833333336</v>
      </c>
      <c r="C1082" s="40">
        <f t="shared" si="67"/>
        <v>0.29166666666666663</v>
      </c>
      <c r="D1082" s="43">
        <v>2.36</v>
      </c>
      <c r="E1082" s="9">
        <f t="shared" si="68"/>
        <v>2.4296199999999999</v>
      </c>
      <c r="F1082" s="44">
        <v>127.8</v>
      </c>
      <c r="G1082" s="9">
        <f t="shared" si="69"/>
        <v>136.28592</v>
      </c>
      <c r="H1082" s="11">
        <f t="shared" si="66"/>
        <v>-133.1089669504</v>
      </c>
      <c r="J1082" s="26"/>
    </row>
    <row r="1083" spans="1:10" outlineLevel="1">
      <c r="A1083" s="7">
        <v>34</v>
      </c>
      <c r="B1083" s="39">
        <v>42597.020833333336</v>
      </c>
      <c r="C1083" s="40">
        <f t="shared" si="67"/>
        <v>0.31249999999999994</v>
      </c>
      <c r="D1083" s="43">
        <v>2.71</v>
      </c>
      <c r="E1083" s="9">
        <f t="shared" si="68"/>
        <v>2.7899450000000003</v>
      </c>
      <c r="F1083" s="44">
        <v>76.86</v>
      </c>
      <c r="G1083" s="9">
        <f t="shared" si="69"/>
        <v>81.963504</v>
      </c>
      <c r="H1083" s="11">
        <f t="shared" si="66"/>
        <v>-1.2931506672800011</v>
      </c>
      <c r="J1083" s="26"/>
    </row>
    <row r="1084" spans="1:10" outlineLevel="1">
      <c r="A1084" s="7">
        <v>34</v>
      </c>
      <c r="B1084" s="39">
        <v>42597.020833333336</v>
      </c>
      <c r="C1084" s="40">
        <f t="shared" si="67"/>
        <v>0.33333333333333326</v>
      </c>
      <c r="D1084" s="43">
        <v>3.61</v>
      </c>
      <c r="E1084" s="9">
        <f t="shared" si="68"/>
        <v>3.7164950000000001</v>
      </c>
      <c r="F1084" s="44">
        <v>90.64</v>
      </c>
      <c r="G1084" s="9">
        <f t="shared" si="69"/>
        <v>96.658496</v>
      </c>
      <c r="H1084" s="11">
        <f t="shared" si="66"/>
        <v>-56.336474591520002</v>
      </c>
      <c r="J1084" s="26"/>
    </row>
    <row r="1085" spans="1:10" outlineLevel="1">
      <c r="A1085" s="7">
        <v>34</v>
      </c>
      <c r="B1085" s="39">
        <v>42597.020833333336</v>
      </c>
      <c r="C1085" s="40">
        <f t="shared" si="67"/>
        <v>0.35416666666666657</v>
      </c>
      <c r="D1085" s="43">
        <v>3.17</v>
      </c>
      <c r="E1085" s="9">
        <f t="shared" si="68"/>
        <v>3.2635150000000004</v>
      </c>
      <c r="F1085" s="44">
        <v>76.02</v>
      </c>
      <c r="G1085" s="9">
        <f t="shared" si="69"/>
        <v>81.067728000000002</v>
      </c>
      <c r="H1085" s="11">
        <f t="shared" ref="H1085:H1148" si="70">E1085*($B$6-G1085)</f>
        <v>1.4107261560799922</v>
      </c>
      <c r="J1085" s="26"/>
    </row>
    <row r="1086" spans="1:10" outlineLevel="1">
      <c r="A1086" s="7">
        <v>34</v>
      </c>
      <c r="B1086" s="39">
        <v>42597.020833333336</v>
      </c>
      <c r="C1086" s="40">
        <f t="shared" ref="C1086:C1149" si="71">IF(C1085=$C$60,$C$13,C1085+1/48)</f>
        <v>0.37499999999999989</v>
      </c>
      <c r="D1086" s="43">
        <v>2.63</v>
      </c>
      <c r="E1086" s="9">
        <f t="shared" si="68"/>
        <v>2.7075849999999999</v>
      </c>
      <c r="F1086" s="44">
        <v>52</v>
      </c>
      <c r="G1086" s="9">
        <f t="shared" si="69"/>
        <v>55.452800000000003</v>
      </c>
      <c r="H1086" s="11">
        <f t="shared" si="70"/>
        <v>70.525008011999986</v>
      </c>
      <c r="J1086" s="26"/>
    </row>
    <row r="1087" spans="1:10" outlineLevel="1">
      <c r="A1087" s="7">
        <v>34</v>
      </c>
      <c r="B1087" s="39">
        <v>42597.020833333336</v>
      </c>
      <c r="C1087" s="40">
        <f t="shared" si="71"/>
        <v>0.3958333333333332</v>
      </c>
      <c r="D1087" s="43">
        <v>2.04</v>
      </c>
      <c r="E1087" s="9">
        <f t="shared" si="68"/>
        <v>2.1001800000000004</v>
      </c>
      <c r="F1087" s="44">
        <v>45.09</v>
      </c>
      <c r="G1087" s="9">
        <f t="shared" si="69"/>
        <v>48.083976000000007</v>
      </c>
      <c r="H1087" s="11">
        <f t="shared" si="70"/>
        <v>70.179665284319995</v>
      </c>
      <c r="J1087" s="26"/>
    </row>
    <row r="1088" spans="1:10" outlineLevel="1">
      <c r="A1088" s="7">
        <v>34</v>
      </c>
      <c r="B1088" s="39">
        <v>42597.020833333336</v>
      </c>
      <c r="C1088" s="40">
        <f t="shared" si="71"/>
        <v>0.41666666666666652</v>
      </c>
      <c r="D1088" s="43">
        <v>1.56</v>
      </c>
      <c r="E1088" s="9">
        <f t="shared" si="68"/>
        <v>1.6060200000000002</v>
      </c>
      <c r="F1088" s="44">
        <v>36.61</v>
      </c>
      <c r="G1088" s="9">
        <f t="shared" si="69"/>
        <v>39.040903999999998</v>
      </c>
      <c r="H1088" s="11">
        <f t="shared" si="70"/>
        <v>68.190157357920015</v>
      </c>
      <c r="J1088" s="26"/>
    </row>
    <row r="1089" spans="1:10" outlineLevel="1">
      <c r="A1089" s="7">
        <v>34</v>
      </c>
      <c r="B1089" s="39">
        <v>42597.020833333336</v>
      </c>
      <c r="C1089" s="40">
        <f t="shared" si="71"/>
        <v>0.43749999999999983</v>
      </c>
      <c r="D1089" s="43">
        <v>1.18</v>
      </c>
      <c r="E1089" s="9">
        <f t="shared" si="68"/>
        <v>1.2148099999999999</v>
      </c>
      <c r="F1089" s="44">
        <v>33.29</v>
      </c>
      <c r="G1089" s="9">
        <f t="shared" si="69"/>
        <v>35.500456</v>
      </c>
      <c r="H1089" s="11">
        <f t="shared" si="70"/>
        <v>55.88070604664</v>
      </c>
      <c r="J1089" s="26"/>
    </row>
    <row r="1090" spans="1:10" outlineLevel="1">
      <c r="A1090" s="7">
        <v>34</v>
      </c>
      <c r="B1090" s="39">
        <v>42597.020833333336</v>
      </c>
      <c r="C1090" s="40">
        <f t="shared" si="71"/>
        <v>0.45833333333333315</v>
      </c>
      <c r="D1090" s="43">
        <v>1.06</v>
      </c>
      <c r="E1090" s="9">
        <f t="shared" si="68"/>
        <v>1.0912700000000002</v>
      </c>
      <c r="F1090" s="44">
        <v>32</v>
      </c>
      <c r="G1090" s="9">
        <f t="shared" si="69"/>
        <v>34.1248</v>
      </c>
      <c r="H1090" s="11">
        <f t="shared" si="70"/>
        <v>51.699134504000007</v>
      </c>
      <c r="J1090" s="26"/>
    </row>
    <row r="1091" spans="1:10" outlineLevel="1">
      <c r="A1091" s="7">
        <v>34</v>
      </c>
      <c r="B1091" s="39">
        <v>42597.020833333336</v>
      </c>
      <c r="C1091" s="40">
        <f t="shared" si="71"/>
        <v>0.47916666666666646</v>
      </c>
      <c r="D1091" s="43">
        <v>1.03</v>
      </c>
      <c r="E1091" s="9">
        <f t="shared" si="68"/>
        <v>1.0603850000000001</v>
      </c>
      <c r="F1091" s="44">
        <v>28.77</v>
      </c>
      <c r="G1091" s="9">
        <f t="shared" si="69"/>
        <v>30.680327999999999</v>
      </c>
      <c r="H1091" s="11">
        <f t="shared" si="70"/>
        <v>53.888417893720003</v>
      </c>
      <c r="J1091" s="26"/>
    </row>
    <row r="1092" spans="1:10" outlineLevel="1">
      <c r="A1092" s="7">
        <v>34</v>
      </c>
      <c r="B1092" s="39">
        <v>42597.020833333336</v>
      </c>
      <c r="C1092" s="40">
        <f t="shared" si="71"/>
        <v>0.49999999999999978</v>
      </c>
      <c r="D1092" s="43">
        <v>1.3</v>
      </c>
      <c r="E1092" s="9">
        <f t="shared" si="68"/>
        <v>1.3383500000000002</v>
      </c>
      <c r="F1092" s="44">
        <v>26.01</v>
      </c>
      <c r="G1092" s="9">
        <f t="shared" si="69"/>
        <v>27.737064000000004</v>
      </c>
      <c r="H1092" s="11">
        <f t="shared" si="70"/>
        <v>71.9536253956</v>
      </c>
      <c r="J1092" s="26"/>
    </row>
    <row r="1093" spans="1:10" outlineLevel="1">
      <c r="A1093" s="7">
        <v>34</v>
      </c>
      <c r="B1093" s="39">
        <v>42597.020833333336</v>
      </c>
      <c r="C1093" s="40">
        <f t="shared" si="71"/>
        <v>0.52083333333333315</v>
      </c>
      <c r="D1093" s="43">
        <v>1.48</v>
      </c>
      <c r="E1093" s="9">
        <f t="shared" si="68"/>
        <v>1.52366</v>
      </c>
      <c r="F1093" s="44">
        <v>24.05</v>
      </c>
      <c r="G1093" s="9">
        <f t="shared" si="69"/>
        <v>25.646920000000001</v>
      </c>
      <c r="H1093" s="11">
        <f t="shared" si="70"/>
        <v>85.101103872799996</v>
      </c>
      <c r="J1093" s="26"/>
    </row>
    <row r="1094" spans="1:10" outlineLevel="1">
      <c r="A1094" s="7">
        <v>34</v>
      </c>
      <c r="B1094" s="39">
        <v>42597.020833333336</v>
      </c>
      <c r="C1094" s="40">
        <f t="shared" si="71"/>
        <v>0.54166666666666652</v>
      </c>
      <c r="D1094" s="43">
        <v>1.63</v>
      </c>
      <c r="E1094" s="9">
        <f t="shared" si="68"/>
        <v>1.678085</v>
      </c>
      <c r="F1094" s="44">
        <v>20.88</v>
      </c>
      <c r="G1094" s="9">
        <f t="shared" si="69"/>
        <v>22.266431999999998</v>
      </c>
      <c r="H1094" s="11">
        <f t="shared" si="70"/>
        <v>99.398961957280008</v>
      </c>
      <c r="J1094" s="26"/>
    </row>
    <row r="1095" spans="1:10" outlineLevel="1">
      <c r="A1095" s="7">
        <v>34</v>
      </c>
      <c r="B1095" s="39">
        <v>42597.020833333336</v>
      </c>
      <c r="C1095" s="40">
        <f t="shared" si="71"/>
        <v>0.56249999999999989</v>
      </c>
      <c r="D1095" s="43">
        <v>1.93</v>
      </c>
      <c r="E1095" s="9">
        <f t="shared" si="68"/>
        <v>1.9869350000000001</v>
      </c>
      <c r="F1095" s="44">
        <v>21.3</v>
      </c>
      <c r="G1095" s="9">
        <f t="shared" si="69"/>
        <v>22.714320000000001</v>
      </c>
      <c r="H1095" s="11">
        <f t="shared" si="70"/>
        <v>116.8033250908</v>
      </c>
      <c r="J1095" s="26"/>
    </row>
    <row r="1096" spans="1:10" outlineLevel="1">
      <c r="A1096" s="7">
        <v>34</v>
      </c>
      <c r="B1096" s="39">
        <v>42597.020833333336</v>
      </c>
      <c r="C1096" s="40">
        <f t="shared" si="71"/>
        <v>0.58333333333333326</v>
      </c>
      <c r="D1096" s="43">
        <v>1.86</v>
      </c>
      <c r="E1096" s="9">
        <f t="shared" si="68"/>
        <v>1.9148700000000003</v>
      </c>
      <c r="F1096" s="44">
        <v>21.89</v>
      </c>
      <c r="G1096" s="9">
        <f t="shared" si="69"/>
        <v>23.343496000000002</v>
      </c>
      <c r="H1096" s="11">
        <f t="shared" si="70"/>
        <v>111.36214481448002</v>
      </c>
      <c r="J1096" s="26"/>
    </row>
    <row r="1097" spans="1:10" outlineLevel="1">
      <c r="A1097" s="7">
        <v>34</v>
      </c>
      <c r="B1097" s="39">
        <v>42597.020833333336</v>
      </c>
      <c r="C1097" s="40">
        <f t="shared" si="71"/>
        <v>0.60416666666666663</v>
      </c>
      <c r="D1097" s="43">
        <v>1.73</v>
      </c>
      <c r="E1097" s="9">
        <f t="shared" si="68"/>
        <v>1.7810350000000001</v>
      </c>
      <c r="F1097" s="44">
        <v>24.64</v>
      </c>
      <c r="G1097" s="9">
        <f t="shared" si="69"/>
        <v>26.276096000000003</v>
      </c>
      <c r="H1097" s="11">
        <f t="shared" si="70"/>
        <v>98.355705860640001</v>
      </c>
      <c r="J1097" s="26"/>
    </row>
    <row r="1098" spans="1:10" outlineLevel="1">
      <c r="A1098" s="7">
        <v>34</v>
      </c>
      <c r="B1098" s="39">
        <v>42597.020833333336</v>
      </c>
      <c r="C1098" s="40">
        <f t="shared" si="71"/>
        <v>0.625</v>
      </c>
      <c r="D1098" s="43">
        <v>1.8</v>
      </c>
      <c r="E1098" s="9">
        <f t="shared" si="68"/>
        <v>1.8531000000000002</v>
      </c>
      <c r="F1098" s="44">
        <v>25.2</v>
      </c>
      <c r="G1098" s="9">
        <f t="shared" si="69"/>
        <v>26.873280000000001</v>
      </c>
      <c r="H1098" s="11">
        <f t="shared" si="70"/>
        <v>101.22877483200001</v>
      </c>
      <c r="J1098" s="26"/>
    </row>
    <row r="1099" spans="1:10" outlineLevel="1">
      <c r="A1099" s="7">
        <v>34</v>
      </c>
      <c r="B1099" s="39">
        <v>42597.020833333336</v>
      </c>
      <c r="C1099" s="40">
        <f t="shared" si="71"/>
        <v>0.64583333333333337</v>
      </c>
      <c r="D1099" s="43">
        <v>1.67</v>
      </c>
      <c r="E1099" s="9">
        <f t="shared" si="68"/>
        <v>1.719265</v>
      </c>
      <c r="F1099" s="44">
        <v>25.2</v>
      </c>
      <c r="G1099" s="9">
        <f t="shared" si="69"/>
        <v>26.873280000000001</v>
      </c>
      <c r="H1099" s="11">
        <f t="shared" si="70"/>
        <v>93.917807760800002</v>
      </c>
      <c r="J1099" s="26"/>
    </row>
    <row r="1100" spans="1:10" outlineLevel="1">
      <c r="A1100" s="7">
        <v>34</v>
      </c>
      <c r="B1100" s="39">
        <v>42597.020833333336</v>
      </c>
      <c r="C1100" s="40">
        <f t="shared" si="71"/>
        <v>0.66666666666666674</v>
      </c>
      <c r="D1100" s="43">
        <v>1.27</v>
      </c>
      <c r="E1100" s="9">
        <f t="shared" si="68"/>
        <v>1.3074650000000001</v>
      </c>
      <c r="F1100" s="44">
        <v>25.67</v>
      </c>
      <c r="G1100" s="9">
        <f t="shared" si="69"/>
        <v>27.374488000000003</v>
      </c>
      <c r="H1100" s="11">
        <f t="shared" si="70"/>
        <v>70.767212547080007</v>
      </c>
      <c r="J1100" s="26"/>
    </row>
    <row r="1101" spans="1:10" outlineLevel="1">
      <c r="A1101" s="7">
        <v>34</v>
      </c>
      <c r="B1101" s="39">
        <v>42597.020833333336</v>
      </c>
      <c r="C1101" s="40">
        <f t="shared" si="71"/>
        <v>0.68750000000000011</v>
      </c>
      <c r="D1101" s="43">
        <v>1.21</v>
      </c>
      <c r="E1101" s="9">
        <f t="shared" ref="E1101:E1164" si="72">IF($B$10="Electricity",$D1101*$B$7,$D1101*$B$8)</f>
        <v>1.245695</v>
      </c>
      <c r="F1101" s="44">
        <v>30.63</v>
      </c>
      <c r="G1101" s="9">
        <f t="shared" ref="G1101:G1164" si="73">$F1101*$B$8</f>
        <v>32.663831999999999</v>
      </c>
      <c r="H1101" s="11">
        <f t="shared" si="70"/>
        <v>60.834970296759998</v>
      </c>
      <c r="J1101" s="26"/>
    </row>
    <row r="1102" spans="1:10" outlineLevel="1">
      <c r="A1102" s="7">
        <v>34</v>
      </c>
      <c r="B1102" s="39">
        <v>42597.020833333336</v>
      </c>
      <c r="C1102" s="40">
        <f t="shared" si="71"/>
        <v>0.70833333333333348</v>
      </c>
      <c r="D1102" s="43">
        <v>0.8</v>
      </c>
      <c r="E1102" s="9">
        <f t="shared" si="72"/>
        <v>0.82360000000000011</v>
      </c>
      <c r="F1102" s="44">
        <v>36.89</v>
      </c>
      <c r="G1102" s="9">
        <f t="shared" si="73"/>
        <v>39.339496000000004</v>
      </c>
      <c r="H1102" s="11">
        <f t="shared" si="70"/>
        <v>34.7233910944</v>
      </c>
      <c r="J1102" s="26"/>
    </row>
    <row r="1103" spans="1:10" outlineLevel="1">
      <c r="A1103" s="7">
        <v>34</v>
      </c>
      <c r="B1103" s="39">
        <v>42597.020833333336</v>
      </c>
      <c r="C1103" s="40">
        <f t="shared" si="71"/>
        <v>0.72916666666666685</v>
      </c>
      <c r="D1103" s="43">
        <v>1.29</v>
      </c>
      <c r="E1103" s="9">
        <f t="shared" si="72"/>
        <v>1.3280550000000002</v>
      </c>
      <c r="F1103" s="44">
        <v>41.9</v>
      </c>
      <c r="G1103" s="9">
        <f t="shared" si="73"/>
        <v>44.682159999999996</v>
      </c>
      <c r="H1103" s="11">
        <f t="shared" si="70"/>
        <v>48.896116501200012</v>
      </c>
      <c r="J1103" s="26"/>
    </row>
    <row r="1104" spans="1:10" outlineLevel="1">
      <c r="A1104" s="7">
        <v>34</v>
      </c>
      <c r="B1104" s="39">
        <v>42597.020833333336</v>
      </c>
      <c r="C1104" s="40">
        <f t="shared" si="71"/>
        <v>0.75000000000000022</v>
      </c>
      <c r="D1104" s="43">
        <v>1.82</v>
      </c>
      <c r="E1104" s="9">
        <f t="shared" si="72"/>
        <v>1.8736900000000003</v>
      </c>
      <c r="F1104" s="44">
        <v>69.209999999999994</v>
      </c>
      <c r="G1104" s="9">
        <f t="shared" si="73"/>
        <v>73.805543999999998</v>
      </c>
      <c r="H1104" s="11">
        <f t="shared" si="70"/>
        <v>14.417025262640006</v>
      </c>
      <c r="J1104" s="26"/>
    </row>
    <row r="1105" spans="1:10" outlineLevel="1">
      <c r="A1105" s="7">
        <v>34</v>
      </c>
      <c r="B1105" s="39">
        <v>42597.020833333336</v>
      </c>
      <c r="C1105" s="40">
        <f t="shared" si="71"/>
        <v>0.77083333333333359</v>
      </c>
      <c r="D1105" s="43">
        <v>2.29</v>
      </c>
      <c r="E1105" s="9">
        <f t="shared" si="72"/>
        <v>2.3575550000000001</v>
      </c>
      <c r="F1105" s="44">
        <v>81.69</v>
      </c>
      <c r="G1105" s="9">
        <f t="shared" si="73"/>
        <v>87.114215999999999</v>
      </c>
      <c r="H1105" s="11">
        <f t="shared" si="70"/>
        <v>-13.235823001879998</v>
      </c>
      <c r="J1105" s="26"/>
    </row>
    <row r="1106" spans="1:10" outlineLevel="1">
      <c r="A1106" s="7">
        <v>34</v>
      </c>
      <c r="B1106" s="39">
        <v>42597.020833333336</v>
      </c>
      <c r="C1106" s="40">
        <f t="shared" si="71"/>
        <v>0.79166666666666696</v>
      </c>
      <c r="D1106" s="43">
        <v>2.88</v>
      </c>
      <c r="E1106" s="9">
        <f t="shared" si="72"/>
        <v>2.96496</v>
      </c>
      <c r="F1106" s="44">
        <v>87.8</v>
      </c>
      <c r="G1106" s="9">
        <f t="shared" si="73"/>
        <v>93.629919999999998</v>
      </c>
      <c r="H1106" s="11">
        <f t="shared" si="70"/>
        <v>-35.964727603199997</v>
      </c>
      <c r="J1106" s="26"/>
    </row>
    <row r="1107" spans="1:10" outlineLevel="1">
      <c r="A1107" s="7">
        <v>34</v>
      </c>
      <c r="B1107" s="39">
        <v>42597.020833333336</v>
      </c>
      <c r="C1107" s="40">
        <f t="shared" si="71"/>
        <v>0.81250000000000033</v>
      </c>
      <c r="D1107" s="43">
        <v>3.62</v>
      </c>
      <c r="E1107" s="9">
        <f t="shared" si="72"/>
        <v>3.7267900000000003</v>
      </c>
      <c r="F1107" s="44">
        <v>66</v>
      </c>
      <c r="G1107" s="9">
        <f t="shared" si="73"/>
        <v>70.382400000000004</v>
      </c>
      <c r="H1107" s="11">
        <f t="shared" si="70"/>
        <v>41.432960503999986</v>
      </c>
      <c r="J1107" s="26"/>
    </row>
    <row r="1108" spans="1:10" outlineLevel="1">
      <c r="A1108" s="7">
        <v>34</v>
      </c>
      <c r="B1108" s="39">
        <v>42597.020833333336</v>
      </c>
      <c r="C1108" s="40">
        <f t="shared" si="71"/>
        <v>0.8333333333333337</v>
      </c>
      <c r="D1108" s="43">
        <v>4.5199999999999996</v>
      </c>
      <c r="E1108" s="9">
        <f t="shared" si="72"/>
        <v>4.65334</v>
      </c>
      <c r="F1108" s="44">
        <v>55.14</v>
      </c>
      <c r="G1108" s="9">
        <f t="shared" si="73"/>
        <v>58.801296000000001</v>
      </c>
      <c r="H1108" s="11">
        <f t="shared" si="70"/>
        <v>105.62478727135999</v>
      </c>
      <c r="J1108" s="26"/>
    </row>
    <row r="1109" spans="1:10" outlineLevel="1">
      <c r="A1109" s="7">
        <v>34</v>
      </c>
      <c r="B1109" s="39">
        <v>42597.020833333336</v>
      </c>
      <c r="C1109" s="40">
        <f t="shared" si="71"/>
        <v>0.85416666666666707</v>
      </c>
      <c r="D1109" s="43">
        <v>6.11</v>
      </c>
      <c r="E1109" s="9">
        <f t="shared" si="72"/>
        <v>6.2902450000000005</v>
      </c>
      <c r="F1109" s="44">
        <v>43.74</v>
      </c>
      <c r="G1109" s="9">
        <f t="shared" si="73"/>
        <v>46.644336000000003</v>
      </c>
      <c r="H1109" s="11">
        <f t="shared" si="70"/>
        <v>219.25066619768</v>
      </c>
      <c r="J1109" s="26"/>
    </row>
    <row r="1110" spans="1:10" outlineLevel="1">
      <c r="A1110" s="7">
        <v>34</v>
      </c>
      <c r="B1110" s="39">
        <v>42597.020833333336</v>
      </c>
      <c r="C1110" s="40">
        <f t="shared" si="71"/>
        <v>0.87500000000000044</v>
      </c>
      <c r="D1110" s="43">
        <v>7.7</v>
      </c>
      <c r="E1110" s="9">
        <f t="shared" si="72"/>
        <v>7.927150000000001</v>
      </c>
      <c r="F1110" s="44">
        <v>36.29</v>
      </c>
      <c r="G1110" s="9">
        <f t="shared" si="73"/>
        <v>38.699655999999997</v>
      </c>
      <c r="H1110" s="11">
        <f t="shared" si="70"/>
        <v>339.28474693960004</v>
      </c>
      <c r="J1110" s="26"/>
    </row>
    <row r="1111" spans="1:10" outlineLevel="1">
      <c r="A1111" s="7">
        <v>34</v>
      </c>
      <c r="B1111" s="39">
        <v>42597.020833333336</v>
      </c>
      <c r="C1111" s="40">
        <f t="shared" si="71"/>
        <v>0.89583333333333381</v>
      </c>
      <c r="D1111" s="43">
        <v>8.59</v>
      </c>
      <c r="E1111" s="9">
        <f t="shared" si="72"/>
        <v>8.8434050000000006</v>
      </c>
      <c r="F1111" s="44">
        <v>36.83</v>
      </c>
      <c r="G1111" s="9">
        <f t="shared" si="73"/>
        <v>39.275511999999999</v>
      </c>
      <c r="H1111" s="11">
        <f t="shared" si="70"/>
        <v>373.40824830164001</v>
      </c>
      <c r="J1111" s="26"/>
    </row>
    <row r="1112" spans="1:10" outlineLevel="1">
      <c r="A1112" s="7">
        <v>34</v>
      </c>
      <c r="B1112" s="39">
        <v>42597.020833333336</v>
      </c>
      <c r="C1112" s="40">
        <f t="shared" si="71"/>
        <v>0.91666666666666718</v>
      </c>
      <c r="D1112" s="43">
        <v>8.06</v>
      </c>
      <c r="E1112" s="9">
        <f t="shared" si="72"/>
        <v>8.2977700000000016</v>
      </c>
      <c r="F1112" s="44">
        <v>30.48</v>
      </c>
      <c r="G1112" s="9">
        <f t="shared" si="73"/>
        <v>32.503872000000001</v>
      </c>
      <c r="H1112" s="11">
        <f t="shared" si="70"/>
        <v>406.55860103456007</v>
      </c>
      <c r="J1112" s="26"/>
    </row>
    <row r="1113" spans="1:10" outlineLevel="1">
      <c r="A1113" s="7">
        <v>34</v>
      </c>
      <c r="B1113" s="39">
        <v>42597.020833333336</v>
      </c>
      <c r="C1113" s="40">
        <f t="shared" si="71"/>
        <v>0.93750000000000056</v>
      </c>
      <c r="D1113" s="43">
        <v>8.73</v>
      </c>
      <c r="E1113" s="9">
        <f t="shared" si="72"/>
        <v>8.9875350000000012</v>
      </c>
      <c r="F1113" s="44">
        <v>29.43</v>
      </c>
      <c r="G1113" s="9">
        <f t="shared" si="73"/>
        <v>31.384152</v>
      </c>
      <c r="H1113" s="11">
        <f t="shared" si="70"/>
        <v>450.41793795468004</v>
      </c>
      <c r="J1113" s="26"/>
    </row>
    <row r="1114" spans="1:10" outlineLevel="1">
      <c r="A1114" s="7">
        <v>34</v>
      </c>
      <c r="B1114" s="39">
        <v>42597.020833333336</v>
      </c>
      <c r="C1114" s="40">
        <f t="shared" si="71"/>
        <v>0.95833333333333393</v>
      </c>
      <c r="D1114" s="43">
        <v>9.1300000000000008</v>
      </c>
      <c r="E1114" s="9">
        <f t="shared" si="72"/>
        <v>9.3993350000000024</v>
      </c>
      <c r="F1114" s="44">
        <v>14.42</v>
      </c>
      <c r="G1114" s="9">
        <f t="shared" si="73"/>
        <v>15.377488</v>
      </c>
      <c r="H1114" s="11">
        <f t="shared" si="70"/>
        <v>621.5076413295202</v>
      </c>
      <c r="J1114" s="26"/>
    </row>
    <row r="1115" spans="1:10" outlineLevel="1">
      <c r="A1115" s="7">
        <v>34</v>
      </c>
      <c r="B1115" s="39">
        <v>42597.020833333336</v>
      </c>
      <c r="C1115" s="40">
        <f t="shared" si="71"/>
        <v>0.9791666666666673</v>
      </c>
      <c r="D1115" s="43">
        <v>9.6</v>
      </c>
      <c r="E1115" s="9">
        <f t="shared" si="72"/>
        <v>9.8832000000000004</v>
      </c>
      <c r="F1115" s="44">
        <v>6.12</v>
      </c>
      <c r="G1115" s="9">
        <f t="shared" si="73"/>
        <v>6.5263680000000006</v>
      </c>
      <c r="H1115" s="11">
        <f t="shared" si="70"/>
        <v>740.97939978240004</v>
      </c>
      <c r="J1115" s="26"/>
    </row>
    <row r="1116" spans="1:10" outlineLevel="1">
      <c r="A1116" s="7">
        <v>34</v>
      </c>
      <c r="B1116" s="39">
        <v>42597.020833333336</v>
      </c>
      <c r="C1116" s="40">
        <f t="shared" si="71"/>
        <v>1.0000000000000007</v>
      </c>
      <c r="D1116" s="43">
        <v>9.66</v>
      </c>
      <c r="E1116" s="9">
        <f t="shared" si="72"/>
        <v>9.9449700000000014</v>
      </c>
      <c r="F1116" s="44">
        <v>11.18</v>
      </c>
      <c r="G1116" s="9">
        <f t="shared" si="73"/>
        <v>11.922352</v>
      </c>
      <c r="H1116" s="11">
        <f t="shared" si="70"/>
        <v>691.94762203056007</v>
      </c>
      <c r="J1116" s="26"/>
    </row>
    <row r="1117" spans="1:10" outlineLevel="1">
      <c r="A1117" s="7">
        <v>34</v>
      </c>
      <c r="B1117" s="39">
        <v>42598.020833333336</v>
      </c>
      <c r="C1117" s="40">
        <f t="shared" si="71"/>
        <v>2.0833333333333332E-2</v>
      </c>
      <c r="D1117" s="43">
        <v>9.75</v>
      </c>
      <c r="E1117" s="9">
        <f t="shared" si="72"/>
        <v>10.037625</v>
      </c>
      <c r="F1117" s="44">
        <v>13.34</v>
      </c>
      <c r="G1117" s="9">
        <f t="shared" si="73"/>
        <v>14.225776</v>
      </c>
      <c r="H1117" s="11">
        <f t="shared" si="70"/>
        <v>675.27343267800006</v>
      </c>
      <c r="J1117" s="26"/>
    </row>
    <row r="1118" spans="1:10" outlineLevel="1">
      <c r="A1118" s="7">
        <v>34</v>
      </c>
      <c r="B1118" s="39">
        <v>42598.020833333336</v>
      </c>
      <c r="C1118" s="40">
        <f t="shared" si="71"/>
        <v>4.1666666666666664E-2</v>
      </c>
      <c r="D1118" s="43">
        <v>9.7799999999999994</v>
      </c>
      <c r="E1118" s="9">
        <f t="shared" si="72"/>
        <v>10.06851</v>
      </c>
      <c r="F1118" s="44">
        <v>12.4</v>
      </c>
      <c r="G1118" s="9">
        <f t="shared" si="73"/>
        <v>13.223360000000001</v>
      </c>
      <c r="H1118" s="11">
        <f t="shared" si="70"/>
        <v>687.44403260640001</v>
      </c>
      <c r="J1118" s="26"/>
    </row>
    <row r="1119" spans="1:10" outlineLevel="1">
      <c r="A1119" s="7">
        <v>34</v>
      </c>
      <c r="B1119" s="39">
        <v>42598.020833333336</v>
      </c>
      <c r="C1119" s="40">
        <f t="shared" si="71"/>
        <v>6.25E-2</v>
      </c>
      <c r="D1119" s="43">
        <v>9.7899999999999991</v>
      </c>
      <c r="E1119" s="9">
        <f t="shared" si="72"/>
        <v>10.078804999999999</v>
      </c>
      <c r="F1119" s="44">
        <v>5.26</v>
      </c>
      <c r="G1119" s="9">
        <f t="shared" si="73"/>
        <v>5.6092639999999996</v>
      </c>
      <c r="H1119" s="11">
        <f t="shared" si="70"/>
        <v>764.88792945047999</v>
      </c>
      <c r="J1119" s="26"/>
    </row>
    <row r="1120" spans="1:10" outlineLevel="1">
      <c r="A1120" s="7">
        <v>34</v>
      </c>
      <c r="B1120" s="39">
        <v>42598.020833333336</v>
      </c>
      <c r="C1120" s="40">
        <f t="shared" si="71"/>
        <v>8.3333333333333329E-2</v>
      </c>
      <c r="D1120" s="43">
        <v>9.7899999999999991</v>
      </c>
      <c r="E1120" s="9">
        <f t="shared" si="72"/>
        <v>10.078804999999999</v>
      </c>
      <c r="F1120" s="44">
        <v>8.18</v>
      </c>
      <c r="G1120" s="9">
        <f t="shared" si="73"/>
        <v>8.7231520000000007</v>
      </c>
      <c r="H1120" s="11">
        <f t="shared" si="70"/>
        <v>733.50365950663991</v>
      </c>
      <c r="J1120" s="26"/>
    </row>
    <row r="1121" spans="1:10" outlineLevel="1">
      <c r="A1121" s="7">
        <v>34</v>
      </c>
      <c r="B1121" s="39">
        <v>42598.020833333336</v>
      </c>
      <c r="C1121" s="40">
        <f t="shared" si="71"/>
        <v>0.10416666666666666</v>
      </c>
      <c r="D1121" s="43">
        <v>9.69</v>
      </c>
      <c r="E1121" s="9">
        <f t="shared" si="72"/>
        <v>9.975855000000001</v>
      </c>
      <c r="F1121" s="44">
        <v>2.17</v>
      </c>
      <c r="G1121" s="9">
        <f t="shared" si="73"/>
        <v>2.3140879999999999</v>
      </c>
      <c r="H1121" s="11">
        <f t="shared" si="70"/>
        <v>789.94717615476009</v>
      </c>
      <c r="J1121" s="26"/>
    </row>
    <row r="1122" spans="1:10" outlineLevel="1">
      <c r="A1122" s="7">
        <v>34</v>
      </c>
      <c r="B1122" s="39">
        <v>42598.020833333336</v>
      </c>
      <c r="C1122" s="40">
        <f t="shared" si="71"/>
        <v>0.12499999999999999</v>
      </c>
      <c r="D1122" s="43">
        <v>9.61</v>
      </c>
      <c r="E1122" s="9">
        <f t="shared" si="72"/>
        <v>9.8934949999999997</v>
      </c>
      <c r="F1122" s="44">
        <v>7.65</v>
      </c>
      <c r="G1122" s="9">
        <f t="shared" si="73"/>
        <v>8.157960000000001</v>
      </c>
      <c r="H1122" s="11">
        <f t="shared" si="70"/>
        <v>725.60910602979993</v>
      </c>
      <c r="J1122" s="26"/>
    </row>
    <row r="1123" spans="1:10" outlineLevel="1">
      <c r="A1123" s="7">
        <v>34</v>
      </c>
      <c r="B1123" s="39">
        <v>42598.020833333336</v>
      </c>
      <c r="C1123" s="40">
        <f t="shared" si="71"/>
        <v>0.14583333333333331</v>
      </c>
      <c r="D1123" s="43">
        <v>9.11</v>
      </c>
      <c r="E1123" s="9">
        <f t="shared" si="72"/>
        <v>9.3787450000000003</v>
      </c>
      <c r="F1123" s="44">
        <v>4.22</v>
      </c>
      <c r="G1123" s="9">
        <f t="shared" si="73"/>
        <v>4.5002079999999998</v>
      </c>
      <c r="H1123" s="11">
        <f t="shared" si="70"/>
        <v>722.16141422103999</v>
      </c>
      <c r="J1123" s="26"/>
    </row>
    <row r="1124" spans="1:10" outlineLevel="1">
      <c r="A1124" s="7">
        <v>34</v>
      </c>
      <c r="B1124" s="39">
        <v>42598.020833333336</v>
      </c>
      <c r="C1124" s="40">
        <f t="shared" si="71"/>
        <v>0.16666666666666666</v>
      </c>
      <c r="D1124" s="43">
        <v>8.89</v>
      </c>
      <c r="E1124" s="9">
        <f t="shared" si="72"/>
        <v>9.152255000000002</v>
      </c>
      <c r="F1124" s="44">
        <v>-3.27</v>
      </c>
      <c r="G1124" s="9">
        <f t="shared" si="73"/>
        <v>-3.4871280000000002</v>
      </c>
      <c r="H1124" s="11">
        <f t="shared" si="70"/>
        <v>777.82386717364011</v>
      </c>
      <c r="J1124" s="26"/>
    </row>
    <row r="1125" spans="1:10" outlineLevel="1">
      <c r="A1125" s="7">
        <v>34</v>
      </c>
      <c r="B1125" s="39">
        <v>42598.020833333336</v>
      </c>
      <c r="C1125" s="40">
        <f t="shared" si="71"/>
        <v>0.1875</v>
      </c>
      <c r="D1125" s="43">
        <v>9.25</v>
      </c>
      <c r="E1125" s="9">
        <f t="shared" si="72"/>
        <v>9.5228750000000009</v>
      </c>
      <c r="F1125" s="44">
        <v>-9.33</v>
      </c>
      <c r="G1125" s="9">
        <f t="shared" si="73"/>
        <v>-9.9495120000000004</v>
      </c>
      <c r="H1125" s="11">
        <f t="shared" si="70"/>
        <v>870.86227158700001</v>
      </c>
      <c r="J1125" s="26"/>
    </row>
    <row r="1126" spans="1:10" outlineLevel="1">
      <c r="A1126" s="7">
        <v>34</v>
      </c>
      <c r="B1126" s="39">
        <v>42598.020833333336</v>
      </c>
      <c r="C1126" s="40">
        <f t="shared" si="71"/>
        <v>0.20833333333333334</v>
      </c>
      <c r="D1126" s="43">
        <v>9.3699999999999992</v>
      </c>
      <c r="E1126" s="9">
        <f t="shared" si="72"/>
        <v>9.6464149999999993</v>
      </c>
      <c r="F1126" s="44">
        <v>-3.13</v>
      </c>
      <c r="G1126" s="9">
        <f t="shared" si="73"/>
        <v>-3.3378320000000001</v>
      </c>
      <c r="H1126" s="11">
        <f t="shared" si="70"/>
        <v>818.38093517228003</v>
      </c>
      <c r="J1126" s="26"/>
    </row>
    <row r="1127" spans="1:10" outlineLevel="1">
      <c r="A1127" s="7">
        <v>34</v>
      </c>
      <c r="B1127" s="39">
        <v>42598.020833333336</v>
      </c>
      <c r="C1127" s="40">
        <f t="shared" si="71"/>
        <v>0.22916666666666669</v>
      </c>
      <c r="D1127" s="43">
        <v>9.4499999999999993</v>
      </c>
      <c r="E1127" s="9">
        <f t="shared" si="72"/>
        <v>9.7287750000000006</v>
      </c>
      <c r="F1127" s="44">
        <v>9.61</v>
      </c>
      <c r="G1127" s="9">
        <f t="shared" si="73"/>
        <v>10.248104</v>
      </c>
      <c r="H1127" s="11">
        <f t="shared" si="70"/>
        <v>693.19366450740006</v>
      </c>
      <c r="J1127" s="26"/>
    </row>
    <row r="1128" spans="1:10" outlineLevel="1">
      <c r="A1128" s="7">
        <v>34</v>
      </c>
      <c r="B1128" s="39">
        <v>42598.020833333336</v>
      </c>
      <c r="C1128" s="40">
        <f t="shared" si="71"/>
        <v>0.25</v>
      </c>
      <c r="D1128" s="43">
        <v>9.3699999999999992</v>
      </c>
      <c r="E1128" s="9">
        <f t="shared" si="72"/>
        <v>9.6464149999999993</v>
      </c>
      <c r="F1128" s="44">
        <v>17.63</v>
      </c>
      <c r="G1128" s="9">
        <f t="shared" si="73"/>
        <v>18.800632</v>
      </c>
      <c r="H1128" s="11">
        <f t="shared" si="70"/>
        <v>604.82412396571999</v>
      </c>
      <c r="J1128" s="26"/>
    </row>
    <row r="1129" spans="1:10" outlineLevel="1">
      <c r="A1129" s="7">
        <v>34</v>
      </c>
      <c r="B1129" s="39">
        <v>42598.020833333336</v>
      </c>
      <c r="C1129" s="40">
        <f t="shared" si="71"/>
        <v>0.27083333333333331</v>
      </c>
      <c r="D1129" s="43">
        <v>8.77</v>
      </c>
      <c r="E1129" s="9">
        <f t="shared" si="72"/>
        <v>9.028715</v>
      </c>
      <c r="F1129" s="44">
        <v>28.52</v>
      </c>
      <c r="G1129" s="9">
        <f t="shared" si="73"/>
        <v>30.413727999999999</v>
      </c>
      <c r="H1129" s="11">
        <f t="shared" si="70"/>
        <v>461.24339030048003</v>
      </c>
      <c r="J1129" s="26"/>
    </row>
    <row r="1130" spans="1:10" outlineLevel="1">
      <c r="A1130" s="7">
        <v>34</v>
      </c>
      <c r="B1130" s="39">
        <v>42598.020833333336</v>
      </c>
      <c r="C1130" s="40">
        <f t="shared" si="71"/>
        <v>0.29166666666666663</v>
      </c>
      <c r="D1130" s="43">
        <v>7.84</v>
      </c>
      <c r="E1130" s="9">
        <f t="shared" si="72"/>
        <v>8.0712799999999998</v>
      </c>
      <c r="F1130" s="44">
        <v>47.32</v>
      </c>
      <c r="G1130" s="9">
        <f t="shared" si="73"/>
        <v>50.462048000000003</v>
      </c>
      <c r="H1130" s="11">
        <f t="shared" si="70"/>
        <v>250.51600121855998</v>
      </c>
      <c r="J1130" s="26"/>
    </row>
    <row r="1131" spans="1:10" outlineLevel="1">
      <c r="A1131" s="7">
        <v>34</v>
      </c>
      <c r="B1131" s="39">
        <v>42598.020833333336</v>
      </c>
      <c r="C1131" s="40">
        <f t="shared" si="71"/>
        <v>0.31249999999999994</v>
      </c>
      <c r="D1131" s="43">
        <v>7.06</v>
      </c>
      <c r="E1131" s="9">
        <f t="shared" si="72"/>
        <v>7.2682700000000002</v>
      </c>
      <c r="F1131" s="44">
        <v>42.69</v>
      </c>
      <c r="G1131" s="9">
        <f t="shared" si="73"/>
        <v>45.524616000000002</v>
      </c>
      <c r="H1131" s="11">
        <f t="shared" si="70"/>
        <v>261.47880426567997</v>
      </c>
      <c r="J1131" s="26"/>
    </row>
    <row r="1132" spans="1:10" outlineLevel="1">
      <c r="A1132" s="7">
        <v>34</v>
      </c>
      <c r="B1132" s="39">
        <v>42598.020833333336</v>
      </c>
      <c r="C1132" s="40">
        <f t="shared" si="71"/>
        <v>0.33333333333333326</v>
      </c>
      <c r="D1132" s="43">
        <v>6.82</v>
      </c>
      <c r="E1132" s="9">
        <f t="shared" si="72"/>
        <v>7.0211900000000007</v>
      </c>
      <c r="F1132" s="44">
        <v>44.17</v>
      </c>
      <c r="G1132" s="9">
        <f t="shared" si="73"/>
        <v>47.102888</v>
      </c>
      <c r="H1132" s="11">
        <f t="shared" si="70"/>
        <v>241.50865880328001</v>
      </c>
      <c r="J1132" s="26"/>
    </row>
    <row r="1133" spans="1:10" outlineLevel="1">
      <c r="A1133" s="7">
        <v>34</v>
      </c>
      <c r="B1133" s="39">
        <v>42598.020833333336</v>
      </c>
      <c r="C1133" s="40">
        <f t="shared" si="71"/>
        <v>0.35416666666666657</v>
      </c>
      <c r="D1133" s="43">
        <v>7.09</v>
      </c>
      <c r="E1133" s="9">
        <f t="shared" si="72"/>
        <v>7.2991550000000007</v>
      </c>
      <c r="F1133" s="44">
        <v>36.92</v>
      </c>
      <c r="G1133" s="9">
        <f t="shared" si="73"/>
        <v>39.371487999999999</v>
      </c>
      <c r="H1133" s="11">
        <f t="shared" si="70"/>
        <v>307.50253900736004</v>
      </c>
      <c r="J1133" s="26"/>
    </row>
    <row r="1134" spans="1:10" outlineLevel="1">
      <c r="A1134" s="7">
        <v>34</v>
      </c>
      <c r="B1134" s="39">
        <v>42598.020833333336</v>
      </c>
      <c r="C1134" s="40">
        <f t="shared" si="71"/>
        <v>0.37499999999999989</v>
      </c>
      <c r="D1134" s="43">
        <v>7</v>
      </c>
      <c r="E1134" s="9">
        <f t="shared" si="72"/>
        <v>7.2065000000000001</v>
      </c>
      <c r="F1134" s="44">
        <v>32.22</v>
      </c>
      <c r="G1134" s="9">
        <f t="shared" si="73"/>
        <v>34.359408000000002</v>
      </c>
      <c r="H1134" s="11">
        <f t="shared" si="70"/>
        <v>339.71867624800001</v>
      </c>
      <c r="J1134" s="26"/>
    </row>
    <row r="1135" spans="1:10" outlineLevel="1">
      <c r="A1135" s="7">
        <v>34</v>
      </c>
      <c r="B1135" s="39">
        <v>42598.020833333336</v>
      </c>
      <c r="C1135" s="40">
        <f t="shared" si="71"/>
        <v>0.3958333333333332</v>
      </c>
      <c r="D1135" s="43">
        <v>5.91</v>
      </c>
      <c r="E1135" s="9">
        <f t="shared" si="72"/>
        <v>6.0843450000000008</v>
      </c>
      <c r="F1135" s="44">
        <v>28.46</v>
      </c>
      <c r="G1135" s="9">
        <f t="shared" si="73"/>
        <v>30.349744000000001</v>
      </c>
      <c r="H1135" s="11">
        <f t="shared" si="70"/>
        <v>311.21580434232004</v>
      </c>
      <c r="J1135" s="26"/>
    </row>
    <row r="1136" spans="1:10" outlineLevel="1">
      <c r="A1136" s="7">
        <v>34</v>
      </c>
      <c r="B1136" s="39">
        <v>42598.020833333336</v>
      </c>
      <c r="C1136" s="40">
        <f t="shared" si="71"/>
        <v>0.41666666666666652</v>
      </c>
      <c r="D1136" s="43">
        <v>5.32</v>
      </c>
      <c r="E1136" s="9">
        <f t="shared" si="72"/>
        <v>5.4769400000000008</v>
      </c>
      <c r="F1136" s="44">
        <v>22.92</v>
      </c>
      <c r="G1136" s="9">
        <f t="shared" si="73"/>
        <v>24.441888000000002</v>
      </c>
      <c r="H1136" s="11">
        <f t="shared" si="70"/>
        <v>312.50385593728004</v>
      </c>
      <c r="J1136" s="26"/>
    </row>
    <row r="1137" spans="1:10" outlineLevel="1">
      <c r="A1137" s="7">
        <v>34</v>
      </c>
      <c r="B1137" s="39">
        <v>42598.020833333336</v>
      </c>
      <c r="C1137" s="40">
        <f t="shared" si="71"/>
        <v>0.43749999999999983</v>
      </c>
      <c r="D1137" s="43">
        <v>4.46</v>
      </c>
      <c r="E1137" s="9">
        <f t="shared" si="72"/>
        <v>4.5915699999999999</v>
      </c>
      <c r="F1137" s="44">
        <v>20.52</v>
      </c>
      <c r="G1137" s="9">
        <f t="shared" si="73"/>
        <v>21.882528000000001</v>
      </c>
      <c r="H1137" s="11">
        <f t="shared" si="70"/>
        <v>273.73779591104</v>
      </c>
      <c r="J1137" s="26"/>
    </row>
    <row r="1138" spans="1:10" outlineLevel="1">
      <c r="A1138" s="7">
        <v>34</v>
      </c>
      <c r="B1138" s="39">
        <v>42598.020833333336</v>
      </c>
      <c r="C1138" s="40">
        <f t="shared" si="71"/>
        <v>0.45833333333333315</v>
      </c>
      <c r="D1138" s="43">
        <v>4.47</v>
      </c>
      <c r="E1138" s="9">
        <f t="shared" si="72"/>
        <v>4.6018650000000001</v>
      </c>
      <c r="F1138" s="44">
        <v>16.64</v>
      </c>
      <c r="G1138" s="9">
        <f t="shared" si="73"/>
        <v>17.744896000000001</v>
      </c>
      <c r="H1138" s="11">
        <f t="shared" si="70"/>
        <v>293.39238166896001</v>
      </c>
      <c r="J1138" s="26"/>
    </row>
    <row r="1139" spans="1:10" outlineLevel="1">
      <c r="A1139" s="7">
        <v>34</v>
      </c>
      <c r="B1139" s="39">
        <v>42598.020833333336</v>
      </c>
      <c r="C1139" s="40">
        <f t="shared" si="71"/>
        <v>0.47916666666666646</v>
      </c>
      <c r="D1139" s="43">
        <v>3.42</v>
      </c>
      <c r="E1139" s="9">
        <f t="shared" si="72"/>
        <v>3.5208900000000001</v>
      </c>
      <c r="F1139" s="44">
        <v>16.11</v>
      </c>
      <c r="G1139" s="9">
        <f t="shared" si="73"/>
        <v>17.179704000000001</v>
      </c>
      <c r="H1139" s="11">
        <f t="shared" si="70"/>
        <v>226.46468698344</v>
      </c>
      <c r="J1139" s="26"/>
    </row>
    <row r="1140" spans="1:10" outlineLevel="1">
      <c r="A1140" s="7">
        <v>34</v>
      </c>
      <c r="B1140" s="39">
        <v>42598.020833333336</v>
      </c>
      <c r="C1140" s="40">
        <f t="shared" si="71"/>
        <v>0.49999999999999978</v>
      </c>
      <c r="D1140" s="43">
        <v>3.04</v>
      </c>
      <c r="E1140" s="9">
        <f t="shared" si="72"/>
        <v>3.1296800000000005</v>
      </c>
      <c r="F1140" s="44">
        <v>12.58</v>
      </c>
      <c r="G1140" s="9">
        <f t="shared" si="73"/>
        <v>13.415312</v>
      </c>
      <c r="H1140" s="11">
        <f t="shared" si="70"/>
        <v>213.08328633984004</v>
      </c>
      <c r="J1140" s="26"/>
    </row>
    <row r="1141" spans="1:10" outlineLevel="1">
      <c r="A1141" s="7">
        <v>34</v>
      </c>
      <c r="B1141" s="39">
        <v>42598.020833333336</v>
      </c>
      <c r="C1141" s="40">
        <f t="shared" si="71"/>
        <v>0.52083333333333315</v>
      </c>
      <c r="D1141" s="43">
        <v>3.49</v>
      </c>
      <c r="E1141" s="9">
        <f t="shared" si="72"/>
        <v>3.5929550000000003</v>
      </c>
      <c r="F1141" s="44">
        <v>18.239999999999998</v>
      </c>
      <c r="G1141" s="9">
        <f t="shared" si="73"/>
        <v>19.451135999999998</v>
      </c>
      <c r="H1141" s="11">
        <f t="shared" si="70"/>
        <v>222.93877615312002</v>
      </c>
      <c r="J1141" s="26"/>
    </row>
    <row r="1142" spans="1:10" outlineLevel="1">
      <c r="A1142" s="7">
        <v>34</v>
      </c>
      <c r="B1142" s="39">
        <v>42598.020833333336</v>
      </c>
      <c r="C1142" s="40">
        <f t="shared" si="71"/>
        <v>0.54166666666666652</v>
      </c>
      <c r="D1142" s="43">
        <v>3.91</v>
      </c>
      <c r="E1142" s="9">
        <f t="shared" si="72"/>
        <v>4.0253450000000006</v>
      </c>
      <c r="F1142" s="44">
        <v>15.67</v>
      </c>
      <c r="G1142" s="9">
        <f t="shared" si="73"/>
        <v>16.710488000000002</v>
      </c>
      <c r="H1142" s="11">
        <f t="shared" si="70"/>
        <v>260.80013818164002</v>
      </c>
      <c r="J1142" s="26"/>
    </row>
    <row r="1143" spans="1:10" outlineLevel="1">
      <c r="A1143" s="7">
        <v>34</v>
      </c>
      <c r="B1143" s="39">
        <v>42598.020833333336</v>
      </c>
      <c r="C1143" s="40">
        <f t="shared" si="71"/>
        <v>0.56249999999999989</v>
      </c>
      <c r="D1143" s="43">
        <v>3.1</v>
      </c>
      <c r="E1143" s="9">
        <f t="shared" si="72"/>
        <v>3.1914500000000006</v>
      </c>
      <c r="F1143" s="44">
        <v>16.010000000000002</v>
      </c>
      <c r="G1143" s="9">
        <f t="shared" si="73"/>
        <v>17.073064000000002</v>
      </c>
      <c r="H1143" s="11">
        <f t="shared" si="70"/>
        <v>205.61534489720003</v>
      </c>
      <c r="J1143" s="26"/>
    </row>
    <row r="1144" spans="1:10" outlineLevel="1">
      <c r="A1144" s="7">
        <v>34</v>
      </c>
      <c r="B1144" s="39">
        <v>42598.020833333336</v>
      </c>
      <c r="C1144" s="40">
        <f t="shared" si="71"/>
        <v>0.58333333333333326</v>
      </c>
      <c r="D1144" s="43">
        <v>3.99</v>
      </c>
      <c r="E1144" s="9">
        <f t="shared" si="72"/>
        <v>4.1077050000000002</v>
      </c>
      <c r="F1144" s="44">
        <v>15.99</v>
      </c>
      <c r="G1144" s="9">
        <f t="shared" si="73"/>
        <v>17.051736000000002</v>
      </c>
      <c r="H1144" s="11">
        <f t="shared" si="70"/>
        <v>264.73445627411996</v>
      </c>
      <c r="J1144" s="26"/>
    </row>
    <row r="1145" spans="1:10" outlineLevel="1">
      <c r="A1145" s="7">
        <v>34</v>
      </c>
      <c r="B1145" s="39">
        <v>42598.020833333336</v>
      </c>
      <c r="C1145" s="40">
        <f t="shared" si="71"/>
        <v>0.60416666666666663</v>
      </c>
      <c r="D1145" s="43">
        <v>3.65</v>
      </c>
      <c r="E1145" s="9">
        <f t="shared" si="72"/>
        <v>3.7576750000000003</v>
      </c>
      <c r="F1145" s="44">
        <v>16.68</v>
      </c>
      <c r="G1145" s="9">
        <f t="shared" si="73"/>
        <v>17.787552000000002</v>
      </c>
      <c r="H1145" s="11">
        <f t="shared" si="70"/>
        <v>239.41067303840001</v>
      </c>
      <c r="J1145" s="26"/>
    </row>
    <row r="1146" spans="1:10" outlineLevel="1">
      <c r="A1146" s="7">
        <v>34</v>
      </c>
      <c r="B1146" s="39">
        <v>42598.020833333336</v>
      </c>
      <c r="C1146" s="40">
        <f t="shared" si="71"/>
        <v>0.625</v>
      </c>
      <c r="D1146" s="43">
        <v>5</v>
      </c>
      <c r="E1146" s="9">
        <f t="shared" si="72"/>
        <v>5.1475000000000009</v>
      </c>
      <c r="F1146" s="44">
        <v>12.35</v>
      </c>
      <c r="G1146" s="9">
        <f t="shared" si="73"/>
        <v>13.17004</v>
      </c>
      <c r="H1146" s="11">
        <f t="shared" si="70"/>
        <v>351.72846910000004</v>
      </c>
      <c r="J1146" s="26"/>
    </row>
    <row r="1147" spans="1:10" outlineLevel="1">
      <c r="A1147" s="7">
        <v>34</v>
      </c>
      <c r="B1147" s="39">
        <v>42598.020833333336</v>
      </c>
      <c r="C1147" s="40">
        <f t="shared" si="71"/>
        <v>0.64583333333333337</v>
      </c>
      <c r="D1147" s="43">
        <v>5.92</v>
      </c>
      <c r="E1147" s="9">
        <f t="shared" si="72"/>
        <v>6.0946400000000001</v>
      </c>
      <c r="F1147" s="44">
        <v>18.3</v>
      </c>
      <c r="G1147" s="9">
        <f t="shared" si="73"/>
        <v>19.51512</v>
      </c>
      <c r="H1147" s="11">
        <f t="shared" si="70"/>
        <v>377.77552904320004</v>
      </c>
      <c r="J1147" s="26"/>
    </row>
    <row r="1148" spans="1:10" outlineLevel="1">
      <c r="A1148" s="7">
        <v>34</v>
      </c>
      <c r="B1148" s="39">
        <v>42598.020833333336</v>
      </c>
      <c r="C1148" s="40">
        <f t="shared" si="71"/>
        <v>0.66666666666666674</v>
      </c>
      <c r="D1148" s="43">
        <v>4.79</v>
      </c>
      <c r="E1148" s="9">
        <f t="shared" si="72"/>
        <v>4.931305</v>
      </c>
      <c r="F1148" s="44">
        <v>21.83</v>
      </c>
      <c r="G1148" s="9">
        <f t="shared" si="73"/>
        <v>23.279511999999997</v>
      </c>
      <c r="H1148" s="11">
        <f t="shared" si="70"/>
        <v>287.10298357684002</v>
      </c>
      <c r="J1148" s="26"/>
    </row>
    <row r="1149" spans="1:10" outlineLevel="1">
      <c r="A1149" s="7">
        <v>34</v>
      </c>
      <c r="B1149" s="39">
        <v>42598.020833333336</v>
      </c>
      <c r="C1149" s="40">
        <f t="shared" si="71"/>
        <v>0.68750000000000011</v>
      </c>
      <c r="D1149" s="43">
        <v>4.26</v>
      </c>
      <c r="E1149" s="9">
        <f t="shared" si="72"/>
        <v>4.3856700000000002</v>
      </c>
      <c r="F1149" s="44">
        <v>25.53</v>
      </c>
      <c r="G1149" s="9">
        <f t="shared" si="73"/>
        <v>27.225192</v>
      </c>
      <c r="H1149" s="11">
        <f t="shared" ref="H1149:H1212" si="74">E1149*($B$6-G1149)</f>
        <v>238.03139720136002</v>
      </c>
      <c r="J1149" s="26"/>
    </row>
    <row r="1150" spans="1:10" outlineLevel="1">
      <c r="A1150" s="7">
        <v>34</v>
      </c>
      <c r="B1150" s="39">
        <v>42598.020833333336</v>
      </c>
      <c r="C1150" s="40">
        <f t="shared" ref="C1150:C1213" si="75">IF(C1149=$C$60,$C$13,C1149+1/48)</f>
        <v>0.70833333333333348</v>
      </c>
      <c r="D1150" s="43">
        <v>5.09</v>
      </c>
      <c r="E1150" s="9">
        <f t="shared" si="72"/>
        <v>5.2401550000000006</v>
      </c>
      <c r="F1150" s="44">
        <v>29.43</v>
      </c>
      <c r="G1150" s="9">
        <f t="shared" si="73"/>
        <v>31.384152</v>
      </c>
      <c r="H1150" s="11">
        <f t="shared" si="74"/>
        <v>262.61481147644002</v>
      </c>
      <c r="J1150" s="26"/>
    </row>
    <row r="1151" spans="1:10" outlineLevel="1">
      <c r="A1151" s="7">
        <v>34</v>
      </c>
      <c r="B1151" s="39">
        <v>42598.020833333336</v>
      </c>
      <c r="C1151" s="40">
        <f t="shared" si="75"/>
        <v>0.72916666666666685</v>
      </c>
      <c r="D1151" s="43">
        <v>5.41</v>
      </c>
      <c r="E1151" s="9">
        <f t="shared" si="72"/>
        <v>5.5695950000000005</v>
      </c>
      <c r="F1151" s="44">
        <v>34.54</v>
      </c>
      <c r="G1151" s="9">
        <f t="shared" si="73"/>
        <v>36.833455999999998</v>
      </c>
      <c r="H1151" s="11">
        <f t="shared" si="74"/>
        <v>248.77456012968003</v>
      </c>
      <c r="J1151" s="26"/>
    </row>
    <row r="1152" spans="1:10" outlineLevel="1">
      <c r="A1152" s="7">
        <v>34</v>
      </c>
      <c r="B1152" s="39">
        <v>42598.020833333336</v>
      </c>
      <c r="C1152" s="40">
        <f t="shared" si="75"/>
        <v>0.75000000000000022</v>
      </c>
      <c r="D1152" s="43">
        <v>4.21</v>
      </c>
      <c r="E1152" s="9">
        <f t="shared" si="72"/>
        <v>4.3341950000000002</v>
      </c>
      <c r="F1152" s="44">
        <v>47.89</v>
      </c>
      <c r="G1152" s="9">
        <f t="shared" si="73"/>
        <v>51.069896</v>
      </c>
      <c r="H1152" s="11">
        <f t="shared" si="74"/>
        <v>131.89000460628</v>
      </c>
      <c r="J1152" s="26"/>
    </row>
    <row r="1153" spans="1:10" outlineLevel="1">
      <c r="A1153" s="7">
        <v>34</v>
      </c>
      <c r="B1153" s="39">
        <v>42598.020833333336</v>
      </c>
      <c r="C1153" s="40">
        <f t="shared" si="75"/>
        <v>0.77083333333333359</v>
      </c>
      <c r="D1153" s="43">
        <v>4.57</v>
      </c>
      <c r="E1153" s="9">
        <f t="shared" si="72"/>
        <v>4.7048150000000009</v>
      </c>
      <c r="F1153" s="44">
        <v>60.75</v>
      </c>
      <c r="G1153" s="9">
        <f t="shared" si="73"/>
        <v>64.783799999999999</v>
      </c>
      <c r="H1153" s="11">
        <f t="shared" si="74"/>
        <v>78.646628503000017</v>
      </c>
      <c r="J1153" s="26"/>
    </row>
    <row r="1154" spans="1:10" outlineLevel="1">
      <c r="A1154" s="7">
        <v>34</v>
      </c>
      <c r="B1154" s="39">
        <v>42598.020833333336</v>
      </c>
      <c r="C1154" s="40">
        <f t="shared" si="75"/>
        <v>0.79166666666666696</v>
      </c>
      <c r="D1154" s="43">
        <v>6.41</v>
      </c>
      <c r="E1154" s="9">
        <f t="shared" si="72"/>
        <v>6.599095000000001</v>
      </c>
      <c r="F1154" s="44">
        <v>60.45</v>
      </c>
      <c r="G1154" s="9">
        <f t="shared" si="73"/>
        <v>64.463880000000003</v>
      </c>
      <c r="H1154" s="11">
        <f t="shared" si="74"/>
        <v>112.4229743114</v>
      </c>
      <c r="J1154" s="26"/>
    </row>
    <row r="1155" spans="1:10" outlineLevel="1">
      <c r="A1155" s="7">
        <v>34</v>
      </c>
      <c r="B1155" s="39">
        <v>42598.020833333336</v>
      </c>
      <c r="C1155" s="40">
        <f t="shared" si="75"/>
        <v>0.81250000000000033</v>
      </c>
      <c r="D1155" s="43">
        <v>6.11</v>
      </c>
      <c r="E1155" s="9">
        <f t="shared" si="72"/>
        <v>6.2902450000000005</v>
      </c>
      <c r="F1155" s="44">
        <v>37.5</v>
      </c>
      <c r="G1155" s="9">
        <f t="shared" si="73"/>
        <v>39.99</v>
      </c>
      <c r="H1155" s="11">
        <f t="shared" si="74"/>
        <v>261.10806995000002</v>
      </c>
      <c r="J1155" s="26"/>
    </row>
    <row r="1156" spans="1:10" outlineLevel="1">
      <c r="A1156" s="7">
        <v>34</v>
      </c>
      <c r="B1156" s="39">
        <v>42598.020833333336</v>
      </c>
      <c r="C1156" s="40">
        <f t="shared" si="75"/>
        <v>0.8333333333333337</v>
      </c>
      <c r="D1156" s="43">
        <v>7.28</v>
      </c>
      <c r="E1156" s="9">
        <f t="shared" si="72"/>
        <v>7.4947600000000012</v>
      </c>
      <c r="F1156" s="44">
        <v>38.39</v>
      </c>
      <c r="G1156" s="9">
        <f t="shared" si="73"/>
        <v>40.939095999999999</v>
      </c>
      <c r="H1156" s="11">
        <f t="shared" si="74"/>
        <v>303.99424086304003</v>
      </c>
      <c r="J1156" s="26"/>
    </row>
    <row r="1157" spans="1:10" outlineLevel="1">
      <c r="A1157" s="7">
        <v>34</v>
      </c>
      <c r="B1157" s="39">
        <v>42598.020833333336</v>
      </c>
      <c r="C1157" s="40">
        <f t="shared" si="75"/>
        <v>0.85416666666666707</v>
      </c>
      <c r="D1157" s="43">
        <v>8.4600000000000009</v>
      </c>
      <c r="E1157" s="9">
        <f t="shared" si="72"/>
        <v>8.7095700000000011</v>
      </c>
      <c r="F1157" s="44">
        <v>33.68</v>
      </c>
      <c r="G1157" s="9">
        <f t="shared" si="73"/>
        <v>35.916352000000003</v>
      </c>
      <c r="H1157" s="11">
        <f t="shared" si="74"/>
        <v>397.01397311136003</v>
      </c>
      <c r="J1157" s="26"/>
    </row>
    <row r="1158" spans="1:10" outlineLevel="1">
      <c r="A1158" s="7">
        <v>34</v>
      </c>
      <c r="B1158" s="39">
        <v>42598.020833333336</v>
      </c>
      <c r="C1158" s="40">
        <f t="shared" si="75"/>
        <v>0.87500000000000044</v>
      </c>
      <c r="D1158" s="43">
        <v>8.84</v>
      </c>
      <c r="E1158" s="9">
        <f t="shared" si="72"/>
        <v>9.1007800000000003</v>
      </c>
      <c r="F1158" s="44">
        <v>32</v>
      </c>
      <c r="G1158" s="9">
        <f t="shared" si="73"/>
        <v>34.1248</v>
      </c>
      <c r="H1158" s="11">
        <f t="shared" si="74"/>
        <v>431.151272656</v>
      </c>
      <c r="J1158" s="26"/>
    </row>
    <row r="1159" spans="1:10" outlineLevel="1">
      <c r="A1159" s="7">
        <v>34</v>
      </c>
      <c r="B1159" s="39">
        <v>42598.020833333336</v>
      </c>
      <c r="C1159" s="40">
        <f t="shared" si="75"/>
        <v>0.89583333333333381</v>
      </c>
      <c r="D1159" s="43">
        <v>8.14</v>
      </c>
      <c r="E1159" s="9">
        <f t="shared" si="72"/>
        <v>8.3801300000000012</v>
      </c>
      <c r="F1159" s="44">
        <v>31.85</v>
      </c>
      <c r="G1159" s="9">
        <f t="shared" si="73"/>
        <v>33.964840000000002</v>
      </c>
      <c r="H1159" s="11">
        <f t="shared" si="74"/>
        <v>398.35082037080002</v>
      </c>
      <c r="J1159" s="26"/>
    </row>
    <row r="1160" spans="1:10" outlineLevel="1">
      <c r="A1160" s="7">
        <v>34</v>
      </c>
      <c r="B1160" s="39">
        <v>42598.020833333336</v>
      </c>
      <c r="C1160" s="40">
        <f t="shared" si="75"/>
        <v>0.91666666666666718</v>
      </c>
      <c r="D1160" s="43">
        <v>6.77</v>
      </c>
      <c r="E1160" s="9">
        <f t="shared" si="72"/>
        <v>6.9697149999999999</v>
      </c>
      <c r="F1160" s="44">
        <v>27.56</v>
      </c>
      <c r="G1160" s="9">
        <f t="shared" si="73"/>
        <v>29.389983999999998</v>
      </c>
      <c r="H1160" s="11">
        <f t="shared" si="74"/>
        <v>363.19196016543998</v>
      </c>
      <c r="J1160" s="26"/>
    </row>
    <row r="1161" spans="1:10" outlineLevel="1">
      <c r="A1161" s="7">
        <v>34</v>
      </c>
      <c r="B1161" s="39">
        <v>42598.020833333336</v>
      </c>
      <c r="C1161" s="40">
        <f t="shared" si="75"/>
        <v>0.93750000000000056</v>
      </c>
      <c r="D1161" s="43">
        <v>5.81</v>
      </c>
      <c r="E1161" s="9">
        <f t="shared" si="72"/>
        <v>5.981395</v>
      </c>
      <c r="F1161" s="44">
        <v>20.399999999999999</v>
      </c>
      <c r="G1161" s="9">
        <f t="shared" si="73"/>
        <v>21.754559999999998</v>
      </c>
      <c r="H1161" s="11">
        <f t="shared" si="74"/>
        <v>357.36107608880002</v>
      </c>
      <c r="J1161" s="26"/>
    </row>
    <row r="1162" spans="1:10" outlineLevel="1">
      <c r="A1162" s="7">
        <v>34</v>
      </c>
      <c r="B1162" s="39">
        <v>42598.020833333336</v>
      </c>
      <c r="C1162" s="40">
        <f t="shared" si="75"/>
        <v>0.95833333333333393</v>
      </c>
      <c r="D1162" s="43">
        <v>5.82</v>
      </c>
      <c r="E1162" s="9">
        <f t="shared" si="72"/>
        <v>5.9916900000000011</v>
      </c>
      <c r="F1162" s="44">
        <v>19.29</v>
      </c>
      <c r="G1162" s="9">
        <f t="shared" si="73"/>
        <v>20.570855999999999</v>
      </c>
      <c r="H1162" s="11">
        <f t="shared" si="74"/>
        <v>365.06854281336007</v>
      </c>
      <c r="J1162" s="26"/>
    </row>
    <row r="1163" spans="1:10" outlineLevel="1">
      <c r="A1163" s="7">
        <v>34</v>
      </c>
      <c r="B1163" s="39">
        <v>42598.020833333336</v>
      </c>
      <c r="C1163" s="40">
        <f t="shared" si="75"/>
        <v>0.9791666666666673</v>
      </c>
      <c r="D1163" s="43">
        <v>5.75</v>
      </c>
      <c r="E1163" s="9">
        <f t="shared" si="72"/>
        <v>5.9196250000000008</v>
      </c>
      <c r="F1163" s="44">
        <v>27.61</v>
      </c>
      <c r="G1163" s="9">
        <f t="shared" si="73"/>
        <v>29.443304000000001</v>
      </c>
      <c r="H1163" s="11">
        <f t="shared" si="74"/>
        <v>308.15611905900005</v>
      </c>
      <c r="J1163" s="26"/>
    </row>
    <row r="1164" spans="1:10" outlineLevel="1">
      <c r="A1164" s="7">
        <v>34</v>
      </c>
      <c r="B1164" s="39">
        <v>42598.020833333336</v>
      </c>
      <c r="C1164" s="40">
        <f t="shared" si="75"/>
        <v>1.0000000000000007</v>
      </c>
      <c r="D1164" s="43">
        <v>7.63</v>
      </c>
      <c r="E1164" s="9">
        <f t="shared" si="72"/>
        <v>7.8550850000000008</v>
      </c>
      <c r="F1164" s="44">
        <v>18.96</v>
      </c>
      <c r="G1164" s="9">
        <f t="shared" si="73"/>
        <v>20.218944</v>
      </c>
      <c r="H1164" s="11">
        <f t="shared" si="74"/>
        <v>481.36790376976006</v>
      </c>
      <c r="J1164" s="26"/>
    </row>
    <row r="1165" spans="1:10" outlineLevel="1">
      <c r="A1165" s="7">
        <v>34</v>
      </c>
      <c r="B1165" s="39">
        <v>42599.020833333336</v>
      </c>
      <c r="C1165" s="40">
        <f t="shared" si="75"/>
        <v>2.0833333333333332E-2</v>
      </c>
      <c r="D1165" s="43">
        <v>8.34</v>
      </c>
      <c r="E1165" s="9">
        <f t="shared" ref="E1165:E1228" si="76">IF($B$10="Electricity",$D1165*$B$7,$D1165*$B$8)</f>
        <v>8.5860300000000009</v>
      </c>
      <c r="F1165" s="44">
        <v>24.88</v>
      </c>
      <c r="G1165" s="9">
        <f t="shared" ref="G1165:G1228" si="77">$F1165*$B$8</f>
        <v>26.532032000000001</v>
      </c>
      <c r="H1165" s="11">
        <f t="shared" si="74"/>
        <v>471.95662228704003</v>
      </c>
      <c r="J1165" s="26"/>
    </row>
    <row r="1166" spans="1:10" outlineLevel="1">
      <c r="A1166" s="7">
        <v>34</v>
      </c>
      <c r="B1166" s="39">
        <v>42599.020833333336</v>
      </c>
      <c r="C1166" s="40">
        <f t="shared" si="75"/>
        <v>4.1666666666666664E-2</v>
      </c>
      <c r="D1166" s="43">
        <v>8.7100000000000009</v>
      </c>
      <c r="E1166" s="9">
        <f t="shared" si="76"/>
        <v>8.9669450000000008</v>
      </c>
      <c r="F1166" s="44">
        <v>21.84</v>
      </c>
      <c r="G1166" s="9">
        <f t="shared" si="77"/>
        <v>23.290175999999999</v>
      </c>
      <c r="H1166" s="11">
        <f t="shared" si="74"/>
        <v>521.96429026767998</v>
      </c>
      <c r="J1166" s="26"/>
    </row>
    <row r="1167" spans="1:10" outlineLevel="1">
      <c r="A1167" s="7">
        <v>34</v>
      </c>
      <c r="B1167" s="39">
        <v>42599.020833333336</v>
      </c>
      <c r="C1167" s="40">
        <f t="shared" si="75"/>
        <v>6.25E-2</v>
      </c>
      <c r="D1167" s="43">
        <v>9.27</v>
      </c>
      <c r="E1167" s="9">
        <f t="shared" si="76"/>
        <v>9.5434650000000012</v>
      </c>
      <c r="F1167" s="44">
        <v>18.79</v>
      </c>
      <c r="G1167" s="9">
        <f t="shared" si="77"/>
        <v>20.037655999999998</v>
      </c>
      <c r="H1167" s="11">
        <f t="shared" si="74"/>
        <v>586.56372878196009</v>
      </c>
      <c r="J1167" s="26"/>
    </row>
    <row r="1168" spans="1:10" outlineLevel="1">
      <c r="A1168" s="7">
        <v>34</v>
      </c>
      <c r="B1168" s="39">
        <v>42599.020833333336</v>
      </c>
      <c r="C1168" s="40">
        <f t="shared" si="75"/>
        <v>8.3333333333333329E-2</v>
      </c>
      <c r="D1168" s="43">
        <v>8.1</v>
      </c>
      <c r="E1168" s="9">
        <f t="shared" si="76"/>
        <v>8.3389500000000005</v>
      </c>
      <c r="F1168" s="44">
        <v>20.09</v>
      </c>
      <c r="G1168" s="9">
        <f t="shared" si="77"/>
        <v>21.423976</v>
      </c>
      <c r="H1168" s="11">
        <f t="shared" si="74"/>
        <v>500.97096033480005</v>
      </c>
      <c r="J1168" s="26"/>
    </row>
    <row r="1169" spans="1:10" outlineLevel="1">
      <c r="A1169" s="7">
        <v>34</v>
      </c>
      <c r="B1169" s="39">
        <v>42599.020833333336</v>
      </c>
      <c r="C1169" s="40">
        <f t="shared" si="75"/>
        <v>0.10416666666666666</v>
      </c>
      <c r="D1169" s="43">
        <v>5.94</v>
      </c>
      <c r="E1169" s="9">
        <f t="shared" si="76"/>
        <v>6.1152300000000013</v>
      </c>
      <c r="F1169" s="44">
        <v>16.86</v>
      </c>
      <c r="G1169" s="9">
        <f t="shared" si="77"/>
        <v>17.979503999999999</v>
      </c>
      <c r="H1169" s="11">
        <f t="shared" si="74"/>
        <v>388.4424427540801</v>
      </c>
      <c r="J1169" s="26"/>
    </row>
    <row r="1170" spans="1:10" outlineLevel="1">
      <c r="A1170" s="7">
        <v>34</v>
      </c>
      <c r="B1170" s="39">
        <v>42599.020833333336</v>
      </c>
      <c r="C1170" s="40">
        <f t="shared" si="75"/>
        <v>0.12499999999999999</v>
      </c>
      <c r="D1170" s="43">
        <v>5.86</v>
      </c>
      <c r="E1170" s="9">
        <f t="shared" si="76"/>
        <v>6.0328700000000008</v>
      </c>
      <c r="F1170" s="44">
        <v>16.21</v>
      </c>
      <c r="G1170" s="9">
        <f t="shared" si="77"/>
        <v>17.286344</v>
      </c>
      <c r="H1170" s="11">
        <f t="shared" si="74"/>
        <v>387.39263887272006</v>
      </c>
      <c r="J1170" s="26"/>
    </row>
    <row r="1171" spans="1:10" outlineLevel="1">
      <c r="A1171" s="7">
        <v>34</v>
      </c>
      <c r="B1171" s="39">
        <v>42599.020833333336</v>
      </c>
      <c r="C1171" s="40">
        <f t="shared" si="75"/>
        <v>0.14583333333333331</v>
      </c>
      <c r="D1171" s="43">
        <v>8.1</v>
      </c>
      <c r="E1171" s="9">
        <f t="shared" si="76"/>
        <v>8.3389500000000005</v>
      </c>
      <c r="F1171" s="44">
        <v>15.95</v>
      </c>
      <c r="G1171" s="9">
        <f t="shared" si="77"/>
        <v>17.009080000000001</v>
      </c>
      <c r="H1171" s="11">
        <f t="shared" si="74"/>
        <v>537.78655733400001</v>
      </c>
      <c r="J1171" s="26"/>
    </row>
    <row r="1172" spans="1:10" outlineLevel="1">
      <c r="A1172" s="7">
        <v>34</v>
      </c>
      <c r="B1172" s="39">
        <v>42599.020833333336</v>
      </c>
      <c r="C1172" s="40">
        <f t="shared" si="75"/>
        <v>0.16666666666666666</v>
      </c>
      <c r="D1172" s="43">
        <v>6.19</v>
      </c>
      <c r="E1172" s="9">
        <f t="shared" si="76"/>
        <v>6.372605000000001</v>
      </c>
      <c r="F1172" s="44">
        <v>14.62</v>
      </c>
      <c r="G1172" s="9">
        <f t="shared" si="77"/>
        <v>15.590767999999999</v>
      </c>
      <c r="H1172" s="11">
        <f t="shared" si="74"/>
        <v>420.0135013893601</v>
      </c>
      <c r="J1172" s="26"/>
    </row>
    <row r="1173" spans="1:10" outlineLevel="1">
      <c r="A1173" s="7">
        <v>34</v>
      </c>
      <c r="B1173" s="39">
        <v>42599.020833333336</v>
      </c>
      <c r="C1173" s="40">
        <f t="shared" si="75"/>
        <v>0.1875</v>
      </c>
      <c r="D1173" s="43">
        <v>4.3600000000000003</v>
      </c>
      <c r="E1173" s="9">
        <f t="shared" si="76"/>
        <v>4.4886200000000009</v>
      </c>
      <c r="F1173" s="44">
        <v>16.23</v>
      </c>
      <c r="G1173" s="9">
        <f t="shared" si="77"/>
        <v>17.307672</v>
      </c>
      <c r="H1173" s="11">
        <f t="shared" si="74"/>
        <v>288.13496730736006</v>
      </c>
      <c r="J1173" s="26"/>
    </row>
    <row r="1174" spans="1:10" outlineLevel="1">
      <c r="A1174" s="7">
        <v>34</v>
      </c>
      <c r="B1174" s="39">
        <v>42599.020833333336</v>
      </c>
      <c r="C1174" s="40">
        <f t="shared" si="75"/>
        <v>0.20833333333333334</v>
      </c>
      <c r="D1174" s="43">
        <v>3.81</v>
      </c>
      <c r="E1174" s="9">
        <f t="shared" si="76"/>
        <v>3.9223950000000003</v>
      </c>
      <c r="F1174" s="44">
        <v>18.29</v>
      </c>
      <c r="G1174" s="9">
        <f t="shared" si="77"/>
        <v>19.504456000000001</v>
      </c>
      <c r="H1174" s="11">
        <f t="shared" si="74"/>
        <v>243.17101180788001</v>
      </c>
      <c r="J1174" s="26"/>
    </row>
    <row r="1175" spans="1:10" outlineLevel="1">
      <c r="A1175" s="7">
        <v>34</v>
      </c>
      <c r="B1175" s="39">
        <v>42599.020833333336</v>
      </c>
      <c r="C1175" s="40">
        <f t="shared" si="75"/>
        <v>0.22916666666666669</v>
      </c>
      <c r="D1175" s="43">
        <v>2.29</v>
      </c>
      <c r="E1175" s="9">
        <f t="shared" si="76"/>
        <v>2.3575550000000001</v>
      </c>
      <c r="F1175" s="44">
        <v>24.72</v>
      </c>
      <c r="G1175" s="9">
        <f t="shared" si="77"/>
        <v>26.361408000000001</v>
      </c>
      <c r="H1175" s="11">
        <f t="shared" si="74"/>
        <v>129.99226326256002</v>
      </c>
      <c r="J1175" s="26"/>
    </row>
    <row r="1176" spans="1:10" outlineLevel="1">
      <c r="A1176" s="7">
        <v>34</v>
      </c>
      <c r="B1176" s="39">
        <v>42599.020833333336</v>
      </c>
      <c r="C1176" s="40">
        <f t="shared" si="75"/>
        <v>0.25</v>
      </c>
      <c r="D1176" s="43">
        <v>2.42</v>
      </c>
      <c r="E1176" s="9">
        <f t="shared" si="76"/>
        <v>2.49139</v>
      </c>
      <c r="F1176" s="44">
        <v>27.54</v>
      </c>
      <c r="G1176" s="9">
        <f t="shared" si="77"/>
        <v>29.368655999999998</v>
      </c>
      <c r="H1176" s="11">
        <f t="shared" si="74"/>
        <v>129.87950912816001</v>
      </c>
      <c r="J1176" s="26"/>
    </row>
    <row r="1177" spans="1:10" outlineLevel="1">
      <c r="A1177" s="7">
        <v>34</v>
      </c>
      <c r="B1177" s="39">
        <v>42599.020833333336</v>
      </c>
      <c r="C1177" s="40">
        <f t="shared" si="75"/>
        <v>0.27083333333333331</v>
      </c>
      <c r="D1177" s="43">
        <v>2.19</v>
      </c>
      <c r="E1177" s="9">
        <f t="shared" si="76"/>
        <v>2.2546050000000002</v>
      </c>
      <c r="F1177" s="44">
        <v>43.86</v>
      </c>
      <c r="G1177" s="9">
        <f t="shared" si="77"/>
        <v>46.772303999999998</v>
      </c>
      <c r="H1177" s="11">
        <f t="shared" si="74"/>
        <v>78.297237040080006</v>
      </c>
      <c r="J1177" s="26"/>
    </row>
    <row r="1178" spans="1:10" outlineLevel="1">
      <c r="A1178" s="7">
        <v>34</v>
      </c>
      <c r="B1178" s="39">
        <v>42599.020833333336</v>
      </c>
      <c r="C1178" s="40">
        <f t="shared" si="75"/>
        <v>0.29166666666666663</v>
      </c>
      <c r="D1178" s="43">
        <v>1.51</v>
      </c>
      <c r="E1178" s="9">
        <f t="shared" si="76"/>
        <v>1.5545450000000001</v>
      </c>
      <c r="F1178" s="44">
        <v>113.31</v>
      </c>
      <c r="G1178" s="9">
        <f t="shared" si="77"/>
        <v>120.83378400000001</v>
      </c>
      <c r="H1178" s="11">
        <f t="shared" si="74"/>
        <v>-61.146137248280013</v>
      </c>
      <c r="J1178" s="26"/>
    </row>
    <row r="1179" spans="1:10" outlineLevel="1">
      <c r="A1179" s="7">
        <v>34</v>
      </c>
      <c r="B1179" s="39">
        <v>42599.020833333336</v>
      </c>
      <c r="C1179" s="40">
        <f t="shared" si="75"/>
        <v>0.31249999999999994</v>
      </c>
      <c r="D1179" s="43">
        <v>1.83</v>
      </c>
      <c r="E1179" s="9">
        <f t="shared" si="76"/>
        <v>1.8839850000000002</v>
      </c>
      <c r="F1179" s="44">
        <v>65.239999999999995</v>
      </c>
      <c r="G1179" s="9">
        <f t="shared" si="77"/>
        <v>69.571935999999994</v>
      </c>
      <c r="H1179" s="11">
        <f t="shared" si="74"/>
        <v>22.472293655040016</v>
      </c>
      <c r="J1179" s="26"/>
    </row>
    <row r="1180" spans="1:10" outlineLevel="1">
      <c r="A1180" s="7">
        <v>34</v>
      </c>
      <c r="B1180" s="39">
        <v>42599.020833333336</v>
      </c>
      <c r="C1180" s="40">
        <f t="shared" si="75"/>
        <v>0.33333333333333326</v>
      </c>
      <c r="D1180" s="43">
        <v>2.02</v>
      </c>
      <c r="E1180" s="9">
        <f t="shared" si="76"/>
        <v>2.07959</v>
      </c>
      <c r="F1180" s="44">
        <v>68.510000000000005</v>
      </c>
      <c r="G1180" s="9">
        <f t="shared" si="77"/>
        <v>73.059064000000006</v>
      </c>
      <c r="H1180" s="11">
        <f t="shared" si="74"/>
        <v>17.553686096239986</v>
      </c>
      <c r="J1180" s="26"/>
    </row>
    <row r="1181" spans="1:10" outlineLevel="1">
      <c r="A1181" s="7">
        <v>34</v>
      </c>
      <c r="B1181" s="39">
        <v>42599.020833333336</v>
      </c>
      <c r="C1181" s="40">
        <f t="shared" si="75"/>
        <v>0.35416666666666657</v>
      </c>
      <c r="D1181" s="43">
        <v>2.06</v>
      </c>
      <c r="E1181" s="9">
        <f t="shared" si="76"/>
        <v>2.1207700000000003</v>
      </c>
      <c r="F1181" s="44">
        <v>57.49</v>
      </c>
      <c r="G1181" s="9">
        <f t="shared" si="77"/>
        <v>61.307336000000006</v>
      </c>
      <c r="H1181" s="11">
        <f t="shared" si="74"/>
        <v>42.823996031279989</v>
      </c>
      <c r="J1181" s="26"/>
    </row>
    <row r="1182" spans="1:10" outlineLevel="1">
      <c r="A1182" s="7">
        <v>34</v>
      </c>
      <c r="B1182" s="39">
        <v>42599.020833333336</v>
      </c>
      <c r="C1182" s="40">
        <f t="shared" si="75"/>
        <v>0.37499999999999989</v>
      </c>
      <c r="D1182" s="43">
        <v>1.39</v>
      </c>
      <c r="E1182" s="9">
        <f t="shared" si="76"/>
        <v>1.4310050000000001</v>
      </c>
      <c r="F1182" s="44">
        <v>49.19</v>
      </c>
      <c r="G1182" s="9">
        <f t="shared" si="77"/>
        <v>52.456215999999998</v>
      </c>
      <c r="H1182" s="11">
        <f t="shared" si="74"/>
        <v>41.561800122920005</v>
      </c>
      <c r="J1182" s="26"/>
    </row>
    <row r="1183" spans="1:10" outlineLevel="1">
      <c r="A1183" s="7">
        <v>34</v>
      </c>
      <c r="B1183" s="39">
        <v>42599.020833333336</v>
      </c>
      <c r="C1183" s="40">
        <f t="shared" si="75"/>
        <v>0.3958333333333332</v>
      </c>
      <c r="D1183" s="43">
        <v>0.83</v>
      </c>
      <c r="E1183" s="9">
        <f t="shared" si="76"/>
        <v>0.85448500000000005</v>
      </c>
      <c r="F1183" s="44">
        <v>46.05</v>
      </c>
      <c r="G1183" s="9">
        <f t="shared" si="77"/>
        <v>49.10772</v>
      </c>
      <c r="H1183" s="11">
        <f t="shared" si="74"/>
        <v>27.678717375800002</v>
      </c>
      <c r="J1183" s="26"/>
    </row>
    <row r="1184" spans="1:10" outlineLevel="1">
      <c r="A1184" s="7">
        <v>34</v>
      </c>
      <c r="B1184" s="39">
        <v>42599.020833333336</v>
      </c>
      <c r="C1184" s="40">
        <f t="shared" si="75"/>
        <v>0.41666666666666652</v>
      </c>
      <c r="D1184" s="43">
        <v>0.56999999999999995</v>
      </c>
      <c r="E1184" s="9">
        <f t="shared" si="76"/>
        <v>0.58681499999999998</v>
      </c>
      <c r="F1184" s="44">
        <v>40.04</v>
      </c>
      <c r="G1184" s="9">
        <f t="shared" si="77"/>
        <v>42.698656</v>
      </c>
      <c r="H1184" s="11">
        <f t="shared" si="74"/>
        <v>22.76921067936</v>
      </c>
      <c r="J1184" s="26"/>
    </row>
    <row r="1185" spans="1:10" outlineLevel="1">
      <c r="A1185" s="7">
        <v>34</v>
      </c>
      <c r="B1185" s="39">
        <v>42599.020833333336</v>
      </c>
      <c r="C1185" s="40">
        <f t="shared" si="75"/>
        <v>0.43749999999999983</v>
      </c>
      <c r="D1185" s="43">
        <v>0.39</v>
      </c>
      <c r="E1185" s="9">
        <f t="shared" si="76"/>
        <v>0.40150500000000006</v>
      </c>
      <c r="F1185" s="44">
        <v>40.65</v>
      </c>
      <c r="G1185" s="9">
        <f t="shared" si="77"/>
        <v>43.349159999999998</v>
      </c>
      <c r="H1185" s="11">
        <f t="shared" si="74"/>
        <v>15.317753014200003</v>
      </c>
      <c r="J1185" s="26"/>
    </row>
    <row r="1186" spans="1:10" outlineLevel="1">
      <c r="A1186" s="7">
        <v>34</v>
      </c>
      <c r="B1186" s="39">
        <v>42599.020833333336</v>
      </c>
      <c r="C1186" s="40">
        <f t="shared" si="75"/>
        <v>0.45833333333333315</v>
      </c>
      <c r="D1186" s="43">
        <v>0.23</v>
      </c>
      <c r="E1186" s="9">
        <f t="shared" si="76"/>
        <v>0.23678500000000002</v>
      </c>
      <c r="F1186" s="44">
        <v>40.659999999999997</v>
      </c>
      <c r="G1186" s="9">
        <f t="shared" si="77"/>
        <v>43.359823999999996</v>
      </c>
      <c r="H1186" s="11">
        <f t="shared" si="74"/>
        <v>9.0310215741600022</v>
      </c>
      <c r="J1186" s="26"/>
    </row>
    <row r="1187" spans="1:10" outlineLevel="1">
      <c r="A1187" s="7">
        <v>34</v>
      </c>
      <c r="B1187" s="39">
        <v>42599.020833333336</v>
      </c>
      <c r="C1187" s="40">
        <f t="shared" si="75"/>
        <v>0.47916666666666646</v>
      </c>
      <c r="D1187" s="43">
        <v>-0.04</v>
      </c>
      <c r="E1187" s="9">
        <f t="shared" si="76"/>
        <v>-4.1180000000000001E-2</v>
      </c>
      <c r="F1187" s="44">
        <v>37.68</v>
      </c>
      <c r="G1187" s="9">
        <f t="shared" si="77"/>
        <v>40.181952000000003</v>
      </c>
      <c r="H1187" s="11">
        <f t="shared" si="74"/>
        <v>-1.7014772166399998</v>
      </c>
      <c r="J1187" s="26"/>
    </row>
    <row r="1188" spans="1:10" outlineLevel="1">
      <c r="A1188" s="7">
        <v>34</v>
      </c>
      <c r="B1188" s="39">
        <v>42599.020833333336</v>
      </c>
      <c r="C1188" s="40">
        <f t="shared" si="75"/>
        <v>0.49999999999999978</v>
      </c>
      <c r="D1188" s="43">
        <v>-0.02</v>
      </c>
      <c r="E1188" s="9">
        <f t="shared" si="76"/>
        <v>-2.0590000000000001E-2</v>
      </c>
      <c r="F1188" s="44">
        <v>35.159999999999997</v>
      </c>
      <c r="G1188" s="9">
        <f t="shared" si="77"/>
        <v>37.494623999999995</v>
      </c>
      <c r="H1188" s="11">
        <f t="shared" si="74"/>
        <v>-0.90607069184000011</v>
      </c>
      <c r="J1188" s="26"/>
    </row>
    <row r="1189" spans="1:10" outlineLevel="1">
      <c r="A1189" s="7">
        <v>34</v>
      </c>
      <c r="B1189" s="39">
        <v>42599.020833333336</v>
      </c>
      <c r="C1189" s="40">
        <f t="shared" si="75"/>
        <v>0.52083333333333315</v>
      </c>
      <c r="D1189" s="43">
        <v>-0.05</v>
      </c>
      <c r="E1189" s="9">
        <f t="shared" si="76"/>
        <v>-5.1475000000000007E-2</v>
      </c>
      <c r="F1189" s="44">
        <v>34.57</v>
      </c>
      <c r="G1189" s="9">
        <f t="shared" si="77"/>
        <v>36.865448000000001</v>
      </c>
      <c r="H1189" s="11">
        <f t="shared" si="74"/>
        <v>-2.2975635642000003</v>
      </c>
      <c r="J1189" s="26"/>
    </row>
    <row r="1190" spans="1:10" outlineLevel="1">
      <c r="A1190" s="7">
        <v>34</v>
      </c>
      <c r="B1190" s="39">
        <v>42599.020833333336</v>
      </c>
      <c r="C1190" s="40">
        <f t="shared" si="75"/>
        <v>0.54166666666666652</v>
      </c>
      <c r="D1190" s="43">
        <v>-0.09</v>
      </c>
      <c r="E1190" s="9">
        <f t="shared" si="76"/>
        <v>-9.2655000000000001E-2</v>
      </c>
      <c r="F1190" s="44">
        <v>32</v>
      </c>
      <c r="G1190" s="9">
        <f t="shared" si="77"/>
        <v>34.1248</v>
      </c>
      <c r="H1190" s="11">
        <f t="shared" si="74"/>
        <v>-4.3895491560000002</v>
      </c>
      <c r="J1190" s="26"/>
    </row>
    <row r="1191" spans="1:10" outlineLevel="1">
      <c r="A1191" s="7">
        <v>34</v>
      </c>
      <c r="B1191" s="39">
        <v>42599.020833333336</v>
      </c>
      <c r="C1191" s="40">
        <f t="shared" si="75"/>
        <v>0.56249999999999989</v>
      </c>
      <c r="D1191" s="43">
        <v>-0.09</v>
      </c>
      <c r="E1191" s="9">
        <f t="shared" si="76"/>
        <v>-9.2655000000000001E-2</v>
      </c>
      <c r="F1191" s="44">
        <v>32</v>
      </c>
      <c r="G1191" s="9">
        <f t="shared" si="77"/>
        <v>34.1248</v>
      </c>
      <c r="H1191" s="11">
        <f t="shared" si="74"/>
        <v>-4.3895491560000002</v>
      </c>
      <c r="J1191" s="26"/>
    </row>
    <row r="1192" spans="1:10" outlineLevel="1">
      <c r="A1192" s="7">
        <v>34</v>
      </c>
      <c r="B1192" s="39">
        <v>42599.020833333336</v>
      </c>
      <c r="C1192" s="40">
        <f t="shared" si="75"/>
        <v>0.58333333333333326</v>
      </c>
      <c r="D1192" s="43">
        <v>-0.1</v>
      </c>
      <c r="E1192" s="9">
        <f t="shared" si="76"/>
        <v>-0.10295000000000001</v>
      </c>
      <c r="F1192" s="44">
        <v>32.630000000000003</v>
      </c>
      <c r="G1192" s="9">
        <f t="shared" si="77"/>
        <v>34.796632000000002</v>
      </c>
      <c r="H1192" s="11">
        <f t="shared" si="74"/>
        <v>-4.8081117356000007</v>
      </c>
      <c r="J1192" s="26"/>
    </row>
    <row r="1193" spans="1:10" outlineLevel="1">
      <c r="A1193" s="7">
        <v>34</v>
      </c>
      <c r="B1193" s="39">
        <v>42599.020833333336</v>
      </c>
      <c r="C1193" s="40">
        <f t="shared" si="75"/>
        <v>0.60416666666666663</v>
      </c>
      <c r="D1193" s="43">
        <v>-0.09</v>
      </c>
      <c r="E1193" s="9">
        <f t="shared" si="76"/>
        <v>-9.2655000000000001E-2</v>
      </c>
      <c r="F1193" s="44">
        <v>32</v>
      </c>
      <c r="G1193" s="9">
        <f t="shared" si="77"/>
        <v>34.1248</v>
      </c>
      <c r="H1193" s="11">
        <f t="shared" si="74"/>
        <v>-4.3895491560000002</v>
      </c>
      <c r="J1193" s="26"/>
    </row>
    <row r="1194" spans="1:10" outlineLevel="1">
      <c r="A1194" s="7">
        <v>34</v>
      </c>
      <c r="B1194" s="39">
        <v>42599.020833333336</v>
      </c>
      <c r="C1194" s="40">
        <f t="shared" si="75"/>
        <v>0.625</v>
      </c>
      <c r="D1194" s="43">
        <v>-0.08</v>
      </c>
      <c r="E1194" s="9">
        <f t="shared" si="76"/>
        <v>-8.2360000000000003E-2</v>
      </c>
      <c r="F1194" s="44">
        <v>32</v>
      </c>
      <c r="G1194" s="9">
        <f t="shared" si="77"/>
        <v>34.1248</v>
      </c>
      <c r="H1194" s="11">
        <f t="shared" si="74"/>
        <v>-3.901821472</v>
      </c>
      <c r="J1194" s="26"/>
    </row>
    <row r="1195" spans="1:10" outlineLevel="1">
      <c r="A1195" s="7">
        <v>34</v>
      </c>
      <c r="B1195" s="39">
        <v>42599.020833333336</v>
      </c>
      <c r="C1195" s="40">
        <f t="shared" si="75"/>
        <v>0.64583333333333337</v>
      </c>
      <c r="D1195" s="43">
        <v>-0.08</v>
      </c>
      <c r="E1195" s="9">
        <f t="shared" si="76"/>
        <v>-8.2360000000000003E-2</v>
      </c>
      <c r="F1195" s="44">
        <v>34.26</v>
      </c>
      <c r="G1195" s="9">
        <f t="shared" si="77"/>
        <v>36.534863999999999</v>
      </c>
      <c r="H1195" s="11">
        <f t="shared" si="74"/>
        <v>-3.7033286009600004</v>
      </c>
      <c r="J1195" s="26"/>
    </row>
    <row r="1196" spans="1:10" outlineLevel="1">
      <c r="A1196" s="7">
        <v>34</v>
      </c>
      <c r="B1196" s="39">
        <v>42599.020833333336</v>
      </c>
      <c r="C1196" s="40">
        <f t="shared" si="75"/>
        <v>0.66666666666666674</v>
      </c>
      <c r="D1196" s="43">
        <v>-0.08</v>
      </c>
      <c r="E1196" s="9">
        <f t="shared" si="76"/>
        <v>-8.2360000000000003E-2</v>
      </c>
      <c r="F1196" s="44">
        <v>32.76</v>
      </c>
      <c r="G1196" s="9">
        <f t="shared" si="77"/>
        <v>34.935263999999997</v>
      </c>
      <c r="H1196" s="11">
        <f t="shared" si="74"/>
        <v>-3.8350716569600003</v>
      </c>
      <c r="J1196" s="26"/>
    </row>
    <row r="1197" spans="1:10" outlineLevel="1">
      <c r="A1197" s="7">
        <v>34</v>
      </c>
      <c r="B1197" s="39">
        <v>42599.020833333336</v>
      </c>
      <c r="C1197" s="40">
        <f t="shared" si="75"/>
        <v>0.68750000000000011</v>
      </c>
      <c r="D1197" s="43">
        <v>-0.09</v>
      </c>
      <c r="E1197" s="9">
        <f t="shared" si="76"/>
        <v>-9.2655000000000001E-2</v>
      </c>
      <c r="F1197" s="44">
        <v>33.049999999999997</v>
      </c>
      <c r="G1197" s="9">
        <f t="shared" si="77"/>
        <v>35.244519999999994</v>
      </c>
      <c r="H1197" s="11">
        <f t="shared" si="74"/>
        <v>-4.2858014994000007</v>
      </c>
      <c r="J1197" s="26"/>
    </row>
    <row r="1198" spans="1:10" outlineLevel="1">
      <c r="A1198" s="7">
        <v>34</v>
      </c>
      <c r="B1198" s="39">
        <v>42599.020833333336</v>
      </c>
      <c r="C1198" s="40">
        <f t="shared" si="75"/>
        <v>0.70833333333333348</v>
      </c>
      <c r="D1198" s="43">
        <v>-0.09</v>
      </c>
      <c r="E1198" s="9">
        <f t="shared" si="76"/>
        <v>-9.2655000000000001E-2</v>
      </c>
      <c r="F1198" s="44">
        <v>32.299999999999997</v>
      </c>
      <c r="G1198" s="9">
        <f t="shared" si="77"/>
        <v>34.444719999999997</v>
      </c>
      <c r="H1198" s="11">
        <f t="shared" si="74"/>
        <v>-4.3599069684000007</v>
      </c>
      <c r="J1198" s="26"/>
    </row>
    <row r="1199" spans="1:10" outlineLevel="1">
      <c r="A1199" s="7">
        <v>34</v>
      </c>
      <c r="B1199" s="39">
        <v>42599.020833333336</v>
      </c>
      <c r="C1199" s="40">
        <f t="shared" si="75"/>
        <v>0.72916666666666685</v>
      </c>
      <c r="D1199" s="43">
        <v>-0.09</v>
      </c>
      <c r="E1199" s="9">
        <f t="shared" si="76"/>
        <v>-9.2655000000000001E-2</v>
      </c>
      <c r="F1199" s="44">
        <v>40.549999999999997</v>
      </c>
      <c r="G1199" s="9">
        <f t="shared" si="77"/>
        <v>43.242519999999999</v>
      </c>
      <c r="H1199" s="11">
        <f t="shared" si="74"/>
        <v>-3.5447468094000003</v>
      </c>
      <c r="J1199" s="26"/>
    </row>
    <row r="1200" spans="1:10" outlineLevel="1">
      <c r="A1200" s="7">
        <v>34</v>
      </c>
      <c r="B1200" s="39">
        <v>42599.020833333336</v>
      </c>
      <c r="C1200" s="40">
        <f t="shared" si="75"/>
        <v>0.75000000000000022</v>
      </c>
      <c r="D1200" s="43">
        <v>-7.0000000000000007E-2</v>
      </c>
      <c r="E1200" s="9">
        <f t="shared" si="76"/>
        <v>-7.2065000000000018E-2</v>
      </c>
      <c r="F1200" s="44">
        <v>61</v>
      </c>
      <c r="G1200" s="9">
        <f t="shared" si="77"/>
        <v>65.050399999999996</v>
      </c>
      <c r="H1200" s="11">
        <f t="shared" si="74"/>
        <v>-1.1854404240000005</v>
      </c>
      <c r="J1200" s="26"/>
    </row>
    <row r="1201" spans="1:10" outlineLevel="1">
      <c r="A1201" s="7">
        <v>34</v>
      </c>
      <c r="B1201" s="39">
        <v>42599.020833333336</v>
      </c>
      <c r="C1201" s="40">
        <f t="shared" si="75"/>
        <v>0.77083333333333359</v>
      </c>
      <c r="D1201" s="43">
        <v>-0.02</v>
      </c>
      <c r="E1201" s="9">
        <f t="shared" si="76"/>
        <v>-2.0590000000000001E-2</v>
      </c>
      <c r="F1201" s="44">
        <v>85.17</v>
      </c>
      <c r="G1201" s="9">
        <f t="shared" si="77"/>
        <v>90.825288</v>
      </c>
      <c r="H1201" s="11">
        <f t="shared" si="74"/>
        <v>0.19200767992000001</v>
      </c>
      <c r="J1201" s="26"/>
    </row>
    <row r="1202" spans="1:10" outlineLevel="1">
      <c r="A1202" s="7">
        <v>34</v>
      </c>
      <c r="B1202" s="39">
        <v>42599.020833333336</v>
      </c>
      <c r="C1202" s="40">
        <f t="shared" si="75"/>
        <v>0.79166666666666696</v>
      </c>
      <c r="D1202" s="43">
        <v>0.19</v>
      </c>
      <c r="E1202" s="9">
        <f t="shared" si="76"/>
        <v>0.19560500000000003</v>
      </c>
      <c r="F1202" s="44">
        <v>90.63</v>
      </c>
      <c r="G1202" s="9">
        <f t="shared" si="77"/>
        <v>96.647831999999994</v>
      </c>
      <c r="H1202" s="11">
        <f t="shared" si="74"/>
        <v>-2.9629916783599994</v>
      </c>
      <c r="J1202" s="26"/>
    </row>
    <row r="1203" spans="1:10" outlineLevel="1">
      <c r="A1203" s="7">
        <v>34</v>
      </c>
      <c r="B1203" s="39">
        <v>42599.020833333336</v>
      </c>
      <c r="C1203" s="40">
        <f t="shared" si="75"/>
        <v>0.81250000000000033</v>
      </c>
      <c r="D1203" s="43">
        <v>0.36</v>
      </c>
      <c r="E1203" s="9">
        <f t="shared" si="76"/>
        <v>0.37062</v>
      </c>
      <c r="F1203" s="44">
        <v>64.02</v>
      </c>
      <c r="G1203" s="9">
        <f t="shared" si="77"/>
        <v>68.270927999999998</v>
      </c>
      <c r="H1203" s="11">
        <f t="shared" si="74"/>
        <v>4.9029586646400007</v>
      </c>
      <c r="J1203" s="26"/>
    </row>
    <row r="1204" spans="1:10" outlineLevel="1">
      <c r="A1204" s="7">
        <v>34</v>
      </c>
      <c r="B1204" s="39">
        <v>42599.020833333336</v>
      </c>
      <c r="C1204" s="40">
        <f t="shared" si="75"/>
        <v>0.8333333333333337</v>
      </c>
      <c r="D1204" s="43">
        <v>0.66</v>
      </c>
      <c r="E1204" s="9">
        <f t="shared" si="76"/>
        <v>0.67947000000000013</v>
      </c>
      <c r="F1204" s="44">
        <v>62.12</v>
      </c>
      <c r="G1204" s="9">
        <f t="shared" si="77"/>
        <v>66.244767999999993</v>
      </c>
      <c r="H1204" s="11">
        <f t="shared" si="74"/>
        <v>10.365472487040007</v>
      </c>
      <c r="J1204" s="26"/>
    </row>
    <row r="1205" spans="1:10" outlineLevel="1">
      <c r="A1205" s="7">
        <v>34</v>
      </c>
      <c r="B1205" s="39">
        <v>42599.020833333336</v>
      </c>
      <c r="C1205" s="40">
        <f t="shared" si="75"/>
        <v>0.85416666666666707</v>
      </c>
      <c r="D1205" s="43">
        <v>0.82</v>
      </c>
      <c r="E1205" s="9">
        <f t="shared" si="76"/>
        <v>0.84419</v>
      </c>
      <c r="F1205" s="44">
        <v>45.6</v>
      </c>
      <c r="G1205" s="9">
        <f t="shared" si="77"/>
        <v>48.627839999999999</v>
      </c>
      <c r="H1205" s="11">
        <f t="shared" si="74"/>
        <v>27.750348750400001</v>
      </c>
      <c r="J1205" s="26"/>
    </row>
    <row r="1206" spans="1:10" outlineLevel="1">
      <c r="A1206" s="7">
        <v>34</v>
      </c>
      <c r="B1206" s="39">
        <v>42599.020833333336</v>
      </c>
      <c r="C1206" s="40">
        <f t="shared" si="75"/>
        <v>0.87500000000000044</v>
      </c>
      <c r="D1206" s="43">
        <v>1.58</v>
      </c>
      <c r="E1206" s="9">
        <f t="shared" si="76"/>
        <v>1.6266100000000001</v>
      </c>
      <c r="F1206" s="44">
        <v>35.950000000000003</v>
      </c>
      <c r="G1206" s="9">
        <f t="shared" si="77"/>
        <v>38.33708</v>
      </c>
      <c r="H1206" s="11">
        <f t="shared" si="74"/>
        <v>70.209237301200005</v>
      </c>
      <c r="J1206" s="26"/>
    </row>
    <row r="1207" spans="1:10" outlineLevel="1">
      <c r="A1207" s="7">
        <v>34</v>
      </c>
      <c r="B1207" s="39">
        <v>42599.020833333336</v>
      </c>
      <c r="C1207" s="40">
        <f t="shared" si="75"/>
        <v>0.89583333333333381</v>
      </c>
      <c r="D1207" s="43">
        <v>1.53</v>
      </c>
      <c r="E1207" s="9">
        <f t="shared" si="76"/>
        <v>1.5751350000000002</v>
      </c>
      <c r="F1207" s="44">
        <v>32.74</v>
      </c>
      <c r="G1207" s="9">
        <f t="shared" si="77"/>
        <v>34.913936</v>
      </c>
      <c r="H1207" s="11">
        <f t="shared" si="74"/>
        <v>73.379339918640014</v>
      </c>
      <c r="J1207" s="26"/>
    </row>
    <row r="1208" spans="1:10" outlineLevel="1">
      <c r="A1208" s="7">
        <v>34</v>
      </c>
      <c r="B1208" s="39">
        <v>42599.020833333336</v>
      </c>
      <c r="C1208" s="40">
        <f t="shared" si="75"/>
        <v>0.91666666666666718</v>
      </c>
      <c r="D1208" s="43">
        <v>1.59</v>
      </c>
      <c r="E1208" s="9">
        <f t="shared" si="76"/>
        <v>1.6369050000000003</v>
      </c>
      <c r="F1208" s="44">
        <v>32</v>
      </c>
      <c r="G1208" s="9">
        <f t="shared" si="77"/>
        <v>34.1248</v>
      </c>
      <c r="H1208" s="11">
        <f t="shared" si="74"/>
        <v>77.548701756000014</v>
      </c>
      <c r="J1208" s="26"/>
    </row>
    <row r="1209" spans="1:10" outlineLevel="1">
      <c r="A1209" s="7">
        <v>34</v>
      </c>
      <c r="B1209" s="39">
        <v>42599.020833333336</v>
      </c>
      <c r="C1209" s="40">
        <f t="shared" si="75"/>
        <v>0.93750000000000056</v>
      </c>
      <c r="D1209" s="43">
        <v>2.76</v>
      </c>
      <c r="E1209" s="9">
        <f t="shared" si="76"/>
        <v>2.8414199999999998</v>
      </c>
      <c r="F1209" s="44">
        <v>45.13</v>
      </c>
      <c r="G1209" s="9">
        <f t="shared" si="77"/>
        <v>48.126632000000001</v>
      </c>
      <c r="H1209" s="11">
        <f t="shared" si="74"/>
        <v>94.827755302559993</v>
      </c>
      <c r="J1209" s="26"/>
    </row>
    <row r="1210" spans="1:10" outlineLevel="1">
      <c r="A1210" s="7">
        <v>34</v>
      </c>
      <c r="B1210" s="39">
        <v>42599.020833333336</v>
      </c>
      <c r="C1210" s="40">
        <f t="shared" si="75"/>
        <v>0.95833333333333393</v>
      </c>
      <c r="D1210" s="43">
        <v>4.6900000000000004</v>
      </c>
      <c r="E1210" s="9">
        <f t="shared" si="76"/>
        <v>4.8283550000000011</v>
      </c>
      <c r="F1210" s="44">
        <v>32.94</v>
      </c>
      <c r="G1210" s="9">
        <f t="shared" si="77"/>
        <v>35.127215999999997</v>
      </c>
      <c r="H1210" s="11">
        <f t="shared" si="74"/>
        <v>223.90426349032006</v>
      </c>
      <c r="J1210" s="26"/>
    </row>
    <row r="1211" spans="1:10" outlineLevel="1">
      <c r="A1211" s="7">
        <v>34</v>
      </c>
      <c r="B1211" s="39">
        <v>42599.020833333336</v>
      </c>
      <c r="C1211" s="40">
        <f t="shared" si="75"/>
        <v>0.9791666666666673</v>
      </c>
      <c r="D1211" s="43">
        <v>6.39</v>
      </c>
      <c r="E1211" s="9">
        <f t="shared" si="76"/>
        <v>6.5785049999999998</v>
      </c>
      <c r="F1211" s="44">
        <v>26.95</v>
      </c>
      <c r="G1211" s="9">
        <f t="shared" si="77"/>
        <v>28.73948</v>
      </c>
      <c r="H1211" s="11">
        <f t="shared" si="74"/>
        <v>347.08534462259996</v>
      </c>
      <c r="J1211" s="26"/>
    </row>
    <row r="1212" spans="1:10" outlineLevel="1">
      <c r="A1212" s="7">
        <v>34</v>
      </c>
      <c r="B1212" s="39">
        <v>42599.020833333336</v>
      </c>
      <c r="C1212" s="40">
        <f t="shared" si="75"/>
        <v>1.0000000000000007</v>
      </c>
      <c r="D1212" s="43">
        <v>7.35</v>
      </c>
      <c r="E1212" s="9">
        <f t="shared" si="76"/>
        <v>7.5668250000000006</v>
      </c>
      <c r="F1212" s="44">
        <v>32.840000000000003</v>
      </c>
      <c r="G1212" s="9">
        <f t="shared" si="77"/>
        <v>35.020576000000005</v>
      </c>
      <c r="H1212" s="11">
        <f t="shared" si="74"/>
        <v>351.70166750879997</v>
      </c>
      <c r="J1212" s="26"/>
    </row>
    <row r="1213" spans="1:10" outlineLevel="1">
      <c r="A1213" s="7">
        <v>34</v>
      </c>
      <c r="B1213" s="39">
        <v>42600.020833333336</v>
      </c>
      <c r="C1213" s="40">
        <f t="shared" si="75"/>
        <v>2.0833333333333332E-2</v>
      </c>
      <c r="D1213" s="43">
        <v>8.4</v>
      </c>
      <c r="E1213" s="9">
        <f t="shared" si="76"/>
        <v>8.6478000000000019</v>
      </c>
      <c r="F1213" s="44">
        <v>26.18</v>
      </c>
      <c r="G1213" s="9">
        <f t="shared" si="77"/>
        <v>27.918351999999999</v>
      </c>
      <c r="H1213" s="11">
        <f t="shared" ref="H1213:H1276" si="78">E1213*($B$6-G1213)</f>
        <v>463.3633755744001</v>
      </c>
      <c r="J1213" s="26"/>
    </row>
    <row r="1214" spans="1:10" outlineLevel="1">
      <c r="A1214" s="7">
        <v>34</v>
      </c>
      <c r="B1214" s="39">
        <v>42600.020833333336</v>
      </c>
      <c r="C1214" s="40">
        <f t="shared" ref="C1214:C1277" si="79">IF(C1213=$C$60,$C$13,C1213+1/48)</f>
        <v>4.1666666666666664E-2</v>
      </c>
      <c r="D1214" s="43">
        <v>9.73</v>
      </c>
      <c r="E1214" s="9">
        <f t="shared" si="76"/>
        <v>10.017035000000002</v>
      </c>
      <c r="F1214" s="44">
        <v>26.19</v>
      </c>
      <c r="G1214" s="9">
        <f t="shared" si="77"/>
        <v>27.929016000000001</v>
      </c>
      <c r="H1214" s="11">
        <f t="shared" si="78"/>
        <v>536.62242171244009</v>
      </c>
      <c r="J1214" s="26"/>
    </row>
    <row r="1215" spans="1:10" outlineLevel="1">
      <c r="A1215" s="7">
        <v>34</v>
      </c>
      <c r="B1215" s="39">
        <v>42600.020833333336</v>
      </c>
      <c r="C1215" s="40">
        <f t="shared" si="79"/>
        <v>6.25E-2</v>
      </c>
      <c r="D1215" s="43">
        <v>9.7200000000000006</v>
      </c>
      <c r="E1215" s="9">
        <f t="shared" si="76"/>
        <v>10.006740000000001</v>
      </c>
      <c r="F1215" s="44">
        <v>21.9</v>
      </c>
      <c r="G1215" s="9">
        <f t="shared" si="77"/>
        <v>23.35416</v>
      </c>
      <c r="H1215" s="11">
        <f t="shared" si="78"/>
        <v>581.85030296160005</v>
      </c>
      <c r="J1215" s="26"/>
    </row>
    <row r="1216" spans="1:10" outlineLevel="1">
      <c r="A1216" s="7">
        <v>34</v>
      </c>
      <c r="B1216" s="39">
        <v>42600.020833333336</v>
      </c>
      <c r="C1216" s="40">
        <f t="shared" si="79"/>
        <v>8.3333333333333329E-2</v>
      </c>
      <c r="D1216" s="43">
        <v>9.77</v>
      </c>
      <c r="E1216" s="9">
        <f t="shared" si="76"/>
        <v>10.058215000000001</v>
      </c>
      <c r="F1216" s="44">
        <v>15.13</v>
      </c>
      <c r="G1216" s="9">
        <f t="shared" si="77"/>
        <v>16.134632</v>
      </c>
      <c r="H1216" s="11">
        <f t="shared" si="78"/>
        <v>657.45892489812013</v>
      </c>
      <c r="J1216" s="26"/>
    </row>
    <row r="1217" spans="1:10" outlineLevel="1">
      <c r="A1217" s="7">
        <v>34</v>
      </c>
      <c r="B1217" s="39">
        <v>42600.020833333336</v>
      </c>
      <c r="C1217" s="40">
        <f t="shared" si="79"/>
        <v>0.10416666666666666</v>
      </c>
      <c r="D1217" s="43">
        <v>9.73</v>
      </c>
      <c r="E1217" s="9">
        <f t="shared" si="76"/>
        <v>10.017035000000002</v>
      </c>
      <c r="F1217" s="44">
        <v>11.38</v>
      </c>
      <c r="G1217" s="9">
        <f t="shared" si="77"/>
        <v>12.135632000000001</v>
      </c>
      <c r="H1217" s="11">
        <f t="shared" si="78"/>
        <v>694.82530200888016</v>
      </c>
      <c r="J1217" s="26"/>
    </row>
    <row r="1218" spans="1:10" outlineLevel="1">
      <c r="A1218" s="7">
        <v>34</v>
      </c>
      <c r="B1218" s="39">
        <v>42600.020833333336</v>
      </c>
      <c r="C1218" s="40">
        <f t="shared" si="79"/>
        <v>0.12499999999999999</v>
      </c>
      <c r="D1218" s="43">
        <v>9.49</v>
      </c>
      <c r="E1218" s="9">
        <f t="shared" si="76"/>
        <v>9.7699550000000013</v>
      </c>
      <c r="F1218" s="44">
        <v>7.59</v>
      </c>
      <c r="G1218" s="9">
        <f t="shared" si="77"/>
        <v>8.0939759999999996</v>
      </c>
      <c r="H1218" s="11">
        <f t="shared" si="78"/>
        <v>717.17355120892012</v>
      </c>
      <c r="J1218" s="26"/>
    </row>
    <row r="1219" spans="1:10" outlineLevel="1">
      <c r="A1219" s="7">
        <v>34</v>
      </c>
      <c r="B1219" s="39">
        <v>42600.020833333336</v>
      </c>
      <c r="C1219" s="40">
        <f t="shared" si="79"/>
        <v>0.14583333333333331</v>
      </c>
      <c r="D1219" s="43">
        <v>9.06</v>
      </c>
      <c r="E1219" s="9">
        <f t="shared" si="76"/>
        <v>9.3272700000000004</v>
      </c>
      <c r="F1219" s="44">
        <v>4.6900000000000004</v>
      </c>
      <c r="G1219" s="9">
        <f t="shared" si="77"/>
        <v>5.0014160000000007</v>
      </c>
      <c r="H1219" s="11">
        <f t="shared" si="78"/>
        <v>713.52294758567996</v>
      </c>
      <c r="J1219" s="26"/>
    </row>
    <row r="1220" spans="1:10" outlineLevel="1">
      <c r="A1220" s="7">
        <v>34</v>
      </c>
      <c r="B1220" s="39">
        <v>42600.020833333336</v>
      </c>
      <c r="C1220" s="40">
        <f t="shared" si="79"/>
        <v>0.16666666666666666</v>
      </c>
      <c r="D1220" s="43">
        <v>8.6</v>
      </c>
      <c r="E1220" s="9">
        <f t="shared" si="76"/>
        <v>8.8536999999999999</v>
      </c>
      <c r="F1220" s="44">
        <v>-8.4600000000000009</v>
      </c>
      <c r="G1220" s="9">
        <f t="shared" si="77"/>
        <v>-9.0217440000000018</v>
      </c>
      <c r="H1220" s="11">
        <f t="shared" si="78"/>
        <v>801.45236485279997</v>
      </c>
      <c r="J1220" s="26"/>
    </row>
    <row r="1221" spans="1:10" outlineLevel="1">
      <c r="A1221" s="7">
        <v>34</v>
      </c>
      <c r="B1221" s="39">
        <v>42600.020833333336</v>
      </c>
      <c r="C1221" s="40">
        <f t="shared" si="79"/>
        <v>0.1875</v>
      </c>
      <c r="D1221" s="43">
        <v>8.66</v>
      </c>
      <c r="E1221" s="9">
        <f t="shared" si="76"/>
        <v>8.9154700000000009</v>
      </c>
      <c r="F1221" s="44">
        <v>-5.78</v>
      </c>
      <c r="G1221" s="9">
        <f t="shared" si="77"/>
        <v>-6.1637919999999999</v>
      </c>
      <c r="H1221" s="11">
        <f t="shared" si="78"/>
        <v>781.56390766224013</v>
      </c>
      <c r="J1221" s="26"/>
    </row>
    <row r="1222" spans="1:10" outlineLevel="1">
      <c r="A1222" s="7">
        <v>34</v>
      </c>
      <c r="B1222" s="39">
        <v>42600.020833333336</v>
      </c>
      <c r="C1222" s="40">
        <f t="shared" si="79"/>
        <v>0.20833333333333334</v>
      </c>
      <c r="D1222" s="43">
        <v>8.6</v>
      </c>
      <c r="E1222" s="9">
        <f t="shared" si="76"/>
        <v>8.8536999999999999</v>
      </c>
      <c r="F1222" s="44">
        <v>4.09</v>
      </c>
      <c r="G1222" s="9">
        <f t="shared" si="77"/>
        <v>4.3615760000000003</v>
      </c>
      <c r="H1222" s="11">
        <f t="shared" si="78"/>
        <v>682.96046456880003</v>
      </c>
      <c r="J1222" s="26"/>
    </row>
    <row r="1223" spans="1:10" outlineLevel="1">
      <c r="A1223" s="7">
        <v>34</v>
      </c>
      <c r="B1223" s="39">
        <v>42600.020833333336</v>
      </c>
      <c r="C1223" s="40">
        <f t="shared" si="79"/>
        <v>0.22916666666666669</v>
      </c>
      <c r="D1223" s="43">
        <v>9.2799999999999994</v>
      </c>
      <c r="E1223" s="9">
        <f t="shared" si="76"/>
        <v>9.5537600000000005</v>
      </c>
      <c r="F1223" s="44">
        <v>7.48</v>
      </c>
      <c r="G1223" s="9">
        <f t="shared" si="77"/>
        <v>7.9766720000000007</v>
      </c>
      <c r="H1223" s="11">
        <f t="shared" si="78"/>
        <v>702.42423011327992</v>
      </c>
      <c r="J1223" s="26"/>
    </row>
    <row r="1224" spans="1:10" outlineLevel="1">
      <c r="A1224" s="7">
        <v>34</v>
      </c>
      <c r="B1224" s="39">
        <v>42600.020833333336</v>
      </c>
      <c r="C1224" s="40">
        <f t="shared" si="79"/>
        <v>0.25</v>
      </c>
      <c r="D1224" s="43">
        <v>9.42</v>
      </c>
      <c r="E1224" s="9">
        <f t="shared" si="76"/>
        <v>9.697890000000001</v>
      </c>
      <c r="F1224" s="44">
        <v>17.899999999999999</v>
      </c>
      <c r="G1224" s="9">
        <f t="shared" si="77"/>
        <v>19.088559999999998</v>
      </c>
      <c r="H1224" s="11">
        <f t="shared" si="78"/>
        <v>605.25927986160002</v>
      </c>
      <c r="J1224" s="26"/>
    </row>
    <row r="1225" spans="1:10" outlineLevel="1">
      <c r="A1225" s="7">
        <v>34</v>
      </c>
      <c r="B1225" s="39">
        <v>42600.020833333336</v>
      </c>
      <c r="C1225" s="40">
        <f t="shared" si="79"/>
        <v>0.27083333333333331</v>
      </c>
      <c r="D1225" s="43">
        <v>9.58</v>
      </c>
      <c r="E1225" s="9">
        <f t="shared" si="76"/>
        <v>9.8626100000000001</v>
      </c>
      <c r="F1225" s="44">
        <v>34.24</v>
      </c>
      <c r="G1225" s="9">
        <f t="shared" si="77"/>
        <v>36.513536000000002</v>
      </c>
      <c r="H1225" s="11">
        <f t="shared" si="78"/>
        <v>443.68394971103999</v>
      </c>
      <c r="J1225" s="26"/>
    </row>
    <row r="1226" spans="1:10" outlineLevel="1">
      <c r="A1226" s="7">
        <v>34</v>
      </c>
      <c r="B1226" s="39">
        <v>42600.020833333336</v>
      </c>
      <c r="C1226" s="40">
        <f t="shared" si="79"/>
        <v>0.29166666666666663</v>
      </c>
      <c r="D1226" s="43">
        <v>9.76</v>
      </c>
      <c r="E1226" s="9">
        <f t="shared" si="76"/>
        <v>10.047920000000001</v>
      </c>
      <c r="F1226" s="44">
        <v>70.62</v>
      </c>
      <c r="G1226" s="9">
        <f t="shared" si="77"/>
        <v>75.309168</v>
      </c>
      <c r="H1226" s="11">
        <f t="shared" si="78"/>
        <v>62.204984669440009</v>
      </c>
      <c r="J1226" s="26"/>
    </row>
    <row r="1227" spans="1:10" outlineLevel="1">
      <c r="A1227" s="7">
        <v>34</v>
      </c>
      <c r="B1227" s="39">
        <v>42600.020833333336</v>
      </c>
      <c r="C1227" s="40">
        <f t="shared" si="79"/>
        <v>0.31249999999999994</v>
      </c>
      <c r="D1227" s="43">
        <v>9.77</v>
      </c>
      <c r="E1227" s="9">
        <f t="shared" si="76"/>
        <v>10.058215000000001</v>
      </c>
      <c r="F1227" s="44">
        <v>45.83</v>
      </c>
      <c r="G1227" s="9">
        <f t="shared" si="77"/>
        <v>48.873111999999999</v>
      </c>
      <c r="H1227" s="11">
        <f t="shared" si="78"/>
        <v>328.16825428492001</v>
      </c>
      <c r="J1227" s="26"/>
    </row>
    <row r="1228" spans="1:10" outlineLevel="1">
      <c r="A1228" s="7">
        <v>34</v>
      </c>
      <c r="B1228" s="39">
        <v>42600.020833333336</v>
      </c>
      <c r="C1228" s="40">
        <f t="shared" si="79"/>
        <v>0.33333333333333326</v>
      </c>
      <c r="D1228" s="43">
        <v>9.09</v>
      </c>
      <c r="E1228" s="9">
        <f t="shared" si="76"/>
        <v>9.358155</v>
      </c>
      <c r="F1228" s="44">
        <v>52.1</v>
      </c>
      <c r="G1228" s="9">
        <f t="shared" si="77"/>
        <v>55.559440000000002</v>
      </c>
      <c r="H1228" s="11">
        <f t="shared" si="78"/>
        <v>242.75578126679997</v>
      </c>
      <c r="J1228" s="26"/>
    </row>
    <row r="1229" spans="1:10" outlineLevel="1">
      <c r="A1229" s="7">
        <v>34</v>
      </c>
      <c r="B1229" s="39">
        <v>42600.020833333336</v>
      </c>
      <c r="C1229" s="40">
        <f t="shared" si="79"/>
        <v>0.35416666666666657</v>
      </c>
      <c r="D1229" s="43">
        <v>8.9700000000000006</v>
      </c>
      <c r="E1229" s="9">
        <f t="shared" ref="E1229:E1292" si="80">IF($B$10="Electricity",$D1229*$B$7,$D1229*$B$8)</f>
        <v>9.2346150000000016</v>
      </c>
      <c r="F1229" s="44">
        <v>46.31</v>
      </c>
      <c r="G1229" s="9">
        <f t="shared" ref="G1229:G1292" si="81">$F1229*$B$8</f>
        <v>49.384984000000003</v>
      </c>
      <c r="H1229" s="11">
        <f t="shared" si="78"/>
        <v>296.56980847884</v>
      </c>
      <c r="J1229" s="26"/>
    </row>
    <row r="1230" spans="1:10" outlineLevel="1">
      <c r="A1230" s="7">
        <v>34</v>
      </c>
      <c r="B1230" s="39">
        <v>42600.020833333336</v>
      </c>
      <c r="C1230" s="40">
        <f t="shared" si="79"/>
        <v>0.37499999999999989</v>
      </c>
      <c r="D1230" s="43">
        <v>9.76</v>
      </c>
      <c r="E1230" s="9">
        <f t="shared" si="80"/>
        <v>10.047920000000001</v>
      </c>
      <c r="F1230" s="44">
        <v>34.67</v>
      </c>
      <c r="G1230" s="9">
        <f t="shared" si="81"/>
        <v>36.972087999999999</v>
      </c>
      <c r="H1230" s="11">
        <f t="shared" si="78"/>
        <v>447.41289754304006</v>
      </c>
      <c r="J1230" s="26"/>
    </row>
    <row r="1231" spans="1:10" outlineLevel="1">
      <c r="A1231" s="7">
        <v>34</v>
      </c>
      <c r="B1231" s="39">
        <v>42600.020833333336</v>
      </c>
      <c r="C1231" s="40">
        <f t="shared" si="79"/>
        <v>0.3958333333333332</v>
      </c>
      <c r="D1231" s="43">
        <v>9.7899999999999991</v>
      </c>
      <c r="E1231" s="9">
        <f t="shared" si="80"/>
        <v>10.078804999999999</v>
      </c>
      <c r="F1231" s="44">
        <v>32.17</v>
      </c>
      <c r="G1231" s="9">
        <f t="shared" si="81"/>
        <v>34.306088000000003</v>
      </c>
      <c r="H1231" s="11">
        <f t="shared" si="78"/>
        <v>475.6582362351599</v>
      </c>
      <c r="J1231" s="26"/>
    </row>
    <row r="1232" spans="1:10" outlineLevel="1">
      <c r="A1232" s="7">
        <v>34</v>
      </c>
      <c r="B1232" s="39">
        <v>42600.020833333336</v>
      </c>
      <c r="C1232" s="40">
        <f t="shared" si="79"/>
        <v>0.41666666666666652</v>
      </c>
      <c r="D1232" s="43">
        <v>9.7899999999999991</v>
      </c>
      <c r="E1232" s="9">
        <f t="shared" si="80"/>
        <v>10.078804999999999</v>
      </c>
      <c r="F1232" s="44">
        <v>31.01</v>
      </c>
      <c r="G1232" s="9">
        <f t="shared" si="81"/>
        <v>33.069064000000004</v>
      </c>
      <c r="H1232" s="11">
        <f t="shared" si="78"/>
        <v>488.12595991147992</v>
      </c>
      <c r="J1232" s="26"/>
    </row>
    <row r="1233" spans="1:10" outlineLevel="1">
      <c r="A1233" s="7">
        <v>34</v>
      </c>
      <c r="B1233" s="39">
        <v>42600.020833333336</v>
      </c>
      <c r="C1233" s="40">
        <f t="shared" si="79"/>
        <v>0.43749999999999983</v>
      </c>
      <c r="D1233" s="43">
        <v>9.7799999999999994</v>
      </c>
      <c r="E1233" s="9">
        <f t="shared" si="80"/>
        <v>10.06851</v>
      </c>
      <c r="F1233" s="44">
        <v>27.2</v>
      </c>
      <c r="G1233" s="9">
        <f t="shared" si="81"/>
        <v>29.006080000000001</v>
      </c>
      <c r="H1233" s="11">
        <f t="shared" si="78"/>
        <v>528.53555845920005</v>
      </c>
      <c r="J1233" s="26"/>
    </row>
    <row r="1234" spans="1:10" outlineLevel="1">
      <c r="A1234" s="7">
        <v>34</v>
      </c>
      <c r="B1234" s="39">
        <v>42600.020833333336</v>
      </c>
      <c r="C1234" s="40">
        <f t="shared" si="79"/>
        <v>0.45833333333333315</v>
      </c>
      <c r="D1234" s="43">
        <v>9.7200000000000006</v>
      </c>
      <c r="E1234" s="9">
        <f t="shared" si="80"/>
        <v>10.006740000000001</v>
      </c>
      <c r="F1234" s="44">
        <v>26.51</v>
      </c>
      <c r="G1234" s="9">
        <f t="shared" si="81"/>
        <v>28.270264000000001</v>
      </c>
      <c r="H1234" s="11">
        <f t="shared" si="78"/>
        <v>532.65612842064002</v>
      </c>
      <c r="J1234" s="26"/>
    </row>
    <row r="1235" spans="1:10" outlineLevel="1">
      <c r="A1235" s="7">
        <v>34</v>
      </c>
      <c r="B1235" s="39">
        <v>42600.020833333336</v>
      </c>
      <c r="C1235" s="40">
        <f t="shared" si="79"/>
        <v>0.47916666666666646</v>
      </c>
      <c r="D1235" s="43">
        <v>9.5500000000000007</v>
      </c>
      <c r="E1235" s="9">
        <f t="shared" si="80"/>
        <v>9.8317250000000023</v>
      </c>
      <c r="F1235" s="44">
        <v>23.48</v>
      </c>
      <c r="G1235" s="9">
        <f t="shared" si="81"/>
        <v>25.039072000000001</v>
      </c>
      <c r="H1235" s="11">
        <f t="shared" si="78"/>
        <v>555.10831734080011</v>
      </c>
      <c r="J1235" s="26"/>
    </row>
    <row r="1236" spans="1:10" outlineLevel="1">
      <c r="A1236" s="7">
        <v>34</v>
      </c>
      <c r="B1236" s="39">
        <v>42600.020833333336</v>
      </c>
      <c r="C1236" s="40">
        <f t="shared" si="79"/>
        <v>0.49999999999999978</v>
      </c>
      <c r="D1236" s="43">
        <v>9.42</v>
      </c>
      <c r="E1236" s="9">
        <f t="shared" si="80"/>
        <v>9.697890000000001</v>
      </c>
      <c r="F1236" s="44">
        <v>25.74</v>
      </c>
      <c r="G1236" s="9">
        <f t="shared" si="81"/>
        <v>27.449135999999999</v>
      </c>
      <c r="H1236" s="11">
        <f t="shared" si="78"/>
        <v>524.1793334769601</v>
      </c>
      <c r="J1236" s="26"/>
    </row>
    <row r="1237" spans="1:10" outlineLevel="1">
      <c r="A1237" s="7">
        <v>34</v>
      </c>
      <c r="B1237" s="39">
        <v>42600.020833333336</v>
      </c>
      <c r="C1237" s="40">
        <f t="shared" si="79"/>
        <v>0.52083333333333315</v>
      </c>
      <c r="D1237" s="43">
        <v>9.44</v>
      </c>
      <c r="E1237" s="9">
        <f t="shared" si="80"/>
        <v>9.7184799999999996</v>
      </c>
      <c r="F1237" s="44">
        <v>23.83</v>
      </c>
      <c r="G1237" s="9">
        <f t="shared" si="81"/>
        <v>25.412312</v>
      </c>
      <c r="H1237" s="11">
        <f t="shared" si="78"/>
        <v>545.08707407423992</v>
      </c>
      <c r="J1237" s="26"/>
    </row>
    <row r="1238" spans="1:10" outlineLevel="1">
      <c r="A1238" s="7">
        <v>34</v>
      </c>
      <c r="B1238" s="39">
        <v>42600.020833333336</v>
      </c>
      <c r="C1238" s="40">
        <f t="shared" si="79"/>
        <v>0.54166666666666652</v>
      </c>
      <c r="D1238" s="43">
        <v>9.6300000000000008</v>
      </c>
      <c r="E1238" s="9">
        <f t="shared" si="80"/>
        <v>9.9140850000000018</v>
      </c>
      <c r="F1238" s="44">
        <v>22.08</v>
      </c>
      <c r="G1238" s="9">
        <f t="shared" si="81"/>
        <v>23.546111999999997</v>
      </c>
      <c r="H1238" s="11">
        <f t="shared" si="78"/>
        <v>574.55977171248014</v>
      </c>
      <c r="J1238" s="26"/>
    </row>
    <row r="1239" spans="1:10" outlineLevel="1">
      <c r="A1239" s="7">
        <v>34</v>
      </c>
      <c r="B1239" s="39">
        <v>42600.020833333336</v>
      </c>
      <c r="C1239" s="40">
        <f t="shared" si="79"/>
        <v>0.56249999999999989</v>
      </c>
      <c r="D1239" s="43">
        <v>9.73</v>
      </c>
      <c r="E1239" s="9">
        <f t="shared" si="80"/>
        <v>10.017035000000002</v>
      </c>
      <c r="F1239" s="44">
        <v>23.07</v>
      </c>
      <c r="G1239" s="9">
        <f t="shared" si="81"/>
        <v>24.601848</v>
      </c>
      <c r="H1239" s="11">
        <f t="shared" si="78"/>
        <v>569.95078001932006</v>
      </c>
      <c r="J1239" s="26"/>
    </row>
    <row r="1240" spans="1:10" outlineLevel="1">
      <c r="A1240" s="7">
        <v>34</v>
      </c>
      <c r="B1240" s="39">
        <v>42600.020833333336</v>
      </c>
      <c r="C1240" s="40">
        <f t="shared" si="79"/>
        <v>0.58333333333333326</v>
      </c>
      <c r="D1240" s="43">
        <v>8.19</v>
      </c>
      <c r="E1240" s="9">
        <f t="shared" si="80"/>
        <v>8.4316049999999994</v>
      </c>
      <c r="F1240" s="44">
        <v>24.49</v>
      </c>
      <c r="G1240" s="9">
        <f t="shared" si="81"/>
        <v>26.116135999999997</v>
      </c>
      <c r="H1240" s="11">
        <f t="shared" si="78"/>
        <v>466.97486462171997</v>
      </c>
      <c r="J1240" s="26"/>
    </row>
    <row r="1241" spans="1:10" outlineLevel="1">
      <c r="A1241" s="7">
        <v>34</v>
      </c>
      <c r="B1241" s="39">
        <v>42600.020833333336</v>
      </c>
      <c r="C1241" s="40">
        <f t="shared" si="79"/>
        <v>0.60416666666666663</v>
      </c>
      <c r="D1241" s="43">
        <v>8.14</v>
      </c>
      <c r="E1241" s="9">
        <f t="shared" si="80"/>
        <v>8.3801300000000012</v>
      </c>
      <c r="F1241" s="44">
        <v>23.6</v>
      </c>
      <c r="G1241" s="9">
        <f t="shared" si="81"/>
        <v>25.167040000000004</v>
      </c>
      <c r="H1241" s="11">
        <f t="shared" si="78"/>
        <v>472.07752808480006</v>
      </c>
      <c r="J1241" s="26"/>
    </row>
    <row r="1242" spans="1:10" outlineLevel="1">
      <c r="A1242" s="7">
        <v>34</v>
      </c>
      <c r="B1242" s="39">
        <v>42600.020833333336</v>
      </c>
      <c r="C1242" s="40">
        <f t="shared" si="79"/>
        <v>0.625</v>
      </c>
      <c r="D1242" s="43">
        <v>8.15</v>
      </c>
      <c r="E1242" s="9">
        <f t="shared" si="80"/>
        <v>8.3904250000000005</v>
      </c>
      <c r="F1242" s="44">
        <v>21.98</v>
      </c>
      <c r="G1242" s="9">
        <f t="shared" si="81"/>
        <v>23.439472000000002</v>
      </c>
      <c r="H1242" s="11">
        <f t="shared" si="78"/>
        <v>487.15250564440004</v>
      </c>
      <c r="J1242" s="26"/>
    </row>
    <row r="1243" spans="1:10" outlineLevel="1">
      <c r="A1243" s="7">
        <v>34</v>
      </c>
      <c r="B1243" s="39">
        <v>42600.020833333336</v>
      </c>
      <c r="C1243" s="40">
        <f t="shared" si="79"/>
        <v>0.64583333333333337</v>
      </c>
      <c r="D1243" s="43">
        <v>8.15</v>
      </c>
      <c r="E1243" s="9">
        <f t="shared" si="80"/>
        <v>8.3904250000000005</v>
      </c>
      <c r="F1243" s="44">
        <v>23.27</v>
      </c>
      <c r="G1243" s="9">
        <f t="shared" si="81"/>
        <v>24.815128000000001</v>
      </c>
      <c r="H1243" s="11">
        <f t="shared" si="78"/>
        <v>475.61016715060003</v>
      </c>
      <c r="J1243" s="26"/>
    </row>
    <row r="1244" spans="1:10" outlineLevel="1">
      <c r="A1244" s="7">
        <v>34</v>
      </c>
      <c r="B1244" s="39">
        <v>42600.020833333336</v>
      </c>
      <c r="C1244" s="40">
        <f t="shared" si="79"/>
        <v>0.66666666666666674</v>
      </c>
      <c r="D1244" s="43">
        <v>8.31</v>
      </c>
      <c r="E1244" s="9">
        <f t="shared" si="80"/>
        <v>8.5551450000000013</v>
      </c>
      <c r="F1244" s="44">
        <v>28.8</v>
      </c>
      <c r="G1244" s="9">
        <f t="shared" si="81"/>
        <v>30.712320000000002</v>
      </c>
      <c r="H1244" s="11">
        <f t="shared" si="78"/>
        <v>434.49596661360005</v>
      </c>
      <c r="J1244" s="26"/>
    </row>
    <row r="1245" spans="1:10" outlineLevel="1">
      <c r="A1245" s="7">
        <v>34</v>
      </c>
      <c r="B1245" s="39">
        <v>42600.020833333336</v>
      </c>
      <c r="C1245" s="40">
        <f t="shared" si="79"/>
        <v>0.68750000000000011</v>
      </c>
      <c r="D1245" s="43">
        <v>8.8800000000000008</v>
      </c>
      <c r="E1245" s="9">
        <f t="shared" si="80"/>
        <v>9.141960000000001</v>
      </c>
      <c r="F1245" s="44">
        <v>29.22</v>
      </c>
      <c r="G1245" s="9">
        <f t="shared" si="81"/>
        <v>31.160208000000001</v>
      </c>
      <c r="H1245" s="11">
        <f t="shared" si="78"/>
        <v>460.20436487232007</v>
      </c>
      <c r="J1245" s="26"/>
    </row>
    <row r="1246" spans="1:10" outlineLevel="1">
      <c r="A1246" s="7">
        <v>34</v>
      </c>
      <c r="B1246" s="39">
        <v>42600.020833333336</v>
      </c>
      <c r="C1246" s="40">
        <f t="shared" si="79"/>
        <v>0.70833333333333348</v>
      </c>
      <c r="D1246" s="43">
        <v>8.51</v>
      </c>
      <c r="E1246" s="9">
        <f t="shared" si="80"/>
        <v>8.7610450000000011</v>
      </c>
      <c r="F1246" s="44">
        <v>26.23</v>
      </c>
      <c r="G1246" s="9">
        <f t="shared" si="81"/>
        <v>27.971672000000002</v>
      </c>
      <c r="H1246" s="11">
        <f t="shared" si="78"/>
        <v>468.96409038276005</v>
      </c>
      <c r="J1246" s="26"/>
    </row>
    <row r="1247" spans="1:10" outlineLevel="1">
      <c r="A1247" s="7">
        <v>34</v>
      </c>
      <c r="B1247" s="39">
        <v>42600.020833333336</v>
      </c>
      <c r="C1247" s="40">
        <f t="shared" si="79"/>
        <v>0.72916666666666685</v>
      </c>
      <c r="D1247" s="43">
        <v>9.7799999999999994</v>
      </c>
      <c r="E1247" s="9">
        <f t="shared" si="80"/>
        <v>10.06851</v>
      </c>
      <c r="F1247" s="44">
        <v>26.34</v>
      </c>
      <c r="G1247" s="9">
        <f t="shared" si="81"/>
        <v>28.088975999999999</v>
      </c>
      <c r="H1247" s="11">
        <f t="shared" si="78"/>
        <v>537.76942925423998</v>
      </c>
      <c r="J1247" s="26"/>
    </row>
    <row r="1248" spans="1:10" outlineLevel="1">
      <c r="A1248" s="7">
        <v>34</v>
      </c>
      <c r="B1248" s="39">
        <v>42600.020833333336</v>
      </c>
      <c r="C1248" s="40">
        <f t="shared" si="79"/>
        <v>0.75000000000000022</v>
      </c>
      <c r="D1248" s="43">
        <v>9.7899999999999991</v>
      </c>
      <c r="E1248" s="9">
        <f t="shared" si="80"/>
        <v>10.078804999999999</v>
      </c>
      <c r="F1248" s="44">
        <v>31.55</v>
      </c>
      <c r="G1248" s="9">
        <f t="shared" si="81"/>
        <v>33.644919999999999</v>
      </c>
      <c r="H1248" s="11">
        <f t="shared" si="78"/>
        <v>482.32201957939998</v>
      </c>
      <c r="J1248" s="26"/>
    </row>
    <row r="1249" spans="1:10" outlineLevel="1">
      <c r="A1249" s="7">
        <v>34</v>
      </c>
      <c r="B1249" s="39">
        <v>42600.020833333336</v>
      </c>
      <c r="C1249" s="40">
        <f t="shared" si="79"/>
        <v>0.77083333333333359</v>
      </c>
      <c r="D1249" s="43">
        <v>9.7899999999999991</v>
      </c>
      <c r="E1249" s="9">
        <f t="shared" si="80"/>
        <v>10.078804999999999</v>
      </c>
      <c r="F1249" s="44">
        <v>52.89</v>
      </c>
      <c r="G1249" s="9">
        <f t="shared" si="81"/>
        <v>56.401896000000001</v>
      </c>
      <c r="H1249" s="11">
        <f t="shared" si="78"/>
        <v>252.95889608571997</v>
      </c>
      <c r="J1249" s="26"/>
    </row>
    <row r="1250" spans="1:10" outlineLevel="1">
      <c r="A1250" s="7">
        <v>34</v>
      </c>
      <c r="B1250" s="39">
        <v>42600.020833333336</v>
      </c>
      <c r="C1250" s="40">
        <f t="shared" si="79"/>
        <v>0.79166666666666696</v>
      </c>
      <c r="D1250" s="43">
        <v>9.77</v>
      </c>
      <c r="E1250" s="9">
        <f t="shared" si="80"/>
        <v>10.058215000000001</v>
      </c>
      <c r="F1250" s="44">
        <v>52.91</v>
      </c>
      <c r="G1250" s="9">
        <f t="shared" si="81"/>
        <v>56.423223999999998</v>
      </c>
      <c r="H1250" s="11">
        <f t="shared" si="78"/>
        <v>252.22760451484004</v>
      </c>
      <c r="J1250" s="26"/>
    </row>
    <row r="1251" spans="1:10" outlineLevel="1">
      <c r="A1251" s="7">
        <v>34</v>
      </c>
      <c r="B1251" s="39">
        <v>42600.020833333336</v>
      </c>
      <c r="C1251" s="40">
        <f t="shared" si="79"/>
        <v>0.81250000000000033</v>
      </c>
      <c r="D1251" s="43">
        <v>9.7799999999999994</v>
      </c>
      <c r="E1251" s="9">
        <f t="shared" si="80"/>
        <v>10.06851</v>
      </c>
      <c r="F1251" s="44">
        <v>38.32</v>
      </c>
      <c r="G1251" s="9">
        <f t="shared" si="81"/>
        <v>40.864448000000003</v>
      </c>
      <c r="H1251" s="11">
        <f t="shared" si="78"/>
        <v>409.13946166751998</v>
      </c>
      <c r="J1251" s="26"/>
    </row>
    <row r="1252" spans="1:10" outlineLevel="1">
      <c r="A1252" s="7">
        <v>34</v>
      </c>
      <c r="B1252" s="39">
        <v>42600.020833333336</v>
      </c>
      <c r="C1252" s="40">
        <f t="shared" si="79"/>
        <v>0.8333333333333337</v>
      </c>
      <c r="D1252" s="43">
        <v>9.7899999999999991</v>
      </c>
      <c r="E1252" s="9">
        <f t="shared" si="80"/>
        <v>10.078804999999999</v>
      </c>
      <c r="F1252" s="44">
        <v>42.7</v>
      </c>
      <c r="G1252" s="9">
        <f t="shared" si="81"/>
        <v>45.53528</v>
      </c>
      <c r="H1252" s="11">
        <f t="shared" si="78"/>
        <v>362.48139975959998</v>
      </c>
      <c r="J1252" s="26"/>
    </row>
    <row r="1253" spans="1:10" outlineLevel="1">
      <c r="A1253" s="7">
        <v>34</v>
      </c>
      <c r="B1253" s="39">
        <v>42600.020833333336</v>
      </c>
      <c r="C1253" s="40">
        <f t="shared" si="79"/>
        <v>0.85416666666666707</v>
      </c>
      <c r="D1253" s="43">
        <v>9.7799999999999994</v>
      </c>
      <c r="E1253" s="9">
        <f t="shared" si="80"/>
        <v>10.06851</v>
      </c>
      <c r="F1253" s="44">
        <v>34.159999999999997</v>
      </c>
      <c r="G1253" s="9">
        <f t="shared" si="81"/>
        <v>36.428224</v>
      </c>
      <c r="H1253" s="11">
        <f t="shared" si="78"/>
        <v>453.80562737375999</v>
      </c>
      <c r="J1253" s="26"/>
    </row>
    <row r="1254" spans="1:10" outlineLevel="1">
      <c r="A1254" s="7">
        <v>34</v>
      </c>
      <c r="B1254" s="39">
        <v>42600.020833333336</v>
      </c>
      <c r="C1254" s="40">
        <f t="shared" si="79"/>
        <v>0.87500000000000044</v>
      </c>
      <c r="D1254" s="43">
        <v>9.7899999999999991</v>
      </c>
      <c r="E1254" s="9">
        <f t="shared" si="80"/>
        <v>10.078804999999999</v>
      </c>
      <c r="F1254" s="44">
        <v>23.5</v>
      </c>
      <c r="G1254" s="9">
        <f t="shared" si="81"/>
        <v>25.060400000000001</v>
      </c>
      <c r="H1254" s="11">
        <f t="shared" si="78"/>
        <v>568.84372267799995</v>
      </c>
      <c r="J1254" s="26"/>
    </row>
    <row r="1255" spans="1:10" outlineLevel="1">
      <c r="A1255" s="7">
        <v>34</v>
      </c>
      <c r="B1255" s="39">
        <v>42600.020833333336</v>
      </c>
      <c r="C1255" s="40">
        <f t="shared" si="79"/>
        <v>0.89583333333333381</v>
      </c>
      <c r="D1255" s="43">
        <v>9.7799999999999994</v>
      </c>
      <c r="E1255" s="9">
        <f t="shared" si="80"/>
        <v>10.06851</v>
      </c>
      <c r="F1255" s="44">
        <v>21.88</v>
      </c>
      <c r="G1255" s="9">
        <f t="shared" si="81"/>
        <v>23.332832</v>
      </c>
      <c r="H1255" s="11">
        <f t="shared" si="78"/>
        <v>585.65671267968003</v>
      </c>
      <c r="J1255" s="26"/>
    </row>
    <row r="1256" spans="1:10" outlineLevel="1">
      <c r="A1256" s="7">
        <v>34</v>
      </c>
      <c r="B1256" s="39">
        <v>42600.020833333336</v>
      </c>
      <c r="C1256" s="40">
        <f t="shared" si="79"/>
        <v>0.91666666666666718</v>
      </c>
      <c r="D1256" s="43">
        <v>9.7899999999999991</v>
      </c>
      <c r="E1256" s="9">
        <f t="shared" si="80"/>
        <v>10.078804999999999</v>
      </c>
      <c r="F1256" s="44">
        <v>21.01</v>
      </c>
      <c r="G1256" s="9">
        <f t="shared" si="81"/>
        <v>22.405064000000003</v>
      </c>
      <c r="H1256" s="11">
        <f t="shared" si="78"/>
        <v>595.60633643147992</v>
      </c>
      <c r="J1256" s="26"/>
    </row>
    <row r="1257" spans="1:10" outlineLevel="1">
      <c r="A1257" s="7">
        <v>34</v>
      </c>
      <c r="B1257" s="39">
        <v>42600.020833333336</v>
      </c>
      <c r="C1257" s="40">
        <f t="shared" si="79"/>
        <v>0.93750000000000056</v>
      </c>
      <c r="D1257" s="43">
        <v>9.7799999999999994</v>
      </c>
      <c r="E1257" s="9">
        <f t="shared" si="80"/>
        <v>10.06851</v>
      </c>
      <c r="F1257" s="44">
        <v>26.85</v>
      </c>
      <c r="G1257" s="9">
        <f t="shared" si="81"/>
        <v>28.632840000000002</v>
      </c>
      <c r="H1257" s="11">
        <f t="shared" si="78"/>
        <v>532.29352913159994</v>
      </c>
      <c r="J1257" s="26"/>
    </row>
    <row r="1258" spans="1:10" outlineLevel="1">
      <c r="A1258" s="7">
        <v>34</v>
      </c>
      <c r="B1258" s="39">
        <v>42600.020833333336</v>
      </c>
      <c r="C1258" s="40">
        <f t="shared" si="79"/>
        <v>0.95833333333333393</v>
      </c>
      <c r="D1258" s="43">
        <v>9.7799999999999994</v>
      </c>
      <c r="E1258" s="9">
        <f t="shared" si="80"/>
        <v>10.06851</v>
      </c>
      <c r="F1258" s="44">
        <v>22.22</v>
      </c>
      <c r="G1258" s="9">
        <f t="shared" si="81"/>
        <v>23.695408</v>
      </c>
      <c r="H1258" s="11">
        <f t="shared" si="78"/>
        <v>582.00611259792004</v>
      </c>
      <c r="J1258" s="26"/>
    </row>
    <row r="1259" spans="1:10" outlineLevel="1">
      <c r="A1259" s="7">
        <v>34</v>
      </c>
      <c r="B1259" s="39">
        <v>42600.020833333336</v>
      </c>
      <c r="C1259" s="40">
        <f t="shared" si="79"/>
        <v>0.9791666666666673</v>
      </c>
      <c r="D1259" s="43">
        <v>9.7799999999999994</v>
      </c>
      <c r="E1259" s="9">
        <f t="shared" si="80"/>
        <v>10.06851</v>
      </c>
      <c r="F1259" s="44">
        <v>1.1399999999999999</v>
      </c>
      <c r="G1259" s="9">
        <f t="shared" si="81"/>
        <v>1.2156959999999999</v>
      </c>
      <c r="H1259" s="11">
        <f t="shared" si="78"/>
        <v>808.34331766704008</v>
      </c>
      <c r="J1259" s="26"/>
    </row>
    <row r="1260" spans="1:10" outlineLevel="1">
      <c r="A1260" s="7">
        <v>34</v>
      </c>
      <c r="B1260" s="39">
        <v>42600.020833333336</v>
      </c>
      <c r="C1260" s="40">
        <f t="shared" si="79"/>
        <v>1.0000000000000007</v>
      </c>
      <c r="D1260" s="43">
        <v>9.7799999999999994</v>
      </c>
      <c r="E1260" s="9">
        <f t="shared" si="80"/>
        <v>10.06851</v>
      </c>
      <c r="F1260" s="44">
        <v>15.66</v>
      </c>
      <c r="G1260" s="9">
        <f t="shared" si="81"/>
        <v>16.699824</v>
      </c>
      <c r="H1260" s="11">
        <f t="shared" si="78"/>
        <v>652.44122005775989</v>
      </c>
      <c r="J1260" s="26"/>
    </row>
    <row r="1261" spans="1:10" outlineLevel="1">
      <c r="A1261" s="7">
        <v>34</v>
      </c>
      <c r="B1261" s="39">
        <v>42601.020833333336</v>
      </c>
      <c r="C1261" s="40">
        <f t="shared" si="79"/>
        <v>2.0833333333333332E-2</v>
      </c>
      <c r="D1261" s="43">
        <v>9.7899999999999991</v>
      </c>
      <c r="E1261" s="9">
        <f t="shared" si="80"/>
        <v>10.078804999999999</v>
      </c>
      <c r="F1261" s="44">
        <v>23.82</v>
      </c>
      <c r="G1261" s="9">
        <f t="shared" si="81"/>
        <v>25.401648000000002</v>
      </c>
      <c r="H1261" s="11">
        <f t="shared" si="78"/>
        <v>565.4043506293599</v>
      </c>
      <c r="J1261" s="26"/>
    </row>
    <row r="1262" spans="1:10" outlineLevel="1">
      <c r="A1262" s="7">
        <v>34</v>
      </c>
      <c r="B1262" s="39">
        <v>42601.020833333336</v>
      </c>
      <c r="C1262" s="40">
        <f t="shared" si="79"/>
        <v>4.1666666666666664E-2</v>
      </c>
      <c r="D1262" s="43">
        <v>9.7799999999999994</v>
      </c>
      <c r="E1262" s="9">
        <f t="shared" si="80"/>
        <v>10.06851</v>
      </c>
      <c r="F1262" s="44">
        <v>24.25</v>
      </c>
      <c r="G1262" s="9">
        <f t="shared" si="81"/>
        <v>25.860199999999999</v>
      </c>
      <c r="H1262" s="11">
        <f t="shared" si="78"/>
        <v>560.209882698</v>
      </c>
      <c r="J1262" s="26"/>
    </row>
    <row r="1263" spans="1:10" outlineLevel="1">
      <c r="A1263" s="7">
        <v>34</v>
      </c>
      <c r="B1263" s="39">
        <v>42601.020833333336</v>
      </c>
      <c r="C1263" s="40">
        <f t="shared" si="79"/>
        <v>6.25E-2</v>
      </c>
      <c r="D1263" s="43">
        <v>9.7899999999999991</v>
      </c>
      <c r="E1263" s="9">
        <f t="shared" si="80"/>
        <v>10.078804999999999</v>
      </c>
      <c r="F1263" s="44">
        <v>21.7</v>
      </c>
      <c r="G1263" s="9">
        <f t="shared" si="81"/>
        <v>23.140879999999999</v>
      </c>
      <c r="H1263" s="11">
        <f t="shared" si="78"/>
        <v>588.19019045159996</v>
      </c>
      <c r="J1263" s="26"/>
    </row>
    <row r="1264" spans="1:10" outlineLevel="1">
      <c r="A1264" s="7">
        <v>34</v>
      </c>
      <c r="B1264" s="39">
        <v>42601.020833333336</v>
      </c>
      <c r="C1264" s="40">
        <f t="shared" si="79"/>
        <v>8.3333333333333329E-2</v>
      </c>
      <c r="D1264" s="43">
        <v>9.7899999999999991</v>
      </c>
      <c r="E1264" s="9">
        <f t="shared" si="80"/>
        <v>10.078804999999999</v>
      </c>
      <c r="F1264" s="44">
        <v>14.91</v>
      </c>
      <c r="G1264" s="9">
        <f t="shared" si="81"/>
        <v>15.900024</v>
      </c>
      <c r="H1264" s="11">
        <f t="shared" si="78"/>
        <v>661.16936610867992</v>
      </c>
      <c r="J1264" s="26"/>
    </row>
    <row r="1265" spans="1:10" outlineLevel="1">
      <c r="A1265" s="7">
        <v>34</v>
      </c>
      <c r="B1265" s="39">
        <v>42601.020833333336</v>
      </c>
      <c r="C1265" s="40">
        <f t="shared" si="79"/>
        <v>0.10416666666666666</v>
      </c>
      <c r="D1265" s="43">
        <v>9.7899999999999991</v>
      </c>
      <c r="E1265" s="9">
        <f t="shared" si="80"/>
        <v>10.078804999999999</v>
      </c>
      <c r="F1265" s="44">
        <v>12.69</v>
      </c>
      <c r="G1265" s="9">
        <f t="shared" si="81"/>
        <v>13.532615999999999</v>
      </c>
      <c r="H1265" s="11">
        <f t="shared" si="78"/>
        <v>685.03000969611992</v>
      </c>
      <c r="J1265" s="26"/>
    </row>
    <row r="1266" spans="1:10" outlineLevel="1">
      <c r="A1266" s="7">
        <v>34</v>
      </c>
      <c r="B1266" s="39">
        <v>42601.020833333336</v>
      </c>
      <c r="C1266" s="40">
        <f t="shared" si="79"/>
        <v>0.12499999999999999</v>
      </c>
      <c r="D1266" s="43">
        <v>9.7899999999999991</v>
      </c>
      <c r="E1266" s="9">
        <f t="shared" si="80"/>
        <v>10.078804999999999</v>
      </c>
      <c r="F1266" s="44">
        <v>14.33</v>
      </c>
      <c r="G1266" s="9">
        <f t="shared" si="81"/>
        <v>15.281512000000001</v>
      </c>
      <c r="H1266" s="11">
        <f t="shared" si="78"/>
        <v>667.40322794683993</v>
      </c>
      <c r="J1266" s="26"/>
    </row>
    <row r="1267" spans="1:10" outlineLevel="1">
      <c r="A1267" s="7">
        <v>34</v>
      </c>
      <c r="B1267" s="39">
        <v>42601.020833333336</v>
      </c>
      <c r="C1267" s="40">
        <f t="shared" si="79"/>
        <v>0.14583333333333331</v>
      </c>
      <c r="D1267" s="43">
        <v>9.7799999999999994</v>
      </c>
      <c r="E1267" s="9">
        <f t="shared" si="80"/>
        <v>10.06851</v>
      </c>
      <c r="F1267" s="44">
        <v>13.19</v>
      </c>
      <c r="G1267" s="9">
        <f t="shared" si="81"/>
        <v>14.065816</v>
      </c>
      <c r="H1267" s="11">
        <f t="shared" si="78"/>
        <v>678.96175594583997</v>
      </c>
      <c r="J1267" s="26"/>
    </row>
    <row r="1268" spans="1:10" outlineLevel="1">
      <c r="A1268" s="7">
        <v>34</v>
      </c>
      <c r="B1268" s="39">
        <v>42601.020833333336</v>
      </c>
      <c r="C1268" s="40">
        <f t="shared" si="79"/>
        <v>0.16666666666666666</v>
      </c>
      <c r="D1268" s="43">
        <v>9.7899999999999991</v>
      </c>
      <c r="E1268" s="9">
        <f t="shared" si="80"/>
        <v>10.078804999999999</v>
      </c>
      <c r="F1268" s="44">
        <v>13.42</v>
      </c>
      <c r="G1268" s="9">
        <f t="shared" si="81"/>
        <v>14.311088</v>
      </c>
      <c r="H1268" s="11">
        <f t="shared" si="78"/>
        <v>677.18394221016001</v>
      </c>
      <c r="J1268" s="26"/>
    </row>
    <row r="1269" spans="1:10" outlineLevel="1">
      <c r="A1269" s="7">
        <v>34</v>
      </c>
      <c r="B1269" s="39">
        <v>42601.020833333336</v>
      </c>
      <c r="C1269" s="40">
        <f t="shared" si="79"/>
        <v>0.1875</v>
      </c>
      <c r="D1269" s="43">
        <v>9.7899999999999991</v>
      </c>
      <c r="E1269" s="9">
        <f t="shared" si="80"/>
        <v>10.078804999999999</v>
      </c>
      <c r="F1269" s="44">
        <v>11.91</v>
      </c>
      <c r="G1269" s="9">
        <f t="shared" si="81"/>
        <v>12.700824000000001</v>
      </c>
      <c r="H1269" s="11">
        <f t="shared" si="78"/>
        <v>693.41347906468002</v>
      </c>
      <c r="J1269" s="26"/>
    </row>
    <row r="1270" spans="1:10" outlineLevel="1">
      <c r="A1270" s="7">
        <v>34</v>
      </c>
      <c r="B1270" s="39">
        <v>42601.020833333336</v>
      </c>
      <c r="C1270" s="40">
        <f t="shared" si="79"/>
        <v>0.20833333333333334</v>
      </c>
      <c r="D1270" s="43">
        <v>9.7799999999999994</v>
      </c>
      <c r="E1270" s="9">
        <f t="shared" si="80"/>
        <v>10.06851</v>
      </c>
      <c r="F1270" s="44">
        <v>12.71</v>
      </c>
      <c r="G1270" s="9">
        <f t="shared" si="81"/>
        <v>13.553944000000001</v>
      </c>
      <c r="H1270" s="11">
        <f t="shared" si="78"/>
        <v>684.11554429655996</v>
      </c>
      <c r="J1270" s="26"/>
    </row>
    <row r="1271" spans="1:10" outlineLevel="1">
      <c r="A1271" s="7">
        <v>34</v>
      </c>
      <c r="B1271" s="39">
        <v>42601.020833333336</v>
      </c>
      <c r="C1271" s="40">
        <f t="shared" si="79"/>
        <v>0.22916666666666669</v>
      </c>
      <c r="D1271" s="43">
        <v>9.7899999999999991</v>
      </c>
      <c r="E1271" s="9">
        <f t="shared" si="80"/>
        <v>10.078804999999999</v>
      </c>
      <c r="F1271" s="44">
        <v>16.87</v>
      </c>
      <c r="G1271" s="9">
        <f t="shared" si="81"/>
        <v>17.990168000000001</v>
      </c>
      <c r="H1271" s="11">
        <f t="shared" si="78"/>
        <v>640.10321231076</v>
      </c>
      <c r="J1271" s="26"/>
    </row>
    <row r="1272" spans="1:10" outlineLevel="1">
      <c r="A1272" s="7">
        <v>34</v>
      </c>
      <c r="B1272" s="39">
        <v>42601.020833333336</v>
      </c>
      <c r="C1272" s="40">
        <f t="shared" si="79"/>
        <v>0.25</v>
      </c>
      <c r="D1272" s="43">
        <v>9.7799999999999994</v>
      </c>
      <c r="E1272" s="9">
        <f t="shared" si="80"/>
        <v>10.06851</v>
      </c>
      <c r="F1272" s="44">
        <v>15.99</v>
      </c>
      <c r="G1272" s="9">
        <f t="shared" si="81"/>
        <v>17.051736000000002</v>
      </c>
      <c r="H1272" s="11">
        <f t="shared" si="78"/>
        <v>648.89799056663992</v>
      </c>
      <c r="J1272" s="26"/>
    </row>
    <row r="1273" spans="1:10" outlineLevel="1">
      <c r="A1273" s="7">
        <v>34</v>
      </c>
      <c r="B1273" s="39">
        <v>42601.020833333336</v>
      </c>
      <c r="C1273" s="40">
        <f t="shared" si="79"/>
        <v>0.27083333333333331</v>
      </c>
      <c r="D1273" s="43">
        <v>7.78</v>
      </c>
      <c r="E1273" s="9">
        <f t="shared" si="80"/>
        <v>8.0095100000000006</v>
      </c>
      <c r="F1273" s="44">
        <v>19.02</v>
      </c>
      <c r="G1273" s="9">
        <f t="shared" si="81"/>
        <v>20.282927999999998</v>
      </c>
      <c r="H1273" s="11">
        <f t="shared" si="78"/>
        <v>490.31875035472007</v>
      </c>
      <c r="J1273" s="26"/>
    </row>
    <row r="1274" spans="1:10" outlineLevel="1">
      <c r="A1274" s="7">
        <v>34</v>
      </c>
      <c r="B1274" s="39">
        <v>42601.020833333336</v>
      </c>
      <c r="C1274" s="40">
        <f t="shared" si="79"/>
        <v>0.29166666666666663</v>
      </c>
      <c r="D1274" s="43">
        <v>7.85</v>
      </c>
      <c r="E1274" s="9">
        <f t="shared" si="80"/>
        <v>8.0815750000000008</v>
      </c>
      <c r="F1274" s="44">
        <v>32.21</v>
      </c>
      <c r="G1274" s="9">
        <f t="shared" si="81"/>
        <v>34.348744000000003</v>
      </c>
      <c r="H1274" s="11">
        <f t="shared" si="78"/>
        <v>381.05641170820002</v>
      </c>
      <c r="J1274" s="26"/>
    </row>
    <row r="1275" spans="1:10" outlineLevel="1">
      <c r="A1275" s="7">
        <v>34</v>
      </c>
      <c r="B1275" s="39">
        <v>42601.020833333336</v>
      </c>
      <c r="C1275" s="40">
        <f t="shared" si="79"/>
        <v>0.31249999999999994</v>
      </c>
      <c r="D1275" s="43">
        <v>2.65</v>
      </c>
      <c r="E1275" s="9">
        <f t="shared" si="80"/>
        <v>2.7281750000000002</v>
      </c>
      <c r="F1275" s="44">
        <v>31.75</v>
      </c>
      <c r="G1275" s="9">
        <f t="shared" si="81"/>
        <v>33.858200000000004</v>
      </c>
      <c r="H1275" s="11">
        <f t="shared" si="78"/>
        <v>129.975167715</v>
      </c>
      <c r="J1275" s="26"/>
    </row>
    <row r="1276" spans="1:10" outlineLevel="1">
      <c r="A1276" s="7">
        <v>34</v>
      </c>
      <c r="B1276" s="39">
        <v>42601.020833333336</v>
      </c>
      <c r="C1276" s="40">
        <f t="shared" si="79"/>
        <v>0.33333333333333326</v>
      </c>
      <c r="D1276" s="43">
        <v>6.98</v>
      </c>
      <c r="E1276" s="9">
        <f t="shared" si="80"/>
        <v>7.1859100000000007</v>
      </c>
      <c r="F1276" s="44">
        <v>35.71</v>
      </c>
      <c r="G1276" s="9">
        <f t="shared" si="81"/>
        <v>38.081144000000002</v>
      </c>
      <c r="H1276" s="11">
        <f t="shared" si="78"/>
        <v>312.00399151895999</v>
      </c>
      <c r="J1276" s="26"/>
    </row>
    <row r="1277" spans="1:10" outlineLevel="1">
      <c r="A1277" s="7">
        <v>34</v>
      </c>
      <c r="B1277" s="39">
        <v>42601.020833333336</v>
      </c>
      <c r="C1277" s="40">
        <f t="shared" si="79"/>
        <v>0.35416666666666657</v>
      </c>
      <c r="D1277" s="43">
        <v>9.61</v>
      </c>
      <c r="E1277" s="9">
        <f t="shared" si="80"/>
        <v>9.8934949999999997</v>
      </c>
      <c r="F1277" s="44">
        <v>34.36</v>
      </c>
      <c r="G1277" s="9">
        <f t="shared" si="81"/>
        <v>36.641503999999998</v>
      </c>
      <c r="H1277" s="11">
        <f t="shared" ref="H1277:H1340" si="82">E1277*($B$6-G1277)</f>
        <v>443.80730588352003</v>
      </c>
      <c r="J1277" s="26"/>
    </row>
    <row r="1278" spans="1:10" outlineLevel="1">
      <c r="A1278" s="7">
        <v>34</v>
      </c>
      <c r="B1278" s="39">
        <v>42601.020833333336</v>
      </c>
      <c r="C1278" s="40">
        <f t="shared" ref="C1278:C1341" si="83">IF(C1277=$C$60,$C$13,C1277+1/48)</f>
        <v>0.37499999999999989</v>
      </c>
      <c r="D1278" s="43">
        <v>6.42</v>
      </c>
      <c r="E1278" s="9">
        <f t="shared" si="80"/>
        <v>6.6093900000000003</v>
      </c>
      <c r="F1278" s="44">
        <v>38.29</v>
      </c>
      <c r="G1278" s="9">
        <f t="shared" si="81"/>
        <v>40.832456000000001</v>
      </c>
      <c r="H1278" s="11">
        <f t="shared" si="82"/>
        <v>268.78765863816</v>
      </c>
      <c r="J1278" s="26"/>
    </row>
    <row r="1279" spans="1:10" outlineLevel="1">
      <c r="A1279" s="7">
        <v>34</v>
      </c>
      <c r="B1279" s="39">
        <v>42601.020833333336</v>
      </c>
      <c r="C1279" s="40">
        <f t="shared" si="83"/>
        <v>0.3958333333333332</v>
      </c>
      <c r="D1279" s="43">
        <v>3.44</v>
      </c>
      <c r="E1279" s="9">
        <f t="shared" si="80"/>
        <v>3.5414800000000004</v>
      </c>
      <c r="F1279" s="44">
        <v>36.159999999999997</v>
      </c>
      <c r="G1279" s="9">
        <f t="shared" si="81"/>
        <v>38.561023999999996</v>
      </c>
      <c r="H1279" s="11">
        <f t="shared" si="82"/>
        <v>152.06752472448002</v>
      </c>
      <c r="J1279" s="26"/>
    </row>
    <row r="1280" spans="1:10" outlineLevel="1">
      <c r="A1280" s="7">
        <v>34</v>
      </c>
      <c r="B1280" s="39">
        <v>42601.020833333336</v>
      </c>
      <c r="C1280" s="40">
        <f t="shared" si="83"/>
        <v>0.41666666666666652</v>
      </c>
      <c r="D1280" s="43">
        <v>1.79</v>
      </c>
      <c r="E1280" s="9">
        <f t="shared" si="80"/>
        <v>1.8428050000000002</v>
      </c>
      <c r="F1280" s="44">
        <v>31.55</v>
      </c>
      <c r="G1280" s="9">
        <f t="shared" si="81"/>
        <v>33.644919999999999</v>
      </c>
      <c r="H1280" s="11">
        <f t="shared" si="82"/>
        <v>88.187580699400016</v>
      </c>
      <c r="J1280" s="26"/>
    </row>
    <row r="1281" spans="1:10" outlineLevel="1">
      <c r="A1281" s="7">
        <v>34</v>
      </c>
      <c r="B1281" s="39">
        <v>42601.020833333336</v>
      </c>
      <c r="C1281" s="40">
        <f t="shared" si="83"/>
        <v>0.43749999999999983</v>
      </c>
      <c r="D1281" s="43">
        <v>1.56</v>
      </c>
      <c r="E1281" s="9">
        <f t="shared" si="80"/>
        <v>1.6060200000000002</v>
      </c>
      <c r="F1281" s="44">
        <v>36.01</v>
      </c>
      <c r="G1281" s="9">
        <f t="shared" si="81"/>
        <v>38.401063999999998</v>
      </c>
      <c r="H1281" s="11">
        <f t="shared" si="82"/>
        <v>69.217753194720018</v>
      </c>
      <c r="J1281" s="26"/>
    </row>
    <row r="1282" spans="1:10" outlineLevel="1">
      <c r="A1282" s="7">
        <v>34</v>
      </c>
      <c r="B1282" s="39">
        <v>42601.020833333336</v>
      </c>
      <c r="C1282" s="40">
        <f t="shared" si="83"/>
        <v>0.45833333333333315</v>
      </c>
      <c r="D1282" s="43">
        <v>1.75</v>
      </c>
      <c r="E1282" s="9">
        <f t="shared" si="80"/>
        <v>1.801625</v>
      </c>
      <c r="F1282" s="44">
        <v>31.03</v>
      </c>
      <c r="G1282" s="9">
        <f t="shared" si="81"/>
        <v>33.090392000000001</v>
      </c>
      <c r="H1282" s="11">
        <f t="shared" si="82"/>
        <v>87.215960013</v>
      </c>
      <c r="J1282" s="26"/>
    </row>
    <row r="1283" spans="1:10" outlineLevel="1">
      <c r="A1283" s="7">
        <v>34</v>
      </c>
      <c r="B1283" s="39">
        <v>42601.020833333336</v>
      </c>
      <c r="C1283" s="40">
        <f t="shared" si="83"/>
        <v>0.47916666666666646</v>
      </c>
      <c r="D1283" s="43">
        <v>1.67</v>
      </c>
      <c r="E1283" s="9">
        <f t="shared" si="80"/>
        <v>1.719265</v>
      </c>
      <c r="F1283" s="44">
        <v>31.39</v>
      </c>
      <c r="G1283" s="9">
        <f t="shared" si="81"/>
        <v>33.474296000000002</v>
      </c>
      <c r="H1283" s="11">
        <f t="shared" si="82"/>
        <v>82.56891198756</v>
      </c>
      <c r="J1283" s="26"/>
    </row>
    <row r="1284" spans="1:10" outlineLevel="1">
      <c r="A1284" s="7">
        <v>34</v>
      </c>
      <c r="B1284" s="39">
        <v>42601.020833333336</v>
      </c>
      <c r="C1284" s="40">
        <f t="shared" si="83"/>
        <v>0.49999999999999978</v>
      </c>
      <c r="D1284" s="43">
        <v>1.85</v>
      </c>
      <c r="E1284" s="9">
        <f t="shared" si="80"/>
        <v>1.9045750000000004</v>
      </c>
      <c r="F1284" s="44">
        <v>28.98</v>
      </c>
      <c r="G1284" s="9">
        <f t="shared" si="81"/>
        <v>30.904272000000002</v>
      </c>
      <c r="H1284" s="11">
        <f t="shared" si="82"/>
        <v>96.36335865560001</v>
      </c>
      <c r="J1284" s="26"/>
    </row>
    <row r="1285" spans="1:10" outlineLevel="1">
      <c r="A1285" s="7">
        <v>34</v>
      </c>
      <c r="B1285" s="39">
        <v>42601.020833333336</v>
      </c>
      <c r="C1285" s="40">
        <f t="shared" si="83"/>
        <v>0.52083333333333315</v>
      </c>
      <c r="D1285" s="43">
        <v>2.25</v>
      </c>
      <c r="E1285" s="9">
        <f t="shared" si="80"/>
        <v>2.3163750000000003</v>
      </c>
      <c r="F1285" s="44">
        <v>26.35</v>
      </c>
      <c r="G1285" s="9">
        <f t="shared" si="81"/>
        <v>28.099640000000001</v>
      </c>
      <c r="H1285" s="11">
        <f t="shared" si="82"/>
        <v>123.69525889500001</v>
      </c>
      <c r="J1285" s="26"/>
    </row>
    <row r="1286" spans="1:10" outlineLevel="1">
      <c r="A1286" s="7">
        <v>34</v>
      </c>
      <c r="B1286" s="39">
        <v>42601.020833333336</v>
      </c>
      <c r="C1286" s="40">
        <f t="shared" si="83"/>
        <v>0.54166666666666652</v>
      </c>
      <c r="D1286" s="43">
        <v>2.38</v>
      </c>
      <c r="E1286" s="9">
        <f t="shared" si="80"/>
        <v>2.4502100000000002</v>
      </c>
      <c r="F1286" s="44">
        <v>26.19</v>
      </c>
      <c r="G1286" s="9">
        <f t="shared" si="81"/>
        <v>27.929016000000001</v>
      </c>
      <c r="H1286" s="11">
        <f t="shared" si="82"/>
        <v>131.26016070663999</v>
      </c>
      <c r="J1286" s="26"/>
    </row>
    <row r="1287" spans="1:10" outlineLevel="1">
      <c r="A1287" s="7">
        <v>34</v>
      </c>
      <c r="B1287" s="39">
        <v>42601.020833333336</v>
      </c>
      <c r="C1287" s="40">
        <f t="shared" si="83"/>
        <v>0.56249999999999989</v>
      </c>
      <c r="D1287" s="43">
        <v>2.65</v>
      </c>
      <c r="E1287" s="9">
        <f t="shared" si="80"/>
        <v>2.7281750000000002</v>
      </c>
      <c r="F1287" s="44">
        <v>26.43</v>
      </c>
      <c r="G1287" s="9">
        <f t="shared" si="81"/>
        <v>28.184951999999999</v>
      </c>
      <c r="H1287" s="11">
        <f t="shared" si="82"/>
        <v>145.45278107740003</v>
      </c>
      <c r="J1287" s="26"/>
    </row>
    <row r="1288" spans="1:10" outlineLevel="1">
      <c r="A1288" s="7">
        <v>34</v>
      </c>
      <c r="B1288" s="39">
        <v>42601.020833333336</v>
      </c>
      <c r="C1288" s="40">
        <f t="shared" si="83"/>
        <v>0.58333333333333326</v>
      </c>
      <c r="D1288" s="43">
        <v>3.39</v>
      </c>
      <c r="E1288" s="9">
        <f t="shared" si="80"/>
        <v>3.4900050000000005</v>
      </c>
      <c r="F1288" s="44">
        <v>26.27</v>
      </c>
      <c r="G1288" s="9">
        <f t="shared" si="81"/>
        <v>28.014327999999999</v>
      </c>
      <c r="H1288" s="11">
        <f t="shared" si="82"/>
        <v>186.66526270836002</v>
      </c>
      <c r="J1288" s="26"/>
    </row>
    <row r="1289" spans="1:10" outlineLevel="1">
      <c r="A1289" s="7">
        <v>34</v>
      </c>
      <c r="B1289" s="39">
        <v>42601.020833333336</v>
      </c>
      <c r="C1289" s="40">
        <f t="shared" si="83"/>
        <v>0.60416666666666663</v>
      </c>
      <c r="D1289" s="43">
        <v>3.45</v>
      </c>
      <c r="E1289" s="9">
        <f t="shared" si="80"/>
        <v>3.5517750000000006</v>
      </c>
      <c r="F1289" s="44">
        <v>26.27</v>
      </c>
      <c r="G1289" s="9">
        <f t="shared" si="81"/>
        <v>28.014327999999999</v>
      </c>
      <c r="H1289" s="11">
        <f t="shared" si="82"/>
        <v>189.96907266780002</v>
      </c>
      <c r="J1289" s="26"/>
    </row>
    <row r="1290" spans="1:10" outlineLevel="1">
      <c r="A1290" s="7">
        <v>34</v>
      </c>
      <c r="B1290" s="39">
        <v>42601.020833333336</v>
      </c>
      <c r="C1290" s="40">
        <f t="shared" si="83"/>
        <v>0.625</v>
      </c>
      <c r="D1290" s="43">
        <v>3.52</v>
      </c>
      <c r="E1290" s="9">
        <f t="shared" si="80"/>
        <v>3.6238400000000004</v>
      </c>
      <c r="F1290" s="44">
        <v>26.27</v>
      </c>
      <c r="G1290" s="9">
        <f t="shared" si="81"/>
        <v>28.014327999999999</v>
      </c>
      <c r="H1290" s="11">
        <f t="shared" si="82"/>
        <v>193.82351762048003</v>
      </c>
      <c r="J1290" s="26"/>
    </row>
    <row r="1291" spans="1:10" outlineLevel="1">
      <c r="A1291" s="7">
        <v>34</v>
      </c>
      <c r="B1291" s="39">
        <v>42601.020833333336</v>
      </c>
      <c r="C1291" s="40">
        <f t="shared" si="83"/>
        <v>0.64583333333333337</v>
      </c>
      <c r="D1291" s="43">
        <v>3.41</v>
      </c>
      <c r="E1291" s="9">
        <f t="shared" si="80"/>
        <v>3.5105950000000004</v>
      </c>
      <c r="F1291" s="44">
        <v>26.27</v>
      </c>
      <c r="G1291" s="9">
        <f t="shared" si="81"/>
        <v>28.014327999999999</v>
      </c>
      <c r="H1291" s="11">
        <f t="shared" si="82"/>
        <v>187.76653269484001</v>
      </c>
      <c r="J1291" s="26"/>
    </row>
    <row r="1292" spans="1:10" outlineLevel="1">
      <c r="A1292" s="7">
        <v>34</v>
      </c>
      <c r="B1292" s="39">
        <v>42601.020833333336</v>
      </c>
      <c r="C1292" s="40">
        <f t="shared" si="83"/>
        <v>0.66666666666666674</v>
      </c>
      <c r="D1292" s="43">
        <v>4.87</v>
      </c>
      <c r="E1292" s="9">
        <f t="shared" si="80"/>
        <v>5.0136650000000005</v>
      </c>
      <c r="F1292" s="44">
        <v>26.27</v>
      </c>
      <c r="G1292" s="9">
        <f t="shared" si="81"/>
        <v>28.014327999999999</v>
      </c>
      <c r="H1292" s="11">
        <f t="shared" si="82"/>
        <v>268.15924170788003</v>
      </c>
      <c r="J1292" s="26"/>
    </row>
    <row r="1293" spans="1:10" outlineLevel="1">
      <c r="A1293" s="7">
        <v>34</v>
      </c>
      <c r="B1293" s="39">
        <v>42601.020833333336</v>
      </c>
      <c r="C1293" s="40">
        <f t="shared" si="83"/>
        <v>0.68750000000000011</v>
      </c>
      <c r="D1293" s="43">
        <v>4.4400000000000004</v>
      </c>
      <c r="E1293" s="9">
        <f t="shared" ref="E1293:E1356" si="84">IF($B$10="Electricity",$D1293*$B$7,$D1293*$B$8)</f>
        <v>4.5709800000000005</v>
      </c>
      <c r="F1293" s="44">
        <v>28.51</v>
      </c>
      <c r="G1293" s="9">
        <f t="shared" ref="G1293:G1356" si="85">$F1293*$B$8</f>
        <v>30.403064000000001</v>
      </c>
      <c r="H1293" s="11">
        <f t="shared" si="82"/>
        <v>233.56307251728003</v>
      </c>
      <c r="J1293" s="26"/>
    </row>
    <row r="1294" spans="1:10" outlineLevel="1">
      <c r="A1294" s="7">
        <v>34</v>
      </c>
      <c r="B1294" s="39">
        <v>42601.020833333336</v>
      </c>
      <c r="C1294" s="40">
        <f t="shared" si="83"/>
        <v>0.70833333333333348</v>
      </c>
      <c r="D1294" s="43">
        <v>6.72</v>
      </c>
      <c r="E1294" s="9">
        <f t="shared" si="84"/>
        <v>6.9182399999999999</v>
      </c>
      <c r="F1294" s="44">
        <v>29</v>
      </c>
      <c r="G1294" s="9">
        <f t="shared" si="85"/>
        <v>30.925599999999999</v>
      </c>
      <c r="H1294" s="11">
        <f t="shared" si="82"/>
        <v>349.88583705599996</v>
      </c>
      <c r="J1294" s="26"/>
    </row>
    <row r="1295" spans="1:10" outlineLevel="1">
      <c r="A1295" s="7">
        <v>34</v>
      </c>
      <c r="B1295" s="39">
        <v>42601.020833333336</v>
      </c>
      <c r="C1295" s="40">
        <f t="shared" si="83"/>
        <v>0.72916666666666685</v>
      </c>
      <c r="D1295" s="43">
        <v>7.12</v>
      </c>
      <c r="E1295" s="9">
        <f t="shared" si="84"/>
        <v>7.3300400000000003</v>
      </c>
      <c r="F1295" s="44">
        <v>28.39</v>
      </c>
      <c r="G1295" s="9">
        <f t="shared" si="85"/>
        <v>30.275096000000001</v>
      </c>
      <c r="H1295" s="11">
        <f t="shared" si="82"/>
        <v>375.48059531615996</v>
      </c>
      <c r="J1295" s="26"/>
    </row>
    <row r="1296" spans="1:10" outlineLevel="1">
      <c r="A1296" s="7">
        <v>34</v>
      </c>
      <c r="B1296" s="39">
        <v>42601.020833333336</v>
      </c>
      <c r="C1296" s="40">
        <f t="shared" si="83"/>
        <v>0.75000000000000022</v>
      </c>
      <c r="D1296" s="43">
        <v>4.26</v>
      </c>
      <c r="E1296" s="9">
        <f t="shared" si="84"/>
        <v>4.3856700000000002</v>
      </c>
      <c r="F1296" s="44">
        <v>37.58</v>
      </c>
      <c r="G1296" s="9">
        <f t="shared" si="85"/>
        <v>40.075311999999997</v>
      </c>
      <c r="H1296" s="11">
        <f t="shared" si="82"/>
        <v>181.67501142096003</v>
      </c>
      <c r="J1296" s="26"/>
    </row>
    <row r="1297" spans="1:10" outlineLevel="1">
      <c r="A1297" s="7">
        <v>34</v>
      </c>
      <c r="B1297" s="39">
        <v>42601.020833333336</v>
      </c>
      <c r="C1297" s="40">
        <f t="shared" si="83"/>
        <v>0.77083333333333359</v>
      </c>
      <c r="D1297" s="43">
        <v>3.2</v>
      </c>
      <c r="E1297" s="9">
        <f t="shared" si="84"/>
        <v>3.2944000000000004</v>
      </c>
      <c r="F1297" s="44">
        <v>46.65</v>
      </c>
      <c r="G1297" s="9">
        <f t="shared" si="85"/>
        <v>49.74756</v>
      </c>
      <c r="H1297" s="11">
        <f t="shared" si="82"/>
        <v>104.60523833600001</v>
      </c>
      <c r="J1297" s="26"/>
    </row>
    <row r="1298" spans="1:10" outlineLevel="1">
      <c r="A1298" s="7">
        <v>34</v>
      </c>
      <c r="B1298" s="39">
        <v>42601.020833333336</v>
      </c>
      <c r="C1298" s="40">
        <f t="shared" si="83"/>
        <v>0.79166666666666696</v>
      </c>
      <c r="D1298" s="43">
        <v>3.98</v>
      </c>
      <c r="E1298" s="9">
        <f t="shared" si="84"/>
        <v>4.09741</v>
      </c>
      <c r="F1298" s="44">
        <v>40.4</v>
      </c>
      <c r="G1298" s="9">
        <f t="shared" si="85"/>
        <v>43.082560000000001</v>
      </c>
      <c r="H1298" s="11">
        <f t="shared" si="82"/>
        <v>157.41200283039998</v>
      </c>
      <c r="J1298" s="26"/>
    </row>
    <row r="1299" spans="1:10" outlineLevel="1">
      <c r="A1299" s="7">
        <v>34</v>
      </c>
      <c r="B1299" s="39">
        <v>42601.020833333336</v>
      </c>
      <c r="C1299" s="40">
        <f t="shared" si="83"/>
        <v>0.81250000000000033</v>
      </c>
      <c r="D1299" s="43">
        <v>6.59</v>
      </c>
      <c r="E1299" s="9">
        <f t="shared" si="84"/>
        <v>6.7844050000000005</v>
      </c>
      <c r="F1299" s="44">
        <v>31.52</v>
      </c>
      <c r="G1299" s="9">
        <f t="shared" si="85"/>
        <v>33.612927999999997</v>
      </c>
      <c r="H1299" s="11">
        <f t="shared" si="82"/>
        <v>324.88529071216004</v>
      </c>
      <c r="J1299" s="26"/>
    </row>
    <row r="1300" spans="1:10" outlineLevel="1">
      <c r="A1300" s="7">
        <v>34</v>
      </c>
      <c r="B1300" s="39">
        <v>42601.020833333336</v>
      </c>
      <c r="C1300" s="40">
        <f t="shared" si="83"/>
        <v>0.8333333333333337</v>
      </c>
      <c r="D1300" s="43">
        <v>7.26</v>
      </c>
      <c r="E1300" s="9">
        <f t="shared" si="84"/>
        <v>7.47417</v>
      </c>
      <c r="F1300" s="44">
        <v>29.66</v>
      </c>
      <c r="G1300" s="9">
        <f t="shared" si="85"/>
        <v>31.629424</v>
      </c>
      <c r="H1300" s="11">
        <f t="shared" si="82"/>
        <v>372.74116302191999</v>
      </c>
      <c r="J1300" s="26"/>
    </row>
    <row r="1301" spans="1:10" outlineLevel="1">
      <c r="A1301" s="7">
        <v>34</v>
      </c>
      <c r="B1301" s="39">
        <v>42601.020833333336</v>
      </c>
      <c r="C1301" s="40">
        <f t="shared" si="83"/>
        <v>0.85416666666666707</v>
      </c>
      <c r="D1301" s="43">
        <v>8.91</v>
      </c>
      <c r="E1301" s="9">
        <f t="shared" si="84"/>
        <v>9.1728450000000006</v>
      </c>
      <c r="F1301" s="44">
        <v>29</v>
      </c>
      <c r="G1301" s="9">
        <f t="shared" si="85"/>
        <v>30.925599999999999</v>
      </c>
      <c r="H1301" s="11">
        <f t="shared" si="82"/>
        <v>463.91113216799999</v>
      </c>
      <c r="J1301" s="26"/>
    </row>
    <row r="1302" spans="1:10" outlineLevel="1">
      <c r="A1302" s="7">
        <v>34</v>
      </c>
      <c r="B1302" s="39">
        <v>42601.020833333336</v>
      </c>
      <c r="C1302" s="40">
        <f t="shared" si="83"/>
        <v>0.87500000000000044</v>
      </c>
      <c r="D1302" s="43">
        <v>6.51</v>
      </c>
      <c r="E1302" s="9">
        <f t="shared" si="84"/>
        <v>6.702045</v>
      </c>
      <c r="F1302" s="44">
        <v>28.89</v>
      </c>
      <c r="G1302" s="9">
        <f t="shared" si="85"/>
        <v>30.808296000000002</v>
      </c>
      <c r="H1302" s="11">
        <f t="shared" si="82"/>
        <v>339.73808133468003</v>
      </c>
      <c r="J1302" s="26"/>
    </row>
    <row r="1303" spans="1:10" outlineLevel="1">
      <c r="A1303" s="7">
        <v>34</v>
      </c>
      <c r="B1303" s="39">
        <v>42601.020833333336</v>
      </c>
      <c r="C1303" s="40">
        <f t="shared" si="83"/>
        <v>0.89583333333333381</v>
      </c>
      <c r="D1303" s="43">
        <v>4.67</v>
      </c>
      <c r="E1303" s="9">
        <f t="shared" si="84"/>
        <v>4.8077650000000007</v>
      </c>
      <c r="F1303" s="44">
        <v>29.54</v>
      </c>
      <c r="G1303" s="9">
        <f t="shared" si="85"/>
        <v>31.501456000000001</v>
      </c>
      <c r="H1303" s="11">
        <f t="shared" si="82"/>
        <v>240.38124989416002</v>
      </c>
      <c r="J1303" s="26"/>
    </row>
    <row r="1304" spans="1:10" outlineLevel="1">
      <c r="A1304" s="7">
        <v>34</v>
      </c>
      <c r="B1304" s="39">
        <v>42601.020833333336</v>
      </c>
      <c r="C1304" s="40">
        <f t="shared" si="83"/>
        <v>0.91666666666666718</v>
      </c>
      <c r="D1304" s="43">
        <v>4.22</v>
      </c>
      <c r="E1304" s="9">
        <f t="shared" si="84"/>
        <v>4.3444900000000004</v>
      </c>
      <c r="F1304" s="44">
        <v>28.92</v>
      </c>
      <c r="G1304" s="9">
        <f t="shared" si="85"/>
        <v>30.840288000000001</v>
      </c>
      <c r="H1304" s="11">
        <f t="shared" si="82"/>
        <v>220.09061218688001</v>
      </c>
      <c r="J1304" s="26"/>
    </row>
    <row r="1305" spans="1:10" outlineLevel="1">
      <c r="A1305" s="7">
        <v>34</v>
      </c>
      <c r="B1305" s="39">
        <v>42601.020833333336</v>
      </c>
      <c r="C1305" s="40">
        <f t="shared" si="83"/>
        <v>0.93750000000000056</v>
      </c>
      <c r="D1305" s="43">
        <v>8.1199999999999992</v>
      </c>
      <c r="E1305" s="9">
        <f t="shared" si="84"/>
        <v>8.3595399999999991</v>
      </c>
      <c r="F1305" s="44">
        <v>31.46</v>
      </c>
      <c r="G1305" s="9">
        <f t="shared" si="85"/>
        <v>33.548943999999999</v>
      </c>
      <c r="H1305" s="11">
        <f t="shared" si="82"/>
        <v>400.84877067423997</v>
      </c>
      <c r="J1305" s="26"/>
    </row>
    <row r="1306" spans="1:10" outlineLevel="1">
      <c r="A1306" s="7">
        <v>34</v>
      </c>
      <c r="B1306" s="39">
        <v>42601.020833333336</v>
      </c>
      <c r="C1306" s="40">
        <f t="shared" si="83"/>
        <v>0.95833333333333393</v>
      </c>
      <c r="D1306" s="43">
        <v>8.19</v>
      </c>
      <c r="E1306" s="9">
        <f t="shared" si="84"/>
        <v>8.4316049999999994</v>
      </c>
      <c r="F1306" s="44">
        <v>25.03</v>
      </c>
      <c r="G1306" s="9">
        <f t="shared" si="85"/>
        <v>26.691992000000003</v>
      </c>
      <c r="H1306" s="11">
        <f t="shared" si="82"/>
        <v>462.11947429283998</v>
      </c>
      <c r="J1306" s="26"/>
    </row>
    <row r="1307" spans="1:10" outlineLevel="1">
      <c r="A1307" s="7">
        <v>34</v>
      </c>
      <c r="B1307" s="39">
        <v>42601.020833333336</v>
      </c>
      <c r="C1307" s="40">
        <f t="shared" si="83"/>
        <v>0.9791666666666673</v>
      </c>
      <c r="D1307" s="43">
        <v>8.94</v>
      </c>
      <c r="E1307" s="9">
        <f t="shared" si="84"/>
        <v>9.2037300000000002</v>
      </c>
      <c r="F1307" s="44">
        <v>20.79</v>
      </c>
      <c r="G1307" s="9">
        <f t="shared" si="85"/>
        <v>22.170455999999998</v>
      </c>
      <c r="H1307" s="11">
        <f t="shared" si="82"/>
        <v>546.05310399912003</v>
      </c>
      <c r="J1307" s="26"/>
    </row>
    <row r="1308" spans="1:10" outlineLevel="1">
      <c r="A1308" s="7">
        <v>34</v>
      </c>
      <c r="B1308" s="39">
        <v>42601.020833333336</v>
      </c>
      <c r="C1308" s="40">
        <f t="shared" si="83"/>
        <v>1.0000000000000007</v>
      </c>
      <c r="D1308" s="43">
        <v>9.77</v>
      </c>
      <c r="E1308" s="9">
        <f t="shared" si="84"/>
        <v>10.058215000000001</v>
      </c>
      <c r="F1308" s="44">
        <v>4.45</v>
      </c>
      <c r="G1308" s="9">
        <f t="shared" si="85"/>
        <v>4.7454800000000006</v>
      </c>
      <c r="H1308" s="11">
        <f t="shared" si="82"/>
        <v>772.01346438180008</v>
      </c>
      <c r="J1308" s="26"/>
    </row>
    <row r="1309" spans="1:10" outlineLevel="1">
      <c r="A1309" s="7">
        <v>34</v>
      </c>
      <c r="B1309" s="39">
        <v>42602.020833333336</v>
      </c>
      <c r="C1309" s="40">
        <f t="shared" si="83"/>
        <v>2.0833333333333332E-2</v>
      </c>
      <c r="D1309" s="43">
        <v>9.6300000000000008</v>
      </c>
      <c r="E1309" s="9">
        <f t="shared" si="84"/>
        <v>9.9140850000000018</v>
      </c>
      <c r="F1309" s="44">
        <v>24.68</v>
      </c>
      <c r="G1309" s="9">
        <f t="shared" si="85"/>
        <v>26.318752</v>
      </c>
      <c r="H1309" s="11">
        <f t="shared" si="82"/>
        <v>547.07158307808004</v>
      </c>
      <c r="J1309" s="26"/>
    </row>
    <row r="1310" spans="1:10" outlineLevel="1">
      <c r="A1310" s="7">
        <v>34</v>
      </c>
      <c r="B1310" s="39">
        <v>42602.020833333336</v>
      </c>
      <c r="C1310" s="40">
        <f t="shared" si="83"/>
        <v>4.1666666666666664E-2</v>
      </c>
      <c r="D1310" s="43">
        <v>9.5299999999999994</v>
      </c>
      <c r="E1310" s="9">
        <f t="shared" si="84"/>
        <v>9.8111350000000002</v>
      </c>
      <c r="F1310" s="44">
        <v>22.46</v>
      </c>
      <c r="G1310" s="9">
        <f t="shared" si="85"/>
        <v>23.951344000000002</v>
      </c>
      <c r="H1310" s="11">
        <f t="shared" si="82"/>
        <v>564.61763308456</v>
      </c>
      <c r="J1310" s="26"/>
    </row>
    <row r="1311" spans="1:10" outlineLevel="1">
      <c r="A1311" s="7">
        <v>34</v>
      </c>
      <c r="B1311" s="39">
        <v>42602.020833333336</v>
      </c>
      <c r="C1311" s="40">
        <f t="shared" si="83"/>
        <v>6.25E-2</v>
      </c>
      <c r="D1311" s="43">
        <v>9.5</v>
      </c>
      <c r="E1311" s="9">
        <f t="shared" si="84"/>
        <v>9.7802500000000006</v>
      </c>
      <c r="F1311" s="44">
        <v>14.91</v>
      </c>
      <c r="G1311" s="9">
        <f t="shared" si="85"/>
        <v>15.900024</v>
      </c>
      <c r="H1311" s="11">
        <f t="shared" si="82"/>
        <v>641.58416527400004</v>
      </c>
      <c r="J1311" s="26"/>
    </row>
    <row r="1312" spans="1:10" outlineLevel="1">
      <c r="A1312" s="7">
        <v>34</v>
      </c>
      <c r="B1312" s="39">
        <v>42602.020833333336</v>
      </c>
      <c r="C1312" s="40">
        <f t="shared" si="83"/>
        <v>8.3333333333333329E-2</v>
      </c>
      <c r="D1312" s="43">
        <v>9.25</v>
      </c>
      <c r="E1312" s="9">
        <f t="shared" si="84"/>
        <v>9.5228750000000009</v>
      </c>
      <c r="F1312" s="44">
        <v>14.95</v>
      </c>
      <c r="G1312" s="9">
        <f t="shared" si="85"/>
        <v>15.942679999999999</v>
      </c>
      <c r="H1312" s="11">
        <f t="shared" si="82"/>
        <v>624.29416369500007</v>
      </c>
      <c r="J1312" s="26"/>
    </row>
    <row r="1313" spans="1:10" outlineLevel="1">
      <c r="A1313" s="7">
        <v>34</v>
      </c>
      <c r="B1313" s="39">
        <v>42602.020833333336</v>
      </c>
      <c r="C1313" s="40">
        <f t="shared" si="83"/>
        <v>0.10416666666666666</v>
      </c>
      <c r="D1313" s="43">
        <v>9.32</v>
      </c>
      <c r="E1313" s="9">
        <f t="shared" si="84"/>
        <v>9.5949400000000011</v>
      </c>
      <c r="F1313" s="44">
        <v>12.28</v>
      </c>
      <c r="G1313" s="9">
        <f t="shared" si="85"/>
        <v>13.095392</v>
      </c>
      <c r="H1313" s="11">
        <f t="shared" si="82"/>
        <v>656.33810948352004</v>
      </c>
      <c r="J1313" s="26"/>
    </row>
    <row r="1314" spans="1:10" outlineLevel="1">
      <c r="A1314" s="7">
        <v>34</v>
      </c>
      <c r="B1314" s="39">
        <v>42602.020833333336</v>
      </c>
      <c r="C1314" s="40">
        <f t="shared" si="83"/>
        <v>0.12499999999999999</v>
      </c>
      <c r="D1314" s="43">
        <v>8.4</v>
      </c>
      <c r="E1314" s="9">
        <f t="shared" si="84"/>
        <v>8.6478000000000019</v>
      </c>
      <c r="F1314" s="44">
        <v>8.07</v>
      </c>
      <c r="G1314" s="9">
        <f t="shared" si="85"/>
        <v>8.6058479999999999</v>
      </c>
      <c r="H1314" s="11">
        <f t="shared" si="82"/>
        <v>630.37404766560019</v>
      </c>
      <c r="J1314" s="26"/>
    </row>
    <row r="1315" spans="1:10" outlineLevel="1">
      <c r="A1315" s="7">
        <v>34</v>
      </c>
      <c r="B1315" s="39">
        <v>42602.020833333336</v>
      </c>
      <c r="C1315" s="40">
        <f t="shared" si="83"/>
        <v>0.14583333333333331</v>
      </c>
      <c r="D1315" s="43">
        <v>7.11</v>
      </c>
      <c r="E1315" s="9">
        <f t="shared" si="84"/>
        <v>7.3197450000000011</v>
      </c>
      <c r="F1315" s="44">
        <v>6.08</v>
      </c>
      <c r="G1315" s="9">
        <f t="shared" si="85"/>
        <v>6.4837120000000006</v>
      </c>
      <c r="H1315" s="11">
        <f t="shared" si="82"/>
        <v>549.10009900656007</v>
      </c>
      <c r="J1315" s="26"/>
    </row>
    <row r="1316" spans="1:10" outlineLevel="1">
      <c r="A1316" s="7">
        <v>34</v>
      </c>
      <c r="B1316" s="39">
        <v>42602.020833333336</v>
      </c>
      <c r="C1316" s="40">
        <f t="shared" si="83"/>
        <v>0.16666666666666666</v>
      </c>
      <c r="D1316" s="43">
        <v>8.06</v>
      </c>
      <c r="E1316" s="9">
        <f t="shared" si="84"/>
        <v>8.2977700000000016</v>
      </c>
      <c r="F1316" s="44">
        <v>0</v>
      </c>
      <c r="G1316" s="9">
        <f t="shared" si="85"/>
        <v>0</v>
      </c>
      <c r="H1316" s="11">
        <f t="shared" si="82"/>
        <v>676.26825500000018</v>
      </c>
      <c r="J1316" s="26"/>
    </row>
    <row r="1317" spans="1:10" outlineLevel="1">
      <c r="A1317" s="7">
        <v>34</v>
      </c>
      <c r="B1317" s="39">
        <v>42602.020833333336</v>
      </c>
      <c r="C1317" s="40">
        <f t="shared" si="83"/>
        <v>0.1875</v>
      </c>
      <c r="D1317" s="43">
        <v>8.93</v>
      </c>
      <c r="E1317" s="9">
        <f t="shared" si="84"/>
        <v>9.1934350000000009</v>
      </c>
      <c r="F1317" s="44">
        <v>8.9499999999999993</v>
      </c>
      <c r="G1317" s="9">
        <f t="shared" si="85"/>
        <v>9.5442799999999988</v>
      </c>
      <c r="H1317" s="11">
        <f t="shared" si="82"/>
        <v>661.52023469820006</v>
      </c>
      <c r="J1317" s="26"/>
    </row>
    <row r="1318" spans="1:10" outlineLevel="1">
      <c r="A1318" s="7">
        <v>34</v>
      </c>
      <c r="B1318" s="39">
        <v>42602.020833333336</v>
      </c>
      <c r="C1318" s="40">
        <f t="shared" si="83"/>
        <v>0.20833333333333334</v>
      </c>
      <c r="D1318" s="43">
        <v>8.7200000000000006</v>
      </c>
      <c r="E1318" s="9">
        <f t="shared" si="84"/>
        <v>8.9772400000000019</v>
      </c>
      <c r="F1318" s="44">
        <v>8.32</v>
      </c>
      <c r="G1318" s="9">
        <f t="shared" si="85"/>
        <v>8.8724480000000003</v>
      </c>
      <c r="H1318" s="11">
        <f t="shared" si="82"/>
        <v>651.99496491648006</v>
      </c>
      <c r="J1318" s="26"/>
    </row>
    <row r="1319" spans="1:10" outlineLevel="1">
      <c r="A1319" s="7">
        <v>34</v>
      </c>
      <c r="B1319" s="39">
        <v>42602.020833333336</v>
      </c>
      <c r="C1319" s="40">
        <f t="shared" si="83"/>
        <v>0.22916666666666669</v>
      </c>
      <c r="D1319" s="43">
        <v>8.94</v>
      </c>
      <c r="E1319" s="9">
        <f t="shared" si="84"/>
        <v>9.2037300000000002</v>
      </c>
      <c r="F1319" s="44">
        <v>10.039999999999999</v>
      </c>
      <c r="G1319" s="9">
        <f t="shared" si="85"/>
        <v>10.706655999999999</v>
      </c>
      <c r="H1319" s="11">
        <f t="shared" si="82"/>
        <v>651.56282397312009</v>
      </c>
      <c r="J1319" s="26"/>
    </row>
    <row r="1320" spans="1:10" outlineLevel="1">
      <c r="A1320" s="7">
        <v>34</v>
      </c>
      <c r="B1320" s="39">
        <v>42602.020833333336</v>
      </c>
      <c r="C1320" s="40">
        <f t="shared" si="83"/>
        <v>0.25</v>
      </c>
      <c r="D1320" s="43">
        <v>8.7799999999999994</v>
      </c>
      <c r="E1320" s="9">
        <f t="shared" si="84"/>
        <v>9.0390099999999993</v>
      </c>
      <c r="F1320" s="44">
        <v>10.49</v>
      </c>
      <c r="G1320" s="9">
        <f t="shared" si="85"/>
        <v>11.186536</v>
      </c>
      <c r="H1320" s="11">
        <f t="shared" si="82"/>
        <v>635.56410423063994</v>
      </c>
      <c r="J1320" s="26"/>
    </row>
    <row r="1321" spans="1:10" outlineLevel="1">
      <c r="A1321" s="7">
        <v>34</v>
      </c>
      <c r="B1321" s="39">
        <v>42602.020833333336</v>
      </c>
      <c r="C1321" s="40">
        <f t="shared" si="83"/>
        <v>0.27083333333333331</v>
      </c>
      <c r="D1321" s="43">
        <v>8.86</v>
      </c>
      <c r="E1321" s="9">
        <f t="shared" si="84"/>
        <v>9.1213700000000006</v>
      </c>
      <c r="F1321" s="44">
        <v>15.27</v>
      </c>
      <c r="G1321" s="9">
        <f t="shared" si="85"/>
        <v>16.283928</v>
      </c>
      <c r="H1321" s="11">
        <f t="shared" si="82"/>
        <v>594.85992265864002</v>
      </c>
      <c r="J1321" s="26"/>
    </row>
    <row r="1322" spans="1:10" outlineLevel="1">
      <c r="A1322" s="7">
        <v>34</v>
      </c>
      <c r="B1322" s="39">
        <v>42602.020833333336</v>
      </c>
      <c r="C1322" s="40">
        <f t="shared" si="83"/>
        <v>0.29166666666666663</v>
      </c>
      <c r="D1322" s="43">
        <v>9.4499999999999993</v>
      </c>
      <c r="E1322" s="9">
        <f t="shared" si="84"/>
        <v>9.7287750000000006</v>
      </c>
      <c r="F1322" s="44">
        <v>17.649999999999999</v>
      </c>
      <c r="G1322" s="9">
        <f t="shared" si="85"/>
        <v>18.821959999999997</v>
      </c>
      <c r="H1322" s="11">
        <f t="shared" si="82"/>
        <v>609.78054860100008</v>
      </c>
      <c r="J1322" s="26"/>
    </row>
    <row r="1323" spans="1:10" outlineLevel="1">
      <c r="A1323" s="7">
        <v>34</v>
      </c>
      <c r="B1323" s="39">
        <v>42602.020833333336</v>
      </c>
      <c r="C1323" s="40">
        <f t="shared" si="83"/>
        <v>0.31249999999999994</v>
      </c>
      <c r="D1323" s="43">
        <v>9.0399999999999991</v>
      </c>
      <c r="E1323" s="9">
        <f t="shared" si="84"/>
        <v>9.3066800000000001</v>
      </c>
      <c r="F1323" s="44">
        <v>19.89</v>
      </c>
      <c r="G1323" s="9">
        <f t="shared" si="85"/>
        <v>21.210696000000002</v>
      </c>
      <c r="H1323" s="11">
        <f t="shared" si="82"/>
        <v>561.09325975071999</v>
      </c>
      <c r="J1323" s="26"/>
    </row>
    <row r="1324" spans="1:10" outlineLevel="1">
      <c r="A1324" s="7">
        <v>34</v>
      </c>
      <c r="B1324" s="39">
        <v>42602.020833333336</v>
      </c>
      <c r="C1324" s="40">
        <f t="shared" si="83"/>
        <v>0.33333333333333326</v>
      </c>
      <c r="D1324" s="43">
        <v>8.0500000000000007</v>
      </c>
      <c r="E1324" s="9">
        <f t="shared" si="84"/>
        <v>8.2874750000000006</v>
      </c>
      <c r="F1324" s="44">
        <v>19.91</v>
      </c>
      <c r="G1324" s="9">
        <f t="shared" si="85"/>
        <v>21.232023999999999</v>
      </c>
      <c r="H1324" s="11">
        <f t="shared" si="82"/>
        <v>499.46934440060005</v>
      </c>
      <c r="J1324" s="26"/>
    </row>
    <row r="1325" spans="1:10" outlineLevel="1">
      <c r="A1325" s="7">
        <v>34</v>
      </c>
      <c r="B1325" s="39">
        <v>42602.020833333336</v>
      </c>
      <c r="C1325" s="40">
        <f t="shared" si="83"/>
        <v>0.35416666666666657</v>
      </c>
      <c r="D1325" s="43">
        <v>6.9</v>
      </c>
      <c r="E1325" s="9">
        <f t="shared" si="84"/>
        <v>7.1035500000000011</v>
      </c>
      <c r="F1325" s="44">
        <v>26.83</v>
      </c>
      <c r="G1325" s="9">
        <f t="shared" si="85"/>
        <v>28.611511999999998</v>
      </c>
      <c r="H1325" s="11">
        <f t="shared" si="82"/>
        <v>375.69601893240008</v>
      </c>
      <c r="J1325" s="26"/>
    </row>
    <row r="1326" spans="1:10" outlineLevel="1">
      <c r="A1326" s="7">
        <v>34</v>
      </c>
      <c r="B1326" s="39">
        <v>42602.020833333336</v>
      </c>
      <c r="C1326" s="40">
        <f t="shared" si="83"/>
        <v>0.37499999999999989</v>
      </c>
      <c r="D1326" s="43">
        <v>6.91</v>
      </c>
      <c r="E1326" s="9">
        <f t="shared" si="84"/>
        <v>7.1138450000000004</v>
      </c>
      <c r="F1326" s="44">
        <v>27.42</v>
      </c>
      <c r="G1326" s="9">
        <f t="shared" si="85"/>
        <v>29.240688000000002</v>
      </c>
      <c r="H1326" s="11">
        <f t="shared" si="82"/>
        <v>371.76464537464</v>
      </c>
      <c r="J1326" s="26"/>
    </row>
    <row r="1327" spans="1:10" outlineLevel="1">
      <c r="A1327" s="7">
        <v>34</v>
      </c>
      <c r="B1327" s="39">
        <v>42602.020833333336</v>
      </c>
      <c r="C1327" s="40">
        <f t="shared" si="83"/>
        <v>0.3958333333333332</v>
      </c>
      <c r="D1327" s="43">
        <v>5.82</v>
      </c>
      <c r="E1327" s="9">
        <f t="shared" si="84"/>
        <v>5.9916900000000011</v>
      </c>
      <c r="F1327" s="44">
        <v>27.74</v>
      </c>
      <c r="G1327" s="9">
        <f t="shared" si="85"/>
        <v>29.581935999999999</v>
      </c>
      <c r="H1327" s="11">
        <f t="shared" si="82"/>
        <v>311.07694488816009</v>
      </c>
      <c r="J1327" s="26"/>
    </row>
    <row r="1328" spans="1:10" outlineLevel="1">
      <c r="A1328" s="7">
        <v>34</v>
      </c>
      <c r="B1328" s="39">
        <v>42602.020833333336</v>
      </c>
      <c r="C1328" s="40">
        <f t="shared" si="83"/>
        <v>0.41666666666666652</v>
      </c>
      <c r="D1328" s="43">
        <v>5.92</v>
      </c>
      <c r="E1328" s="9">
        <f t="shared" si="84"/>
        <v>6.0946400000000001</v>
      </c>
      <c r="F1328" s="44">
        <v>25.01</v>
      </c>
      <c r="G1328" s="9">
        <f t="shared" si="85"/>
        <v>26.670664000000002</v>
      </c>
      <c r="H1328" s="11">
        <f t="shared" si="82"/>
        <v>334.16506435904</v>
      </c>
      <c r="J1328" s="26"/>
    </row>
    <row r="1329" spans="1:10" outlineLevel="1">
      <c r="A1329" s="7">
        <v>34</v>
      </c>
      <c r="B1329" s="39">
        <v>42602.020833333336</v>
      </c>
      <c r="C1329" s="40">
        <f t="shared" si="83"/>
        <v>0.43749999999999983</v>
      </c>
      <c r="D1329" s="43">
        <v>7.36</v>
      </c>
      <c r="E1329" s="9">
        <f t="shared" si="84"/>
        <v>7.5771200000000007</v>
      </c>
      <c r="F1329" s="44">
        <v>19.95</v>
      </c>
      <c r="G1329" s="9">
        <f t="shared" si="85"/>
        <v>21.27468</v>
      </c>
      <c r="H1329" s="11">
        <f t="shared" si="82"/>
        <v>456.33447667839999</v>
      </c>
      <c r="J1329" s="26"/>
    </row>
    <row r="1330" spans="1:10" outlineLevel="1">
      <c r="A1330" s="7">
        <v>34</v>
      </c>
      <c r="B1330" s="39">
        <v>42602.020833333336</v>
      </c>
      <c r="C1330" s="40">
        <f t="shared" si="83"/>
        <v>0.45833333333333315</v>
      </c>
      <c r="D1330" s="43">
        <v>7.48</v>
      </c>
      <c r="E1330" s="9">
        <f t="shared" si="84"/>
        <v>7.7006600000000009</v>
      </c>
      <c r="F1330" s="44">
        <v>20.010000000000002</v>
      </c>
      <c r="G1330" s="9">
        <f t="shared" si="85"/>
        <v>21.338664000000001</v>
      </c>
      <c r="H1330" s="11">
        <f t="shared" si="82"/>
        <v>463.28199368176007</v>
      </c>
      <c r="J1330" s="26"/>
    </row>
    <row r="1331" spans="1:10" outlineLevel="1">
      <c r="A1331" s="7">
        <v>34</v>
      </c>
      <c r="B1331" s="39">
        <v>42602.020833333336</v>
      </c>
      <c r="C1331" s="40">
        <f t="shared" si="83"/>
        <v>0.47916666666666646</v>
      </c>
      <c r="D1331" s="43">
        <v>7.91</v>
      </c>
      <c r="E1331" s="9">
        <f t="shared" si="84"/>
        <v>8.1433450000000001</v>
      </c>
      <c r="F1331" s="44">
        <v>17.96</v>
      </c>
      <c r="G1331" s="9">
        <f t="shared" si="85"/>
        <v>19.152544000000002</v>
      </c>
      <c r="H1331" s="11">
        <f t="shared" si="82"/>
        <v>507.71684408031996</v>
      </c>
      <c r="J1331" s="26"/>
    </row>
    <row r="1332" spans="1:10" outlineLevel="1">
      <c r="A1332" s="7">
        <v>34</v>
      </c>
      <c r="B1332" s="39">
        <v>42602.020833333336</v>
      </c>
      <c r="C1332" s="40">
        <f t="shared" si="83"/>
        <v>0.49999999999999978</v>
      </c>
      <c r="D1332" s="43">
        <v>8.52</v>
      </c>
      <c r="E1332" s="9">
        <f t="shared" si="84"/>
        <v>8.7713400000000004</v>
      </c>
      <c r="F1332" s="44">
        <v>20.89</v>
      </c>
      <c r="G1332" s="9">
        <f t="shared" si="85"/>
        <v>22.277096</v>
      </c>
      <c r="H1332" s="11">
        <f t="shared" si="82"/>
        <v>519.46422677136002</v>
      </c>
      <c r="J1332" s="26"/>
    </row>
    <row r="1333" spans="1:10" outlineLevel="1">
      <c r="A1333" s="7">
        <v>34</v>
      </c>
      <c r="B1333" s="39">
        <v>42602.020833333336</v>
      </c>
      <c r="C1333" s="40">
        <f t="shared" si="83"/>
        <v>0.52083333333333315</v>
      </c>
      <c r="D1333" s="43">
        <v>8.4700000000000006</v>
      </c>
      <c r="E1333" s="9">
        <f t="shared" si="84"/>
        <v>8.7198650000000022</v>
      </c>
      <c r="F1333" s="44">
        <v>24.46</v>
      </c>
      <c r="G1333" s="9">
        <f t="shared" si="85"/>
        <v>26.084144000000002</v>
      </c>
      <c r="H1333" s="11">
        <f t="shared" si="82"/>
        <v>483.21878317944009</v>
      </c>
      <c r="J1333" s="26"/>
    </row>
    <row r="1334" spans="1:10" outlineLevel="1">
      <c r="A1334" s="7">
        <v>34</v>
      </c>
      <c r="B1334" s="39">
        <v>42602.020833333336</v>
      </c>
      <c r="C1334" s="40">
        <f t="shared" si="83"/>
        <v>0.54166666666666652</v>
      </c>
      <c r="D1334" s="43">
        <v>8.4700000000000006</v>
      </c>
      <c r="E1334" s="9">
        <f t="shared" si="84"/>
        <v>8.7198650000000022</v>
      </c>
      <c r="F1334" s="44">
        <v>24.51</v>
      </c>
      <c r="G1334" s="9">
        <f t="shared" si="85"/>
        <v>26.137464000000001</v>
      </c>
      <c r="H1334" s="11">
        <f t="shared" si="82"/>
        <v>482.7538399776401</v>
      </c>
      <c r="J1334" s="26"/>
    </row>
    <row r="1335" spans="1:10" outlineLevel="1">
      <c r="A1335" s="7">
        <v>34</v>
      </c>
      <c r="B1335" s="39">
        <v>42602.020833333336</v>
      </c>
      <c r="C1335" s="40">
        <f t="shared" si="83"/>
        <v>0.56249999999999989</v>
      </c>
      <c r="D1335" s="43">
        <v>8.6300000000000008</v>
      </c>
      <c r="E1335" s="9">
        <f t="shared" si="84"/>
        <v>8.8845850000000013</v>
      </c>
      <c r="F1335" s="44">
        <v>25.24</v>
      </c>
      <c r="G1335" s="9">
        <f t="shared" si="85"/>
        <v>26.915935999999999</v>
      </c>
      <c r="H1335" s="11">
        <f t="shared" si="82"/>
        <v>484.95675625344006</v>
      </c>
      <c r="J1335" s="26"/>
    </row>
    <row r="1336" spans="1:10" outlineLevel="1">
      <c r="A1336" s="7">
        <v>34</v>
      </c>
      <c r="B1336" s="39">
        <v>42602.020833333336</v>
      </c>
      <c r="C1336" s="40">
        <f t="shared" si="83"/>
        <v>0.58333333333333326</v>
      </c>
      <c r="D1336" s="43">
        <v>7.21</v>
      </c>
      <c r="E1336" s="9">
        <f t="shared" si="84"/>
        <v>7.4226950000000009</v>
      </c>
      <c r="F1336" s="44">
        <v>24.36</v>
      </c>
      <c r="G1336" s="9">
        <f t="shared" si="85"/>
        <v>25.977504</v>
      </c>
      <c r="H1336" s="11">
        <f t="shared" si="82"/>
        <v>412.1265534467201</v>
      </c>
      <c r="J1336" s="26"/>
    </row>
    <row r="1337" spans="1:10" outlineLevel="1">
      <c r="A1337" s="7">
        <v>34</v>
      </c>
      <c r="B1337" s="39">
        <v>42602.020833333336</v>
      </c>
      <c r="C1337" s="40">
        <f t="shared" si="83"/>
        <v>0.60416666666666663</v>
      </c>
      <c r="D1337" s="43">
        <v>5.24</v>
      </c>
      <c r="E1337" s="9">
        <f t="shared" si="84"/>
        <v>5.3945800000000004</v>
      </c>
      <c r="F1337" s="44">
        <v>24.59</v>
      </c>
      <c r="G1337" s="9">
        <f t="shared" si="85"/>
        <v>26.222776</v>
      </c>
      <c r="H1337" s="11">
        <f t="shared" si="82"/>
        <v>298.19740704592004</v>
      </c>
      <c r="J1337" s="26"/>
    </row>
    <row r="1338" spans="1:10" outlineLevel="1">
      <c r="A1338" s="7">
        <v>34</v>
      </c>
      <c r="B1338" s="39">
        <v>42602.020833333336</v>
      </c>
      <c r="C1338" s="40">
        <f t="shared" si="83"/>
        <v>0.625</v>
      </c>
      <c r="D1338" s="43">
        <v>5.88</v>
      </c>
      <c r="E1338" s="9">
        <f t="shared" si="84"/>
        <v>6.0534600000000003</v>
      </c>
      <c r="F1338" s="44">
        <v>24.7</v>
      </c>
      <c r="G1338" s="9">
        <f t="shared" si="85"/>
        <v>26.34008</v>
      </c>
      <c r="H1338" s="11">
        <f t="shared" si="82"/>
        <v>333.90836932320002</v>
      </c>
      <c r="J1338" s="26"/>
    </row>
    <row r="1339" spans="1:10" outlineLevel="1">
      <c r="A1339" s="7">
        <v>34</v>
      </c>
      <c r="B1339" s="39">
        <v>42602.020833333336</v>
      </c>
      <c r="C1339" s="40">
        <f t="shared" si="83"/>
        <v>0.64583333333333337</v>
      </c>
      <c r="D1339" s="43">
        <v>7.82</v>
      </c>
      <c r="E1339" s="9">
        <f t="shared" si="84"/>
        <v>8.0506900000000012</v>
      </c>
      <c r="F1339" s="44">
        <v>24.39</v>
      </c>
      <c r="G1339" s="9">
        <f t="shared" si="85"/>
        <v>26.009496000000002</v>
      </c>
      <c r="H1339" s="11">
        <f t="shared" si="82"/>
        <v>446.73684564776011</v>
      </c>
      <c r="J1339" s="26"/>
    </row>
    <row r="1340" spans="1:10" outlineLevel="1">
      <c r="A1340" s="7">
        <v>34</v>
      </c>
      <c r="B1340" s="39">
        <v>42602.020833333336</v>
      </c>
      <c r="C1340" s="40">
        <f t="shared" si="83"/>
        <v>0.66666666666666674</v>
      </c>
      <c r="D1340" s="43">
        <v>8.58</v>
      </c>
      <c r="E1340" s="9">
        <f t="shared" si="84"/>
        <v>8.8331100000000013</v>
      </c>
      <c r="F1340" s="44">
        <v>27.41</v>
      </c>
      <c r="G1340" s="9">
        <f t="shared" si="85"/>
        <v>29.230024</v>
      </c>
      <c r="H1340" s="11">
        <f t="shared" si="82"/>
        <v>461.70644770536006</v>
      </c>
      <c r="J1340" s="26"/>
    </row>
    <row r="1341" spans="1:10" outlineLevel="1">
      <c r="A1341" s="7">
        <v>34</v>
      </c>
      <c r="B1341" s="39">
        <v>42602.020833333336</v>
      </c>
      <c r="C1341" s="40">
        <f t="shared" si="83"/>
        <v>0.68750000000000011</v>
      </c>
      <c r="D1341" s="43">
        <v>6.65</v>
      </c>
      <c r="E1341" s="9">
        <f t="shared" si="84"/>
        <v>6.8461750000000006</v>
      </c>
      <c r="F1341" s="44">
        <v>30.09</v>
      </c>
      <c r="G1341" s="9">
        <f t="shared" si="85"/>
        <v>32.087975999999998</v>
      </c>
      <c r="H1341" s="11">
        <f t="shared" ref="H1341:H1356" si="86">E1341*($B$6-G1341)</f>
        <v>338.28336340820005</v>
      </c>
      <c r="J1341" s="26"/>
    </row>
    <row r="1342" spans="1:10" outlineLevel="1">
      <c r="A1342" s="7">
        <v>34</v>
      </c>
      <c r="B1342" s="39">
        <v>42602.020833333336</v>
      </c>
      <c r="C1342" s="40">
        <f t="shared" ref="C1342:C1356" si="87">IF(C1341=$C$60,$C$13,C1341+1/48)</f>
        <v>0.70833333333333348</v>
      </c>
      <c r="D1342" s="43">
        <v>5.82</v>
      </c>
      <c r="E1342" s="9">
        <f t="shared" si="84"/>
        <v>5.9916900000000011</v>
      </c>
      <c r="F1342" s="44">
        <v>35.99</v>
      </c>
      <c r="G1342" s="9">
        <f t="shared" si="85"/>
        <v>38.379736000000001</v>
      </c>
      <c r="H1342" s="11">
        <f t="shared" si="86"/>
        <v>258.36325460616001</v>
      </c>
      <c r="J1342" s="26"/>
    </row>
    <row r="1343" spans="1:10" outlineLevel="1">
      <c r="A1343" s="7">
        <v>34</v>
      </c>
      <c r="B1343" s="39">
        <v>42602.020833333336</v>
      </c>
      <c r="C1343" s="40">
        <f t="shared" si="87"/>
        <v>0.72916666666666685</v>
      </c>
      <c r="D1343" s="43">
        <v>2.78</v>
      </c>
      <c r="E1343" s="9">
        <f t="shared" si="84"/>
        <v>2.8620100000000002</v>
      </c>
      <c r="F1343" s="44">
        <v>34.11</v>
      </c>
      <c r="G1343" s="9">
        <f t="shared" si="85"/>
        <v>36.374904000000001</v>
      </c>
      <c r="H1343" s="11">
        <f t="shared" si="86"/>
        <v>129.14847600296</v>
      </c>
      <c r="J1343" s="26"/>
    </row>
    <row r="1344" spans="1:10" outlineLevel="1">
      <c r="A1344" s="7">
        <v>34</v>
      </c>
      <c r="B1344" s="39">
        <v>42602.020833333336</v>
      </c>
      <c r="C1344" s="40">
        <f t="shared" si="87"/>
        <v>0.75000000000000022</v>
      </c>
      <c r="D1344" s="43">
        <v>3.44</v>
      </c>
      <c r="E1344" s="9">
        <f t="shared" si="84"/>
        <v>3.5414800000000004</v>
      </c>
      <c r="F1344" s="44">
        <v>60.74</v>
      </c>
      <c r="G1344" s="9">
        <f t="shared" si="85"/>
        <v>64.773136000000008</v>
      </c>
      <c r="H1344" s="11">
        <f t="shared" si="86"/>
        <v>59.237854318719975</v>
      </c>
      <c r="J1344" s="26"/>
    </row>
    <row r="1345" spans="1:10" outlineLevel="1">
      <c r="A1345" s="7">
        <v>34</v>
      </c>
      <c r="B1345" s="39">
        <v>42602.020833333336</v>
      </c>
      <c r="C1345" s="40">
        <f t="shared" si="87"/>
        <v>0.77083333333333359</v>
      </c>
      <c r="D1345" s="43">
        <v>6.08</v>
      </c>
      <c r="E1345" s="9">
        <f t="shared" si="84"/>
        <v>6.2593600000000009</v>
      </c>
      <c r="F1345" s="44">
        <v>69.540000000000006</v>
      </c>
      <c r="G1345" s="9">
        <f t="shared" si="85"/>
        <v>74.15745600000001</v>
      </c>
      <c r="H1345" s="11">
        <f t="shared" si="86"/>
        <v>45.959626211839939</v>
      </c>
      <c r="J1345" s="26"/>
    </row>
    <row r="1346" spans="1:10" outlineLevel="1">
      <c r="A1346" s="7">
        <v>34</v>
      </c>
      <c r="B1346" s="39">
        <v>42602.020833333336</v>
      </c>
      <c r="C1346" s="40">
        <f t="shared" si="87"/>
        <v>0.79166666666666696</v>
      </c>
      <c r="D1346" s="43">
        <v>5.62</v>
      </c>
      <c r="E1346" s="9">
        <f t="shared" si="84"/>
        <v>5.7857900000000004</v>
      </c>
      <c r="F1346" s="44">
        <v>63.67</v>
      </c>
      <c r="G1346" s="9">
        <f t="shared" si="85"/>
        <v>67.897688000000002</v>
      </c>
      <c r="H1346" s="11">
        <f t="shared" si="86"/>
        <v>78.700120746479996</v>
      </c>
      <c r="J1346" s="26"/>
    </row>
    <row r="1347" spans="1:10" outlineLevel="1">
      <c r="A1347" s="7">
        <v>34</v>
      </c>
      <c r="B1347" s="39">
        <v>42602.020833333336</v>
      </c>
      <c r="C1347" s="40">
        <f t="shared" si="87"/>
        <v>0.81250000000000033</v>
      </c>
      <c r="D1347" s="43">
        <v>8.01</v>
      </c>
      <c r="E1347" s="9">
        <f t="shared" si="84"/>
        <v>8.2462949999999999</v>
      </c>
      <c r="F1347" s="44">
        <v>42.85</v>
      </c>
      <c r="G1347" s="9">
        <f t="shared" si="85"/>
        <v>45.695240000000005</v>
      </c>
      <c r="H1347" s="11">
        <f t="shared" si="86"/>
        <v>295.25661336419995</v>
      </c>
      <c r="J1347" s="26"/>
    </row>
    <row r="1348" spans="1:10" outlineLevel="1">
      <c r="A1348" s="7">
        <v>34</v>
      </c>
      <c r="B1348" s="39">
        <v>42602.020833333336</v>
      </c>
      <c r="C1348" s="40">
        <f t="shared" si="87"/>
        <v>0.8333333333333337</v>
      </c>
      <c r="D1348" s="43">
        <v>8.3000000000000007</v>
      </c>
      <c r="E1348" s="9">
        <f t="shared" si="84"/>
        <v>8.5448500000000021</v>
      </c>
      <c r="F1348" s="44">
        <v>37.86</v>
      </c>
      <c r="G1348" s="9">
        <f t="shared" si="85"/>
        <v>40.373904000000003</v>
      </c>
      <c r="H1348" s="11">
        <f t="shared" si="86"/>
        <v>351.41632140560006</v>
      </c>
      <c r="J1348" s="26"/>
    </row>
    <row r="1349" spans="1:10" outlineLevel="1">
      <c r="A1349" s="7">
        <v>34</v>
      </c>
      <c r="B1349" s="39">
        <v>42602.020833333336</v>
      </c>
      <c r="C1349" s="40">
        <f t="shared" si="87"/>
        <v>0.85416666666666707</v>
      </c>
      <c r="D1349" s="43">
        <v>7.95</v>
      </c>
      <c r="E1349" s="9">
        <f t="shared" si="84"/>
        <v>8.1845250000000007</v>
      </c>
      <c r="F1349" s="44">
        <v>37.729999999999997</v>
      </c>
      <c r="G1349" s="9">
        <f t="shared" si="85"/>
        <v>40.235271999999995</v>
      </c>
      <c r="H1349" s="11">
        <f t="shared" si="86"/>
        <v>337.73219793420009</v>
      </c>
      <c r="J1349" s="26"/>
    </row>
    <row r="1350" spans="1:10" outlineLevel="1">
      <c r="A1350" s="7">
        <v>34</v>
      </c>
      <c r="B1350" s="39">
        <v>42602.020833333336</v>
      </c>
      <c r="C1350" s="40">
        <f t="shared" si="87"/>
        <v>0.87500000000000044</v>
      </c>
      <c r="D1350" s="43">
        <v>9.09</v>
      </c>
      <c r="E1350" s="9">
        <f t="shared" si="84"/>
        <v>9.358155</v>
      </c>
      <c r="F1350" s="44">
        <v>34.43</v>
      </c>
      <c r="G1350" s="9">
        <f t="shared" si="85"/>
        <v>36.716152000000001</v>
      </c>
      <c r="H1350" s="11">
        <f t="shared" si="86"/>
        <v>419.09419108044</v>
      </c>
      <c r="J1350" s="26"/>
    </row>
    <row r="1351" spans="1:10" outlineLevel="1">
      <c r="A1351" s="7">
        <v>34</v>
      </c>
      <c r="B1351" s="39">
        <v>42602.020833333336</v>
      </c>
      <c r="C1351" s="40">
        <f t="shared" si="87"/>
        <v>0.89583333333333381</v>
      </c>
      <c r="D1351" s="43">
        <v>9.33</v>
      </c>
      <c r="E1351" s="9">
        <f t="shared" si="84"/>
        <v>9.6052350000000004</v>
      </c>
      <c r="F1351" s="44">
        <v>26.44</v>
      </c>
      <c r="G1351" s="9">
        <f t="shared" si="85"/>
        <v>28.195616000000001</v>
      </c>
      <c r="H1351" s="11">
        <f t="shared" si="86"/>
        <v>512.00113485023996</v>
      </c>
      <c r="J1351" s="26"/>
    </row>
    <row r="1352" spans="1:10" outlineLevel="1">
      <c r="A1352" s="7">
        <v>34</v>
      </c>
      <c r="B1352" s="39">
        <v>42602.020833333336</v>
      </c>
      <c r="C1352" s="40">
        <f t="shared" si="87"/>
        <v>0.91666666666666718</v>
      </c>
      <c r="D1352" s="43">
        <v>9.36</v>
      </c>
      <c r="E1352" s="9">
        <f t="shared" si="84"/>
        <v>9.63612</v>
      </c>
      <c r="F1352" s="44">
        <v>25.2</v>
      </c>
      <c r="G1352" s="9">
        <f t="shared" si="85"/>
        <v>26.873280000000001</v>
      </c>
      <c r="H1352" s="11">
        <f t="shared" si="86"/>
        <v>526.3896291264</v>
      </c>
      <c r="J1352" s="26"/>
    </row>
    <row r="1353" spans="1:10" outlineLevel="1">
      <c r="A1353" s="7">
        <v>34</v>
      </c>
      <c r="B1353" s="39">
        <v>42602.020833333336</v>
      </c>
      <c r="C1353" s="40">
        <f t="shared" si="87"/>
        <v>0.93750000000000056</v>
      </c>
      <c r="D1353" s="43">
        <v>9.6999999999999993</v>
      </c>
      <c r="E1353" s="9">
        <f t="shared" si="84"/>
        <v>9.9861500000000003</v>
      </c>
      <c r="F1353" s="44">
        <v>18.79</v>
      </c>
      <c r="G1353" s="9">
        <f t="shared" si="85"/>
        <v>20.037655999999998</v>
      </c>
      <c r="H1353" s="11">
        <f t="shared" si="86"/>
        <v>613.77218653559999</v>
      </c>
      <c r="J1353" s="26"/>
    </row>
    <row r="1354" spans="1:10" outlineLevel="1">
      <c r="A1354" s="7">
        <v>34</v>
      </c>
      <c r="B1354" s="39">
        <v>42602.020833333336</v>
      </c>
      <c r="C1354" s="40">
        <f t="shared" si="87"/>
        <v>0.95833333333333393</v>
      </c>
      <c r="D1354" s="43">
        <v>9.77</v>
      </c>
      <c r="E1354" s="9">
        <f t="shared" si="84"/>
        <v>10.058215000000001</v>
      </c>
      <c r="F1354" s="44">
        <v>18.37</v>
      </c>
      <c r="G1354" s="9">
        <f t="shared" si="85"/>
        <v>19.589768000000003</v>
      </c>
      <c r="H1354" s="11">
        <f t="shared" si="86"/>
        <v>622.70642415587997</v>
      </c>
      <c r="J1354" s="26"/>
    </row>
    <row r="1355" spans="1:10" outlineLevel="1">
      <c r="A1355" s="7">
        <v>34</v>
      </c>
      <c r="B1355" s="39">
        <v>42602.020833333336</v>
      </c>
      <c r="C1355" s="40">
        <f t="shared" si="87"/>
        <v>0.9791666666666673</v>
      </c>
      <c r="D1355" s="43">
        <v>9.7200000000000006</v>
      </c>
      <c r="E1355" s="9">
        <f t="shared" si="84"/>
        <v>10.006740000000001</v>
      </c>
      <c r="F1355" s="44">
        <v>6.44</v>
      </c>
      <c r="G1355" s="9">
        <f t="shared" si="85"/>
        <v>6.8676160000000008</v>
      </c>
      <c r="H1355" s="11">
        <f t="shared" si="86"/>
        <v>746.82686226816008</v>
      </c>
      <c r="J1355" s="26"/>
    </row>
    <row r="1356" spans="1:10" outlineLevel="1">
      <c r="A1356" s="7">
        <v>34</v>
      </c>
      <c r="B1356" s="39">
        <v>42602.020833333336</v>
      </c>
      <c r="C1356" s="40">
        <f t="shared" si="87"/>
        <v>1.0000000000000007</v>
      </c>
      <c r="D1356" s="43">
        <v>9.69</v>
      </c>
      <c r="E1356" s="9">
        <f t="shared" si="84"/>
        <v>9.975855000000001</v>
      </c>
      <c r="F1356" s="44">
        <v>15.78</v>
      </c>
      <c r="G1356" s="9">
        <f t="shared" si="85"/>
        <v>16.827791999999999</v>
      </c>
      <c r="H1356" s="11">
        <f t="shared" si="86"/>
        <v>645.16056953784005</v>
      </c>
      <c r="J1356" s="26"/>
    </row>
    <row r="1357" spans="1:10" ht="15.75" thickBot="1">
      <c r="A1357" s="15"/>
      <c r="B1357" s="15"/>
      <c r="C1357" s="15"/>
      <c r="D1357" s="46">
        <v>6924.4099999999889</v>
      </c>
      <c r="E1357" s="46">
        <f>SUM(E13:E1356)</f>
        <v>7128.6800949999961</v>
      </c>
      <c r="F1357" s="47"/>
      <c r="G1357" s="9"/>
      <c r="H1357" s="46">
        <f>SUM(H13:H1356)</f>
        <v>326947.91753935721</v>
      </c>
      <c r="I1357" s="9"/>
    </row>
    <row r="1358" spans="1:10" ht="15.75" thickTop="1">
      <c r="A1358" s="15"/>
      <c r="B1358" s="16"/>
    </row>
    <row r="1359" spans="1:10">
      <c r="A1359" s="15"/>
      <c r="B1359" s="16"/>
    </row>
    <row r="1360" spans="1:10">
      <c r="A1360" s="15"/>
      <c r="B1360" s="16"/>
    </row>
    <row r="1361" spans="1:2">
      <c r="A1361" s="15"/>
      <c r="B1361" s="16"/>
    </row>
    <row r="1362" spans="1:2">
      <c r="A1362" s="15"/>
      <c r="B1362" s="16"/>
    </row>
    <row r="1363" spans="1:2">
      <c r="A1363" s="15"/>
      <c r="B1363" s="16"/>
    </row>
    <row r="1364" spans="1:2">
      <c r="A1364" s="15"/>
      <c r="B1364" s="16"/>
    </row>
    <row r="1365" spans="1:2">
      <c r="A1365" s="15"/>
      <c r="B1365" s="16"/>
    </row>
    <row r="1366" spans="1:2">
      <c r="A1366" s="15"/>
      <c r="B1366" s="16"/>
    </row>
    <row r="1367" spans="1:2">
      <c r="A1367" s="15"/>
      <c r="B1367" s="16"/>
    </row>
    <row r="1368" spans="1:2">
      <c r="A1368" s="15"/>
      <c r="B1368" s="16"/>
    </row>
    <row r="1369" spans="1:2">
      <c r="A1369" s="15"/>
      <c r="B1369" s="16"/>
    </row>
    <row r="1370" spans="1:2">
      <c r="A1370" s="15"/>
      <c r="B1370" s="16"/>
    </row>
    <row r="1371" spans="1:2">
      <c r="A1371" s="15"/>
      <c r="B1371" s="16"/>
    </row>
    <row r="1372" spans="1:2">
      <c r="A1372" s="15"/>
      <c r="B1372" s="16"/>
    </row>
    <row r="1373" spans="1:2">
      <c r="A1373" s="15"/>
      <c r="B1373" s="16"/>
    </row>
    <row r="1374" spans="1:2">
      <c r="A1374" s="15"/>
      <c r="B1374" s="16"/>
    </row>
    <row r="1375" spans="1:2">
      <c r="A1375" s="15"/>
      <c r="B1375" s="16"/>
    </row>
    <row r="1376" spans="1:2">
      <c r="A1376" s="15"/>
      <c r="B1376" s="16"/>
    </row>
    <row r="1377" spans="1:2">
      <c r="A1377" s="15"/>
      <c r="B1377" s="16"/>
    </row>
    <row r="1378" spans="1:2">
      <c r="A1378" s="15"/>
      <c r="B1378" s="16"/>
    </row>
    <row r="1379" spans="1:2">
      <c r="A1379" s="15"/>
      <c r="B1379" s="16"/>
    </row>
    <row r="1380" spans="1:2">
      <c r="A1380" s="15"/>
      <c r="B1380" s="16"/>
    </row>
    <row r="1381" spans="1:2">
      <c r="A1381" s="15"/>
      <c r="B1381" s="16"/>
    </row>
    <row r="1382" spans="1:2">
      <c r="A1382" s="15"/>
      <c r="B1382" s="16"/>
    </row>
    <row r="1383" spans="1:2">
      <c r="A1383" s="15"/>
      <c r="B1383" s="16"/>
    </row>
    <row r="1384" spans="1:2">
      <c r="A1384" s="15"/>
      <c r="B1384" s="16"/>
    </row>
    <row r="1385" spans="1:2">
      <c r="A1385" s="15"/>
      <c r="B1385" s="16"/>
    </row>
    <row r="1386" spans="1:2">
      <c r="A1386" s="15"/>
      <c r="B1386" s="16"/>
    </row>
    <row r="1387" spans="1:2">
      <c r="A1387" s="15"/>
      <c r="B1387" s="16"/>
    </row>
    <row r="1388" spans="1:2">
      <c r="A1388" s="15"/>
      <c r="B1388" s="16"/>
    </row>
    <row r="1389" spans="1:2">
      <c r="A1389" s="15"/>
      <c r="B1389" s="16"/>
    </row>
    <row r="1390" spans="1:2">
      <c r="A1390" s="15"/>
      <c r="B1390" s="16"/>
    </row>
    <row r="1391" spans="1:2">
      <c r="A1391" s="15"/>
      <c r="B1391" s="16"/>
    </row>
    <row r="1392" spans="1:2">
      <c r="A1392" s="15"/>
      <c r="B1392" s="16"/>
    </row>
    <row r="1393" spans="1:2">
      <c r="A1393" s="15"/>
      <c r="B1393" s="16"/>
    </row>
    <row r="1394" spans="1:2">
      <c r="A1394" s="15"/>
      <c r="B1394" s="16"/>
    </row>
    <row r="1395" spans="1:2">
      <c r="A1395" s="15"/>
      <c r="B1395" s="16"/>
    </row>
    <row r="1396" spans="1:2">
      <c r="A1396" s="15"/>
      <c r="B1396" s="16"/>
    </row>
    <row r="1397" spans="1:2">
      <c r="A1397" s="15"/>
      <c r="B1397" s="16"/>
    </row>
    <row r="1398" spans="1:2">
      <c r="A1398" s="15"/>
      <c r="B1398" s="16"/>
    </row>
    <row r="1399" spans="1:2">
      <c r="A1399" s="15"/>
      <c r="B1399" s="16"/>
    </row>
    <row r="1400" spans="1:2">
      <c r="A1400" s="15"/>
      <c r="B1400" s="16"/>
    </row>
    <row r="1401" spans="1:2">
      <c r="A1401" s="15"/>
      <c r="B1401" s="16"/>
    </row>
    <row r="1402" spans="1:2">
      <c r="A1402" s="15"/>
      <c r="B1402" s="16"/>
    </row>
    <row r="1403" spans="1:2">
      <c r="A1403" s="15"/>
      <c r="B1403" s="16"/>
    </row>
    <row r="1404" spans="1:2">
      <c r="A1404" s="15"/>
      <c r="B1404" s="16"/>
    </row>
    <row r="1405" spans="1:2">
      <c r="A1405" s="15"/>
      <c r="B1405" s="16"/>
    </row>
    <row r="1406" spans="1:2">
      <c r="A1406" s="15"/>
      <c r="B1406" s="16"/>
    </row>
    <row r="1407" spans="1:2">
      <c r="A1407" s="15"/>
      <c r="B1407" s="16"/>
    </row>
    <row r="1408" spans="1:2">
      <c r="A1408" s="15"/>
      <c r="B1408" s="16"/>
    </row>
    <row r="1409" spans="1:2">
      <c r="A1409" s="15"/>
      <c r="B1409" s="16"/>
    </row>
    <row r="1410" spans="1:2">
      <c r="A1410" s="15"/>
      <c r="B1410" s="16"/>
    </row>
    <row r="1411" spans="1:2">
      <c r="A1411" s="15"/>
      <c r="B1411" s="16"/>
    </row>
    <row r="1412" spans="1:2">
      <c r="A1412" s="15"/>
      <c r="B1412" s="16"/>
    </row>
    <row r="1413" spans="1:2">
      <c r="A1413" s="15"/>
      <c r="B1413" s="16"/>
    </row>
    <row r="1414" spans="1:2">
      <c r="A1414" s="15"/>
      <c r="B1414" s="16"/>
    </row>
    <row r="1415" spans="1:2">
      <c r="A1415" s="15"/>
      <c r="B1415" s="16"/>
    </row>
    <row r="1416" spans="1:2">
      <c r="A1416" s="15"/>
      <c r="B1416" s="16"/>
    </row>
    <row r="1417" spans="1:2">
      <c r="A1417" s="15"/>
      <c r="B1417" s="16"/>
    </row>
    <row r="1418" spans="1:2">
      <c r="A1418" s="15"/>
      <c r="B1418" s="16"/>
    </row>
    <row r="1419" spans="1:2">
      <c r="A1419" s="15"/>
      <c r="B1419" s="16"/>
    </row>
    <row r="1420" spans="1:2">
      <c r="A1420" s="15"/>
      <c r="B1420" s="16"/>
    </row>
    <row r="1421" spans="1:2">
      <c r="A1421" s="15"/>
      <c r="B1421" s="16"/>
    </row>
    <row r="1422" spans="1:2">
      <c r="A1422" s="15"/>
      <c r="B1422" s="16"/>
    </row>
    <row r="1423" spans="1:2">
      <c r="A1423" s="15"/>
      <c r="B1423" s="16"/>
    </row>
    <row r="1424" spans="1:2">
      <c r="A1424" s="15"/>
      <c r="B1424" s="16"/>
    </row>
    <row r="1425" spans="1:2">
      <c r="A1425" s="15"/>
      <c r="B1425" s="16"/>
    </row>
    <row r="1426" spans="1:2">
      <c r="A1426" s="15"/>
      <c r="B1426" s="16"/>
    </row>
    <row r="1427" spans="1:2">
      <c r="A1427" s="15"/>
      <c r="B1427" s="16"/>
    </row>
    <row r="1428" spans="1:2">
      <c r="A1428" s="15"/>
      <c r="B1428" s="16"/>
    </row>
    <row r="1429" spans="1:2">
      <c r="A1429" s="15"/>
      <c r="B1429" s="16"/>
    </row>
    <row r="1430" spans="1:2">
      <c r="A1430" s="15"/>
      <c r="B1430" s="16"/>
    </row>
    <row r="1431" spans="1:2">
      <c r="A1431" s="15"/>
      <c r="B1431" s="16"/>
    </row>
    <row r="1432" spans="1:2">
      <c r="A1432" s="15"/>
      <c r="B1432" s="16"/>
    </row>
    <row r="1433" spans="1:2">
      <c r="A1433" s="15"/>
      <c r="B1433" s="16"/>
    </row>
    <row r="1434" spans="1:2">
      <c r="A1434" s="15"/>
      <c r="B1434" s="16"/>
    </row>
    <row r="1435" spans="1:2">
      <c r="A1435" s="15"/>
      <c r="B1435" s="16"/>
    </row>
    <row r="1436" spans="1:2">
      <c r="A1436" s="15"/>
      <c r="B1436" s="16"/>
    </row>
    <row r="1437" spans="1:2">
      <c r="A1437" s="15"/>
      <c r="B1437" s="16"/>
    </row>
    <row r="1438" spans="1:2">
      <c r="A1438" s="15"/>
      <c r="B1438" s="16"/>
    </row>
    <row r="1439" spans="1:2">
      <c r="A1439" s="15"/>
      <c r="B1439" s="16"/>
    </row>
    <row r="1440" spans="1:2">
      <c r="A1440" s="15"/>
      <c r="B1440" s="16"/>
    </row>
    <row r="1441" spans="1:2">
      <c r="A1441" s="15"/>
      <c r="B1441" s="16"/>
    </row>
    <row r="1442" spans="1:2">
      <c r="A1442" s="15"/>
      <c r="B1442" s="16"/>
    </row>
    <row r="1443" spans="1:2">
      <c r="A1443" s="15"/>
      <c r="B1443" s="16"/>
    </row>
    <row r="1444" spans="1:2">
      <c r="A1444" s="15"/>
      <c r="B1444" s="16"/>
    </row>
    <row r="1445" spans="1:2">
      <c r="A1445" s="15"/>
      <c r="B1445" s="16"/>
    </row>
    <row r="1446" spans="1:2">
      <c r="A1446" s="15"/>
      <c r="B1446" s="16"/>
    </row>
    <row r="1447" spans="1:2">
      <c r="A1447" s="15"/>
      <c r="B1447" s="16"/>
    </row>
    <row r="1448" spans="1:2">
      <c r="A1448" s="15"/>
      <c r="B1448" s="16"/>
    </row>
    <row r="1449" spans="1:2">
      <c r="A1449" s="15"/>
      <c r="B1449" s="16"/>
    </row>
    <row r="1450" spans="1:2">
      <c r="A1450" s="15"/>
      <c r="B1450" s="16"/>
    </row>
    <row r="1451" spans="1:2">
      <c r="A1451" s="15"/>
      <c r="B1451" s="16"/>
    </row>
    <row r="1452" spans="1:2">
      <c r="A1452" s="15"/>
      <c r="B1452" s="16"/>
    </row>
    <row r="1453" spans="1:2">
      <c r="A1453" s="15"/>
      <c r="B1453" s="16"/>
    </row>
    <row r="1454" spans="1:2">
      <c r="A1454" s="15"/>
      <c r="B1454" s="16"/>
    </row>
    <row r="1455" spans="1:2">
      <c r="A1455" s="15"/>
      <c r="B1455" s="16"/>
    </row>
    <row r="1456" spans="1:2">
      <c r="A1456" s="15"/>
      <c r="B1456" s="16"/>
    </row>
    <row r="1457" spans="1:2">
      <c r="A1457" s="15"/>
      <c r="B1457" s="16"/>
    </row>
    <row r="1458" spans="1:2">
      <c r="A1458" s="15"/>
      <c r="B1458" s="16"/>
    </row>
    <row r="1459" spans="1:2">
      <c r="A1459" s="15"/>
      <c r="B1459" s="16"/>
    </row>
    <row r="1460" spans="1:2">
      <c r="A1460" s="15"/>
      <c r="B1460" s="16"/>
    </row>
    <row r="1461" spans="1:2">
      <c r="A1461" s="15"/>
      <c r="B1461" s="16"/>
    </row>
    <row r="1462" spans="1:2">
      <c r="A1462" s="15"/>
      <c r="B1462" s="16"/>
    </row>
    <row r="1463" spans="1:2">
      <c r="A1463" s="15"/>
      <c r="B1463" s="16"/>
    </row>
    <row r="1464" spans="1:2">
      <c r="A1464" s="15"/>
      <c r="B1464" s="16"/>
    </row>
    <row r="1465" spans="1:2">
      <c r="A1465" s="15"/>
      <c r="B1465" s="16"/>
    </row>
    <row r="1466" spans="1:2">
      <c r="A1466" s="15"/>
      <c r="B1466" s="16"/>
    </row>
    <row r="1467" spans="1:2">
      <c r="A1467" s="15"/>
      <c r="B1467" s="16"/>
    </row>
    <row r="1468" spans="1:2">
      <c r="A1468" s="15"/>
      <c r="B1468" s="16"/>
    </row>
    <row r="1469" spans="1:2">
      <c r="A1469" s="15"/>
      <c r="B1469" s="16"/>
    </row>
    <row r="1470" spans="1:2">
      <c r="A1470" s="15"/>
      <c r="B1470" s="16"/>
    </row>
    <row r="1471" spans="1:2">
      <c r="A1471" s="15"/>
      <c r="B1471" s="16"/>
    </row>
    <row r="1472" spans="1:2">
      <c r="A1472" s="15"/>
      <c r="B1472" s="16"/>
    </row>
    <row r="1473" spans="1:2">
      <c r="A1473" s="15"/>
      <c r="B1473" s="16"/>
    </row>
    <row r="1474" spans="1:2">
      <c r="A1474" s="15"/>
      <c r="B1474" s="16"/>
    </row>
    <row r="1475" spans="1:2">
      <c r="A1475" s="15"/>
      <c r="B1475" s="16"/>
    </row>
    <row r="1476" spans="1:2">
      <c r="A1476" s="15"/>
      <c r="B1476" s="16"/>
    </row>
    <row r="1477" spans="1:2">
      <c r="A1477" s="15"/>
      <c r="B1477" s="16"/>
    </row>
    <row r="1478" spans="1:2">
      <c r="A1478" s="15"/>
      <c r="B1478" s="16"/>
    </row>
    <row r="1479" spans="1:2">
      <c r="A1479" s="15"/>
      <c r="B1479" s="16"/>
    </row>
    <row r="1480" spans="1:2">
      <c r="A1480" s="15"/>
      <c r="B1480" s="16"/>
    </row>
    <row r="1481" spans="1:2">
      <c r="A1481" s="15"/>
      <c r="B1481" s="16"/>
    </row>
    <row r="1482" spans="1:2">
      <c r="A1482" s="15"/>
      <c r="B1482" s="16"/>
    </row>
    <row r="1483" spans="1:2">
      <c r="A1483" s="15"/>
      <c r="B1483" s="16"/>
    </row>
    <row r="1484" spans="1:2">
      <c r="A1484" s="15"/>
      <c r="B1484" s="16"/>
    </row>
    <row r="1485" spans="1:2">
      <c r="A1485" s="15"/>
      <c r="B1485" s="16"/>
    </row>
    <row r="1486" spans="1:2">
      <c r="A1486" s="15"/>
      <c r="B1486" s="16"/>
    </row>
    <row r="1487" spans="1:2">
      <c r="A1487" s="15"/>
      <c r="B1487" s="16"/>
    </row>
    <row r="1488" spans="1:2">
      <c r="A1488" s="15"/>
      <c r="B1488" s="16"/>
    </row>
    <row r="1489" spans="1:2">
      <c r="A1489" s="15"/>
      <c r="B1489" s="16"/>
    </row>
    <row r="1490" spans="1:2">
      <c r="A1490" s="15"/>
      <c r="B1490" s="16"/>
    </row>
    <row r="1491" spans="1:2">
      <c r="A1491" s="15"/>
      <c r="B1491" s="16"/>
    </row>
    <row r="1492" spans="1:2">
      <c r="A1492" s="15"/>
      <c r="B1492" s="16"/>
    </row>
    <row r="1493" spans="1:2">
      <c r="A1493" s="15"/>
      <c r="B1493" s="16"/>
    </row>
    <row r="1494" spans="1:2">
      <c r="A1494" s="15"/>
      <c r="B1494" s="16"/>
    </row>
    <row r="1495" spans="1:2">
      <c r="A1495" s="15"/>
      <c r="B1495" s="16"/>
    </row>
    <row r="1496" spans="1:2">
      <c r="A1496" s="15"/>
      <c r="B1496" s="16"/>
    </row>
    <row r="1497" spans="1:2">
      <c r="A1497" s="15"/>
      <c r="B1497" s="16"/>
    </row>
    <row r="1498" spans="1:2">
      <c r="A1498" s="15"/>
      <c r="B1498" s="16"/>
    </row>
    <row r="1499" spans="1:2">
      <c r="A1499" s="15"/>
      <c r="B1499" s="16"/>
    </row>
    <row r="1500" spans="1:2">
      <c r="A1500" s="15"/>
      <c r="B1500" s="16"/>
    </row>
    <row r="1501" spans="1:2">
      <c r="A1501" s="15"/>
      <c r="B1501" s="16"/>
    </row>
    <row r="1502" spans="1:2">
      <c r="A1502" s="15"/>
      <c r="B1502" s="16"/>
    </row>
    <row r="1503" spans="1:2">
      <c r="A1503" s="15"/>
      <c r="B1503" s="16"/>
    </row>
    <row r="1504" spans="1:2">
      <c r="A1504" s="15"/>
      <c r="B1504" s="16"/>
    </row>
    <row r="1505" spans="1:2">
      <c r="A1505" s="15"/>
      <c r="B1505" s="16"/>
    </row>
    <row r="1506" spans="1:2">
      <c r="A1506" s="15"/>
      <c r="B1506" s="16"/>
    </row>
    <row r="1507" spans="1:2">
      <c r="A1507" s="15"/>
      <c r="B1507" s="16"/>
    </row>
    <row r="1508" spans="1:2">
      <c r="A1508" s="15"/>
      <c r="B1508" s="16"/>
    </row>
    <row r="1509" spans="1:2">
      <c r="A1509" s="15"/>
      <c r="B1509" s="16"/>
    </row>
    <row r="1510" spans="1:2">
      <c r="A1510" s="15"/>
      <c r="B1510" s="16"/>
    </row>
    <row r="1511" spans="1:2">
      <c r="A1511" s="15"/>
      <c r="B1511" s="16"/>
    </row>
    <row r="1512" spans="1:2">
      <c r="A1512" s="15"/>
      <c r="B1512" s="16"/>
    </row>
    <row r="1513" spans="1:2">
      <c r="A1513" s="15"/>
      <c r="B1513" s="16"/>
    </row>
    <row r="1514" spans="1:2">
      <c r="A1514" s="15"/>
      <c r="B1514" s="16"/>
    </row>
    <row r="1515" spans="1:2">
      <c r="A1515" s="15"/>
      <c r="B1515" s="16"/>
    </row>
    <row r="1516" spans="1:2">
      <c r="A1516" s="15"/>
      <c r="B1516" s="16"/>
    </row>
    <row r="1517" spans="1:2">
      <c r="A1517" s="15"/>
      <c r="B1517" s="16"/>
    </row>
    <row r="1518" spans="1:2">
      <c r="A1518" s="15"/>
      <c r="B1518" s="16"/>
    </row>
    <row r="1519" spans="1:2">
      <c r="A1519" s="15"/>
      <c r="B1519" s="16"/>
    </row>
    <row r="1520" spans="1:2">
      <c r="A1520" s="15"/>
      <c r="B1520" s="16"/>
    </row>
    <row r="1521" spans="1:2">
      <c r="A1521" s="15"/>
      <c r="B1521" s="16"/>
    </row>
    <row r="1522" spans="1:2">
      <c r="A1522" s="15"/>
      <c r="B1522" s="16"/>
    </row>
    <row r="1523" spans="1:2">
      <c r="A1523" s="15"/>
      <c r="B1523" s="16"/>
    </row>
    <row r="1524" spans="1:2">
      <c r="A1524" s="15"/>
      <c r="B1524" s="16"/>
    </row>
    <row r="1525" spans="1:2">
      <c r="A1525" s="15"/>
      <c r="B1525" s="16"/>
    </row>
    <row r="1526" spans="1:2">
      <c r="A1526" s="15"/>
      <c r="B1526" s="16"/>
    </row>
    <row r="1527" spans="1:2">
      <c r="A1527" s="15"/>
      <c r="B1527" s="16"/>
    </row>
    <row r="1528" spans="1:2">
      <c r="A1528" s="15"/>
      <c r="B1528" s="16"/>
    </row>
    <row r="1529" spans="1:2">
      <c r="A1529" s="15"/>
      <c r="B1529" s="16"/>
    </row>
    <row r="1530" spans="1:2">
      <c r="A1530" s="15"/>
      <c r="B1530" s="16"/>
    </row>
    <row r="1531" spans="1:2">
      <c r="A1531" s="15"/>
      <c r="B1531" s="16"/>
    </row>
    <row r="1532" spans="1:2">
      <c r="A1532" s="15"/>
    </row>
    <row r="1533" spans="1:2">
      <c r="A1533" s="15"/>
    </row>
    <row r="1534" spans="1:2">
      <c r="A1534" s="15"/>
    </row>
    <row r="1535" spans="1:2">
      <c r="A1535" s="15"/>
    </row>
    <row r="1536" spans="1:2">
      <c r="A1536" s="15"/>
    </row>
    <row r="1537" spans="1:1">
      <c r="A1537" s="15"/>
    </row>
    <row r="1538" spans="1:1">
      <c r="A1538" s="15"/>
    </row>
    <row r="1539" spans="1:1">
      <c r="A1539" s="15"/>
    </row>
    <row r="1540" spans="1:1">
      <c r="A1540" s="15"/>
    </row>
    <row r="1541" spans="1:1">
      <c r="A1541" s="15"/>
    </row>
    <row r="1542" spans="1:1">
      <c r="A1542" s="15"/>
    </row>
    <row r="1543" spans="1:1">
      <c r="A1543" s="15"/>
    </row>
    <row r="1544" spans="1:1">
      <c r="A1544" s="15"/>
    </row>
    <row r="1545" spans="1:1">
      <c r="A1545" s="15"/>
    </row>
    <row r="1546" spans="1:1">
      <c r="A1546" s="15"/>
    </row>
    <row r="1547" spans="1:1">
      <c r="A1547" s="15"/>
    </row>
    <row r="1548" spans="1:1">
      <c r="A1548" s="15"/>
    </row>
    <row r="1549" spans="1:1">
      <c r="A1549" s="15"/>
    </row>
    <row r="1550" spans="1:1">
      <c r="A1550" s="15"/>
    </row>
    <row r="1551" spans="1:1">
      <c r="A1551" s="15"/>
    </row>
    <row r="1552" spans="1:1">
      <c r="A1552" s="15"/>
    </row>
    <row r="1553" spans="1:1">
      <c r="A1553" s="15"/>
    </row>
    <row r="1554" spans="1:1">
      <c r="A1554" s="15"/>
    </row>
    <row r="1555" spans="1:1">
      <c r="A1555" s="15"/>
    </row>
    <row r="1556" spans="1:1">
      <c r="A1556" s="15"/>
    </row>
    <row r="1557" spans="1:1">
      <c r="A1557" s="15"/>
    </row>
    <row r="1558" spans="1:1">
      <c r="A1558" s="15"/>
    </row>
    <row r="1559" spans="1:1">
      <c r="A1559" s="15"/>
    </row>
    <row r="1560" spans="1:1">
      <c r="A1560" s="15"/>
    </row>
    <row r="1561" spans="1:1">
      <c r="A1561" s="15"/>
    </row>
    <row r="1562" spans="1:1">
      <c r="A1562" s="15"/>
    </row>
    <row r="1563" spans="1:1">
      <c r="A1563" s="15"/>
    </row>
    <row r="1564" spans="1:1">
      <c r="A1564" s="15"/>
    </row>
    <row r="1565" spans="1:1">
      <c r="A1565" s="15"/>
    </row>
    <row r="1566" spans="1:1">
      <c r="A1566" s="15"/>
    </row>
    <row r="1567" spans="1:1">
      <c r="A1567" s="15"/>
    </row>
    <row r="1568" spans="1:1">
      <c r="A1568" s="15"/>
    </row>
    <row r="1569" spans="1:1">
      <c r="A1569" s="15"/>
    </row>
    <row r="1570" spans="1:1">
      <c r="A1570" s="15"/>
    </row>
    <row r="1571" spans="1:1">
      <c r="A1571" s="15"/>
    </row>
    <row r="1572" spans="1:1">
      <c r="A1572" s="15"/>
    </row>
    <row r="1573" spans="1:1">
      <c r="A1573" s="15"/>
    </row>
    <row r="1574" spans="1:1">
      <c r="A1574" s="15"/>
    </row>
    <row r="1575" spans="1:1">
      <c r="A1575" s="15"/>
    </row>
    <row r="1576" spans="1:1">
      <c r="A1576" s="15"/>
    </row>
    <row r="1577" spans="1:1">
      <c r="A1577" s="15"/>
    </row>
    <row r="1578" spans="1:1">
      <c r="A1578" s="15"/>
    </row>
    <row r="1579" spans="1:1">
      <c r="A1579" s="15"/>
    </row>
    <row r="1580" spans="1:1">
      <c r="A1580" s="15"/>
    </row>
    <row r="1581" spans="1:1">
      <c r="A1581" s="15"/>
    </row>
    <row r="1582" spans="1:1">
      <c r="A1582" s="15"/>
    </row>
    <row r="1583" spans="1:1">
      <c r="A1583" s="15"/>
    </row>
    <row r="1584" spans="1:1">
      <c r="A1584" s="15"/>
    </row>
    <row r="1585" spans="1:1">
      <c r="A1585" s="15"/>
    </row>
    <row r="1586" spans="1:1">
      <c r="A1586" s="15"/>
    </row>
    <row r="1587" spans="1:1">
      <c r="A1587" s="15"/>
    </row>
    <row r="1588" spans="1:1">
      <c r="A1588" s="15"/>
    </row>
    <row r="1589" spans="1:1">
      <c r="A1589" s="15"/>
    </row>
    <row r="1590" spans="1:1">
      <c r="A1590" s="15"/>
    </row>
    <row r="1591" spans="1:1">
      <c r="A1591" s="15"/>
    </row>
    <row r="1592" spans="1:1">
      <c r="A1592" s="15"/>
    </row>
    <row r="1593" spans="1:1">
      <c r="A1593" s="15"/>
    </row>
    <row r="1594" spans="1:1">
      <c r="A1594" s="15"/>
    </row>
    <row r="1595" spans="1:1">
      <c r="A1595" s="15"/>
    </row>
    <row r="1596" spans="1:1">
      <c r="A1596" s="15"/>
    </row>
    <row r="1597" spans="1:1">
      <c r="A1597" s="15"/>
    </row>
    <row r="1598" spans="1:1">
      <c r="A1598" s="15"/>
    </row>
    <row r="1599" spans="1:1">
      <c r="A1599" s="15"/>
    </row>
    <row r="1600" spans="1:1">
      <c r="A1600" s="15"/>
    </row>
    <row r="1601" spans="1:1">
      <c r="A1601" s="15"/>
    </row>
    <row r="1602" spans="1:1">
      <c r="A1602" s="15"/>
    </row>
    <row r="1603" spans="1:1">
      <c r="A1603" s="15"/>
    </row>
    <row r="1604" spans="1:1">
      <c r="A1604" s="15"/>
    </row>
    <row r="1605" spans="1:1">
      <c r="A1605" s="15"/>
    </row>
    <row r="1606" spans="1:1">
      <c r="A1606" s="15"/>
    </row>
    <row r="1607" spans="1:1">
      <c r="A1607" s="15"/>
    </row>
    <row r="1608" spans="1:1">
      <c r="A1608" s="15"/>
    </row>
    <row r="1609" spans="1:1">
      <c r="A1609" s="15"/>
    </row>
    <row r="1610" spans="1:1">
      <c r="A1610" s="15"/>
    </row>
    <row r="1611" spans="1:1">
      <c r="A1611" s="15"/>
    </row>
    <row r="1612" spans="1:1">
      <c r="A1612" s="15"/>
    </row>
    <row r="1613" spans="1:1">
      <c r="A1613" s="15"/>
    </row>
    <row r="1614" spans="1:1">
      <c r="A1614" s="15"/>
    </row>
    <row r="1615" spans="1:1">
      <c r="A1615" s="15"/>
    </row>
    <row r="1616" spans="1:1">
      <c r="A1616" s="15"/>
    </row>
    <row r="1617" spans="1:1">
      <c r="A1617" s="15"/>
    </row>
    <row r="1618" spans="1:1">
      <c r="A1618" s="15"/>
    </row>
    <row r="1619" spans="1:1">
      <c r="A1619" s="15"/>
    </row>
    <row r="1620" spans="1:1">
      <c r="A1620" s="15"/>
    </row>
    <row r="1621" spans="1:1">
      <c r="A1621" s="15"/>
    </row>
    <row r="1622" spans="1:1">
      <c r="A1622" s="15"/>
    </row>
    <row r="1623" spans="1:1">
      <c r="A1623" s="15"/>
    </row>
    <row r="1624" spans="1:1">
      <c r="A1624" s="15"/>
    </row>
    <row r="1625" spans="1:1">
      <c r="A1625" s="15"/>
    </row>
    <row r="1626" spans="1:1">
      <c r="A1626" s="15"/>
    </row>
    <row r="1627" spans="1:1">
      <c r="A1627" s="15"/>
    </row>
    <row r="1628" spans="1:1">
      <c r="A1628" s="15"/>
    </row>
    <row r="1629" spans="1:1">
      <c r="A1629" s="15"/>
    </row>
    <row r="1630" spans="1:1">
      <c r="A1630" s="15"/>
    </row>
    <row r="1631" spans="1:1">
      <c r="A1631" s="15"/>
    </row>
    <row r="1632" spans="1:1">
      <c r="A1632" s="15"/>
    </row>
    <row r="1633" spans="1:1">
      <c r="A1633" s="15"/>
    </row>
    <row r="1634" spans="1:1">
      <c r="A1634" s="15"/>
    </row>
    <row r="1635" spans="1:1">
      <c r="A1635" s="15"/>
    </row>
    <row r="1636" spans="1:1">
      <c r="A1636" s="15"/>
    </row>
    <row r="1637" spans="1:1">
      <c r="A1637" s="15"/>
    </row>
    <row r="1638" spans="1:1">
      <c r="A1638" s="15"/>
    </row>
    <row r="1639" spans="1:1">
      <c r="A1639" s="15"/>
    </row>
    <row r="1640" spans="1:1">
      <c r="A1640" s="15"/>
    </row>
    <row r="1641" spans="1:1">
      <c r="A1641" s="15"/>
    </row>
    <row r="1642" spans="1:1">
      <c r="A1642" s="15"/>
    </row>
    <row r="1643" spans="1:1">
      <c r="A1643" s="15"/>
    </row>
    <row r="1644" spans="1:1">
      <c r="A1644" s="15"/>
    </row>
    <row r="1645" spans="1:1">
      <c r="A1645" s="15"/>
    </row>
    <row r="1646" spans="1:1">
      <c r="A1646" s="15"/>
    </row>
    <row r="1647" spans="1:1">
      <c r="A1647" s="15"/>
    </row>
    <row r="1648" spans="1:1">
      <c r="A1648" s="15"/>
    </row>
    <row r="1649" spans="1:1">
      <c r="A1649" s="15"/>
    </row>
    <row r="1650" spans="1:1">
      <c r="A1650" s="15"/>
    </row>
    <row r="1651" spans="1:1">
      <c r="A1651" s="15"/>
    </row>
    <row r="1652" spans="1:1">
      <c r="A1652" s="15"/>
    </row>
    <row r="1653" spans="1:1">
      <c r="A1653" s="15"/>
    </row>
    <row r="1654" spans="1:1">
      <c r="A1654" s="15"/>
    </row>
    <row r="1655" spans="1:1">
      <c r="A1655" s="15"/>
    </row>
    <row r="1656" spans="1:1">
      <c r="A1656" s="15"/>
    </row>
    <row r="1657" spans="1:1">
      <c r="A1657" s="15"/>
    </row>
    <row r="1658" spans="1:1">
      <c r="A1658" s="15"/>
    </row>
    <row r="1659" spans="1:1">
      <c r="A1659" s="15"/>
    </row>
    <row r="1660" spans="1:1">
      <c r="A1660" s="15"/>
    </row>
    <row r="1661" spans="1:1">
      <c r="A1661" s="15"/>
    </row>
    <row r="1662" spans="1:1">
      <c r="A1662" s="15"/>
    </row>
    <row r="1663" spans="1:1">
      <c r="A1663" s="15"/>
    </row>
    <row r="1664" spans="1:1">
      <c r="A1664" s="15"/>
    </row>
    <row r="1665" spans="1:1">
      <c r="A1665" s="15"/>
    </row>
    <row r="1666" spans="1:1">
      <c r="A1666" s="15"/>
    </row>
    <row r="1667" spans="1:1">
      <c r="A1667" s="15"/>
    </row>
    <row r="1668" spans="1:1">
      <c r="A1668" s="15"/>
    </row>
    <row r="1669" spans="1:1">
      <c r="A1669" s="15"/>
    </row>
    <row r="1670" spans="1:1">
      <c r="A1670" s="15"/>
    </row>
    <row r="1671" spans="1:1">
      <c r="A1671" s="15"/>
    </row>
    <row r="1672" spans="1:1">
      <c r="A1672" s="15"/>
    </row>
    <row r="1673" spans="1:1">
      <c r="A1673" s="15"/>
    </row>
    <row r="1674" spans="1:1">
      <c r="A1674" s="15"/>
    </row>
    <row r="1675" spans="1:1">
      <c r="A1675" s="15"/>
    </row>
    <row r="1676" spans="1:1">
      <c r="A1676" s="15"/>
    </row>
    <row r="1677" spans="1:1">
      <c r="A1677" s="15"/>
    </row>
    <row r="1678" spans="1:1">
      <c r="A1678" s="15"/>
    </row>
    <row r="1679" spans="1:1">
      <c r="A1679" s="15"/>
    </row>
    <row r="1680" spans="1:1">
      <c r="A1680" s="15"/>
    </row>
    <row r="1681" spans="1:1">
      <c r="A1681" s="15"/>
    </row>
    <row r="1682" spans="1:1">
      <c r="A1682" s="15"/>
    </row>
    <row r="1683" spans="1:1">
      <c r="A1683" s="15"/>
    </row>
    <row r="1684" spans="1:1">
      <c r="A1684" s="15"/>
    </row>
    <row r="1685" spans="1:1">
      <c r="A1685" s="15"/>
    </row>
    <row r="1686" spans="1:1">
      <c r="A1686" s="15"/>
    </row>
    <row r="1687" spans="1:1">
      <c r="A1687" s="15"/>
    </row>
    <row r="1688" spans="1:1">
      <c r="A1688" s="15"/>
    </row>
    <row r="1689" spans="1:1">
      <c r="A1689" s="15"/>
    </row>
    <row r="1690" spans="1:1">
      <c r="A1690" s="15"/>
    </row>
    <row r="1691" spans="1:1">
      <c r="A1691" s="15"/>
    </row>
    <row r="1692" spans="1:1">
      <c r="A1692" s="15"/>
    </row>
    <row r="1693" spans="1:1">
      <c r="A1693" s="15"/>
    </row>
    <row r="1694" spans="1:1">
      <c r="A1694" s="15"/>
    </row>
    <row r="1695" spans="1:1">
      <c r="A1695" s="15"/>
    </row>
    <row r="1696" spans="1:1">
      <c r="A1696" s="15"/>
    </row>
    <row r="1697" spans="1:1">
      <c r="A1697" s="15"/>
    </row>
    <row r="1698" spans="1:1">
      <c r="A1698" s="15"/>
    </row>
    <row r="1699" spans="1:1">
      <c r="A1699" s="15"/>
    </row>
    <row r="1700" spans="1:1">
      <c r="A1700" s="15"/>
    </row>
    <row r="1701" spans="1:1">
      <c r="A1701" s="15"/>
    </row>
    <row r="1702" spans="1:1">
      <c r="A1702" s="15"/>
    </row>
    <row r="1703" spans="1:1">
      <c r="A1703" s="15"/>
    </row>
    <row r="1704" spans="1:1">
      <c r="A1704" s="15"/>
    </row>
    <row r="1705" spans="1:1">
      <c r="A1705" s="15"/>
    </row>
    <row r="1706" spans="1:1">
      <c r="A1706" s="15"/>
    </row>
    <row r="1707" spans="1:1">
      <c r="A1707" s="15"/>
    </row>
    <row r="1708" spans="1:1">
      <c r="A1708" s="15"/>
    </row>
    <row r="1709" spans="1:1">
      <c r="A1709" s="15"/>
    </row>
    <row r="1710" spans="1:1">
      <c r="A1710" s="15"/>
    </row>
    <row r="1711" spans="1:1">
      <c r="A1711" s="15"/>
    </row>
    <row r="1712" spans="1:1">
      <c r="A1712" s="15"/>
    </row>
    <row r="1713" spans="1:1">
      <c r="A1713" s="15"/>
    </row>
    <row r="1714" spans="1:1">
      <c r="A1714" s="15"/>
    </row>
    <row r="1715" spans="1:1">
      <c r="A1715" s="15"/>
    </row>
    <row r="1716" spans="1:1">
      <c r="A1716" s="15"/>
    </row>
    <row r="1717" spans="1:1">
      <c r="A1717" s="15"/>
    </row>
    <row r="1718" spans="1:1">
      <c r="A1718" s="15"/>
    </row>
    <row r="1719" spans="1:1">
      <c r="A1719" s="15"/>
    </row>
    <row r="1720" spans="1:1">
      <c r="A1720" s="15"/>
    </row>
    <row r="1721" spans="1:1">
      <c r="A1721" s="15"/>
    </row>
    <row r="1722" spans="1:1">
      <c r="A1722" s="15"/>
    </row>
    <row r="1723" spans="1:1">
      <c r="A1723" s="15"/>
    </row>
    <row r="1724" spans="1:1">
      <c r="A1724" s="15"/>
    </row>
    <row r="1725" spans="1:1">
      <c r="A1725" s="15"/>
    </row>
    <row r="1726" spans="1:1">
      <c r="A1726" s="15"/>
    </row>
    <row r="1727" spans="1:1">
      <c r="A1727" s="15"/>
    </row>
    <row r="1728" spans="1:1">
      <c r="A1728" s="15"/>
    </row>
    <row r="1729" spans="1:1">
      <c r="A1729" s="15"/>
    </row>
    <row r="1730" spans="1:1">
      <c r="A1730" s="15"/>
    </row>
    <row r="1731" spans="1:1">
      <c r="A1731" s="15"/>
    </row>
    <row r="1732" spans="1:1">
      <c r="A1732" s="15"/>
    </row>
    <row r="1733" spans="1:1">
      <c r="A1733" s="15"/>
    </row>
    <row r="1734" spans="1:1">
      <c r="A1734" s="15"/>
    </row>
    <row r="1735" spans="1:1">
      <c r="A1735" s="15"/>
    </row>
    <row r="1736" spans="1:1">
      <c r="A1736" s="15"/>
    </row>
    <row r="1737" spans="1:1">
      <c r="A1737" s="15"/>
    </row>
    <row r="1738" spans="1:1">
      <c r="A1738" s="15"/>
    </row>
    <row r="1739" spans="1:1">
      <c r="A1739" s="15"/>
    </row>
    <row r="1740" spans="1:1">
      <c r="A1740" s="15"/>
    </row>
    <row r="1741" spans="1:1">
      <c r="A1741" s="15"/>
    </row>
    <row r="1742" spans="1:1">
      <c r="A1742" s="15"/>
    </row>
    <row r="1743" spans="1:1">
      <c r="A1743" s="15"/>
    </row>
    <row r="1744" spans="1:1">
      <c r="A1744" s="15"/>
    </row>
    <row r="1745" spans="1:1">
      <c r="A1745" s="15"/>
    </row>
    <row r="1746" spans="1:1">
      <c r="A1746" s="15"/>
    </row>
    <row r="1747" spans="1:1">
      <c r="A1747" s="15"/>
    </row>
    <row r="1748" spans="1:1">
      <c r="A1748" s="15"/>
    </row>
    <row r="1749" spans="1:1">
      <c r="A1749" s="15"/>
    </row>
    <row r="1750" spans="1:1">
      <c r="A1750" s="15"/>
    </row>
    <row r="1751" spans="1:1">
      <c r="A1751" s="15"/>
    </row>
    <row r="1752" spans="1:1">
      <c r="A1752" s="15"/>
    </row>
    <row r="1753" spans="1:1">
      <c r="A1753" s="15"/>
    </row>
    <row r="1754" spans="1:1">
      <c r="A1754" s="15"/>
    </row>
    <row r="1755" spans="1:1">
      <c r="A1755" s="15"/>
    </row>
    <row r="1756" spans="1:1">
      <c r="A1756" s="15"/>
    </row>
    <row r="1757" spans="1:1">
      <c r="A1757" s="15"/>
    </row>
    <row r="1758" spans="1:1">
      <c r="A1758" s="15"/>
    </row>
    <row r="1759" spans="1:1">
      <c r="A1759" s="15"/>
    </row>
    <row r="1760" spans="1:1">
      <c r="A1760" s="15"/>
    </row>
    <row r="1761" spans="1:1">
      <c r="A1761" s="15"/>
    </row>
    <row r="1762" spans="1:1">
      <c r="A1762" s="15"/>
    </row>
    <row r="1763" spans="1:1">
      <c r="A1763" s="15"/>
    </row>
    <row r="1764" spans="1:1">
      <c r="A1764" s="15"/>
    </row>
    <row r="1765" spans="1:1">
      <c r="A1765" s="15"/>
    </row>
    <row r="1766" spans="1:1">
      <c r="A1766" s="15"/>
    </row>
    <row r="1767" spans="1:1">
      <c r="A1767" s="15"/>
    </row>
    <row r="1768" spans="1:1">
      <c r="A1768" s="15"/>
    </row>
    <row r="1769" spans="1:1">
      <c r="A1769" s="15"/>
    </row>
    <row r="1770" spans="1:1">
      <c r="A1770" s="15"/>
    </row>
    <row r="1771" spans="1:1">
      <c r="A1771" s="15"/>
    </row>
    <row r="1772" spans="1:1">
      <c r="A1772" s="15"/>
    </row>
    <row r="1773" spans="1:1">
      <c r="A1773" s="15"/>
    </row>
    <row r="1774" spans="1:1">
      <c r="A1774" s="15"/>
    </row>
    <row r="1775" spans="1:1">
      <c r="A1775" s="15"/>
    </row>
    <row r="1776" spans="1:1">
      <c r="A1776" s="15"/>
    </row>
    <row r="1777" spans="1:1">
      <c r="A1777" s="15"/>
    </row>
    <row r="1778" spans="1:1">
      <c r="A1778" s="15"/>
    </row>
    <row r="1779" spans="1:1">
      <c r="A1779" s="15"/>
    </row>
    <row r="1780" spans="1:1">
      <c r="A1780" s="15"/>
    </row>
    <row r="1781" spans="1:1">
      <c r="A1781" s="15"/>
    </row>
    <row r="1782" spans="1:1">
      <c r="A1782" s="15"/>
    </row>
    <row r="1783" spans="1:1">
      <c r="A1783" s="15"/>
    </row>
    <row r="1784" spans="1:1">
      <c r="A1784" s="15"/>
    </row>
    <row r="1785" spans="1:1">
      <c r="A1785" s="15"/>
    </row>
    <row r="1786" spans="1:1">
      <c r="A1786" s="15"/>
    </row>
    <row r="1787" spans="1:1">
      <c r="A1787" s="15"/>
    </row>
    <row r="1788" spans="1:1">
      <c r="A1788" s="15"/>
    </row>
    <row r="1789" spans="1:1">
      <c r="A1789" s="15"/>
    </row>
    <row r="1790" spans="1:1">
      <c r="A1790" s="15"/>
    </row>
    <row r="1791" spans="1:1">
      <c r="A1791" s="15"/>
    </row>
    <row r="1792" spans="1:1">
      <c r="A1792" s="15"/>
    </row>
    <row r="1793" spans="1:1">
      <c r="A1793" s="15"/>
    </row>
    <row r="1794" spans="1:1">
      <c r="A1794" s="15"/>
    </row>
    <row r="1795" spans="1:1">
      <c r="A1795" s="15"/>
    </row>
    <row r="1796" spans="1:1">
      <c r="A1796" s="15"/>
    </row>
    <row r="1797" spans="1:1">
      <c r="A1797" s="15"/>
    </row>
    <row r="1798" spans="1:1">
      <c r="A1798" s="15"/>
    </row>
    <row r="1799" spans="1:1">
      <c r="A1799" s="15"/>
    </row>
    <row r="1800" spans="1:1">
      <c r="A1800" s="15"/>
    </row>
    <row r="1801" spans="1:1">
      <c r="A1801" s="15"/>
    </row>
    <row r="1802" spans="1:1">
      <c r="A1802" s="15"/>
    </row>
    <row r="1803" spans="1:1">
      <c r="A1803" s="15"/>
    </row>
    <row r="1804" spans="1:1">
      <c r="A1804" s="15"/>
    </row>
    <row r="1805" spans="1:1">
      <c r="A1805" s="15"/>
    </row>
    <row r="1806" spans="1:1">
      <c r="A1806" s="15"/>
    </row>
    <row r="1807" spans="1:1">
      <c r="A1807" s="15"/>
    </row>
    <row r="1808" spans="1:1">
      <c r="A1808" s="15"/>
    </row>
    <row r="1809" spans="1:1">
      <c r="A1809" s="15"/>
    </row>
    <row r="1810" spans="1:1">
      <c r="A1810" s="15"/>
    </row>
    <row r="1811" spans="1:1">
      <c r="A1811" s="15"/>
    </row>
    <row r="1812" spans="1:1">
      <c r="A1812" s="15"/>
    </row>
    <row r="1813" spans="1:1">
      <c r="A1813" s="15"/>
    </row>
    <row r="1814" spans="1:1">
      <c r="A1814" s="15"/>
    </row>
    <row r="1815" spans="1:1">
      <c r="A1815" s="15"/>
    </row>
    <row r="1816" spans="1:1">
      <c r="A1816" s="15"/>
    </row>
    <row r="1817" spans="1:1">
      <c r="A1817" s="15"/>
    </row>
    <row r="1818" spans="1:1">
      <c r="A1818" s="15"/>
    </row>
    <row r="1819" spans="1:1">
      <c r="A1819" s="15"/>
    </row>
    <row r="1820" spans="1:1">
      <c r="A1820" s="15"/>
    </row>
    <row r="1821" spans="1:1">
      <c r="A1821" s="15"/>
    </row>
    <row r="1822" spans="1:1">
      <c r="A1822" s="15"/>
    </row>
    <row r="1823" spans="1:1">
      <c r="A1823" s="15"/>
    </row>
    <row r="1824" spans="1:1">
      <c r="A1824" s="15"/>
    </row>
    <row r="1825" spans="1:1">
      <c r="A1825" s="15"/>
    </row>
    <row r="1826" spans="1:1">
      <c r="A1826" s="15"/>
    </row>
    <row r="1827" spans="1:1">
      <c r="A1827" s="15"/>
    </row>
    <row r="1828" spans="1:1">
      <c r="A1828" s="15"/>
    </row>
    <row r="1829" spans="1:1">
      <c r="A1829" s="15"/>
    </row>
    <row r="1830" spans="1:1">
      <c r="A1830" s="15"/>
    </row>
    <row r="1831" spans="1:1">
      <c r="A1831" s="15"/>
    </row>
    <row r="1832" spans="1:1">
      <c r="A1832" s="15"/>
    </row>
    <row r="1833" spans="1:1">
      <c r="A1833" s="15"/>
    </row>
    <row r="1834" spans="1:1">
      <c r="A1834" s="15"/>
    </row>
    <row r="1835" spans="1:1">
      <c r="A1835" s="15"/>
    </row>
    <row r="1836" spans="1:1">
      <c r="A1836" s="15"/>
    </row>
    <row r="1837" spans="1:1">
      <c r="A1837" s="15"/>
    </row>
    <row r="1838" spans="1:1">
      <c r="A1838" s="15"/>
    </row>
    <row r="1839" spans="1:1">
      <c r="A1839" s="15"/>
    </row>
    <row r="1840" spans="1:1">
      <c r="A1840" s="15"/>
    </row>
    <row r="1841" spans="1:1">
      <c r="A1841" s="15"/>
    </row>
    <row r="1842" spans="1:1">
      <c r="A1842" s="15"/>
    </row>
    <row r="1843" spans="1:1">
      <c r="A1843" s="15"/>
    </row>
    <row r="1844" spans="1:1">
      <c r="A1844" s="15"/>
    </row>
    <row r="1845" spans="1:1">
      <c r="A1845" s="15"/>
    </row>
    <row r="1846" spans="1:1">
      <c r="A1846" s="15"/>
    </row>
    <row r="1847" spans="1:1">
      <c r="A1847" s="15"/>
    </row>
    <row r="1848" spans="1:1">
      <c r="A1848" s="15"/>
    </row>
    <row r="1849" spans="1:1">
      <c r="A1849" s="15"/>
    </row>
    <row r="1850" spans="1:1">
      <c r="A1850" s="15"/>
    </row>
    <row r="1851" spans="1:1">
      <c r="A1851" s="15"/>
    </row>
    <row r="1852" spans="1:1">
      <c r="A1852" s="15"/>
    </row>
    <row r="1853" spans="1:1">
      <c r="A1853" s="15"/>
    </row>
    <row r="1854" spans="1:1">
      <c r="A1854" s="15"/>
    </row>
    <row r="1855" spans="1:1">
      <c r="A1855" s="15"/>
    </row>
    <row r="1856" spans="1:1">
      <c r="A1856" s="15"/>
    </row>
    <row r="1857" spans="1:1">
      <c r="A1857" s="15"/>
    </row>
    <row r="1858" spans="1:1">
      <c r="A1858" s="15"/>
    </row>
    <row r="1859" spans="1:1">
      <c r="A1859" s="15"/>
    </row>
    <row r="1860" spans="1:1">
      <c r="A1860" s="15"/>
    </row>
    <row r="1861" spans="1:1">
      <c r="A1861" s="15"/>
    </row>
    <row r="1862" spans="1:1">
      <c r="A1862" s="15"/>
    </row>
    <row r="1863" spans="1:1">
      <c r="A1863" s="15"/>
    </row>
    <row r="1864" spans="1:1">
      <c r="A1864" s="15"/>
    </row>
    <row r="1865" spans="1:1">
      <c r="A1865" s="15"/>
    </row>
    <row r="1866" spans="1:1">
      <c r="A1866" s="15"/>
    </row>
    <row r="1867" spans="1:1">
      <c r="A1867" s="15"/>
    </row>
    <row r="1868" spans="1:1">
      <c r="A1868" s="15"/>
    </row>
    <row r="1869" spans="1:1">
      <c r="A1869" s="15"/>
    </row>
    <row r="1870" spans="1:1">
      <c r="A1870" s="15"/>
    </row>
    <row r="1871" spans="1:1">
      <c r="A1871" s="15"/>
    </row>
    <row r="1872" spans="1:1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</sheetData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475"/>
  <sheetViews>
    <sheetView zoomScaleNormal="100" workbookViewId="0">
      <pane xSplit="2" ySplit="13" topLeftCell="C1678" activePane="bottomRight" state="frozen"/>
      <selection pane="topRight" activeCell="C1" sqref="C1"/>
      <selection pane="bottomLeft" activeCell="A13" sqref="A13"/>
      <selection pane="bottomRight" activeCell="B1697" sqref="B1697"/>
    </sheetView>
  </sheetViews>
  <sheetFormatPr defaultRowHeight="15" outlineLevelRow="1"/>
  <cols>
    <col min="1" max="1" width="26.5703125" customWidth="1"/>
    <col min="2" max="2" width="31.85546875" customWidth="1"/>
    <col min="3" max="3" width="16.140625" customWidth="1"/>
    <col min="4" max="4" width="19.140625" customWidth="1"/>
    <col min="5" max="5" width="16.28515625" customWidth="1"/>
    <col min="6" max="6" width="11" bestFit="1" customWidth="1"/>
    <col min="7" max="7" width="14.28515625" customWidth="1"/>
    <col min="8" max="8" width="17.28515625" customWidth="1"/>
  </cols>
  <sheetData>
    <row r="1" spans="1:8" ht="20.25" thickBot="1">
      <c r="A1" s="1" t="s">
        <v>0</v>
      </c>
      <c r="B1" s="1"/>
      <c r="C1" s="1"/>
      <c r="D1" s="1"/>
      <c r="E1" s="1"/>
      <c r="F1" s="1"/>
      <c r="G1" s="1"/>
      <c r="H1" s="1"/>
    </row>
    <row r="2" spans="1:8" ht="15.75" thickTop="1"/>
    <row r="3" spans="1:8">
      <c r="A3" t="s">
        <v>1</v>
      </c>
      <c r="B3" s="2" t="s">
        <v>32</v>
      </c>
    </row>
    <row r="4" spans="1:8">
      <c r="A4" t="s">
        <v>3</v>
      </c>
      <c r="B4" s="2" t="s">
        <v>33</v>
      </c>
    </row>
    <row r="6" spans="1:8">
      <c r="A6" t="s">
        <v>4</v>
      </c>
      <c r="B6" s="3">
        <v>81.5</v>
      </c>
    </row>
    <row r="7" spans="1:8">
      <c r="A7" t="s">
        <v>5</v>
      </c>
      <c r="B7" s="2">
        <v>1.0295000000000001</v>
      </c>
      <c r="C7" s="4" t="s">
        <v>6</v>
      </c>
    </row>
    <row r="8" spans="1:8">
      <c r="A8" t="s">
        <v>7</v>
      </c>
      <c r="B8" s="2">
        <v>1.0664</v>
      </c>
      <c r="C8" s="4" t="s">
        <v>8</v>
      </c>
    </row>
    <row r="9" spans="1:8">
      <c r="A9" t="s">
        <v>9</v>
      </c>
      <c r="B9" s="2">
        <v>1</v>
      </c>
      <c r="C9" s="4" t="s">
        <v>10</v>
      </c>
    </row>
    <row r="11" spans="1:8">
      <c r="A11" t="s">
        <v>11</v>
      </c>
      <c r="B11" t="s">
        <v>34</v>
      </c>
      <c r="C11" t="str">
        <f>VLOOKUP($B$11,[8]List!$A$1:$B$2,2,FALSE)</f>
        <v>Settlement Energy = Metered Electricity x DLF</v>
      </c>
    </row>
    <row r="13" spans="1:8" ht="30.75" thickBot="1">
      <c r="A13" s="33" t="s">
        <v>12</v>
      </c>
      <c r="B13" s="31" t="s">
        <v>28</v>
      </c>
      <c r="C13" s="31" t="s">
        <v>27</v>
      </c>
      <c r="D13" s="33" t="s">
        <v>26</v>
      </c>
      <c r="E13" s="33" t="s">
        <v>16</v>
      </c>
      <c r="F13" s="31" t="s">
        <v>25</v>
      </c>
      <c r="G13" s="31" t="s">
        <v>24</v>
      </c>
      <c r="H13" s="31" t="s">
        <v>18</v>
      </c>
    </row>
    <row r="14" spans="1:8">
      <c r="A14" s="7">
        <v>26</v>
      </c>
      <c r="B14" s="39">
        <v>42540</v>
      </c>
      <c r="C14" s="40">
        <v>2.0833333333333332E-2</v>
      </c>
      <c r="D14" s="43">
        <v>7.48</v>
      </c>
      <c r="E14" s="9">
        <f t="shared" ref="E14:E77" si="0">IF($B$11="Electricity",$D14*$B$7,$D14*$B$8)</f>
        <v>7.7006600000000009</v>
      </c>
      <c r="F14" s="44">
        <v>41.39</v>
      </c>
      <c r="G14" s="9">
        <f>$F14*$B$8</f>
        <v>44.138296000000004</v>
      </c>
      <c r="H14" s="11">
        <f>E14*($B$6-G14)</f>
        <v>287.70977952464</v>
      </c>
    </row>
    <row r="15" spans="1:8" outlineLevel="1">
      <c r="A15" s="7">
        <v>26</v>
      </c>
      <c r="B15" s="39">
        <v>42540</v>
      </c>
      <c r="C15" s="40">
        <f>C14+1/48</f>
        <v>4.1666666666666664E-2</v>
      </c>
      <c r="D15" s="43">
        <v>8.5500000000000007</v>
      </c>
      <c r="E15" s="9">
        <f t="shared" si="0"/>
        <v>8.8022250000000017</v>
      </c>
      <c r="F15" s="44">
        <v>38.78</v>
      </c>
      <c r="G15" s="9">
        <f t="shared" ref="G15:G78" si="1">$F15*$B$8</f>
        <v>41.354992000000003</v>
      </c>
      <c r="H15" s="11">
        <f t="shared" ref="H15:H60" si="2">E15*($B$6-G15)</f>
        <v>353.36539304280006</v>
      </c>
    </row>
    <row r="16" spans="1:8" outlineLevel="1">
      <c r="A16" s="7">
        <v>26</v>
      </c>
      <c r="B16" s="39">
        <v>42540</v>
      </c>
      <c r="C16" s="40">
        <f t="shared" ref="C16:C61" si="3">C15+1/48</f>
        <v>6.25E-2</v>
      </c>
      <c r="D16" s="43">
        <v>8.1300000000000008</v>
      </c>
      <c r="E16" s="9">
        <f t="shared" si="0"/>
        <v>8.3698350000000019</v>
      </c>
      <c r="F16" s="44">
        <v>34.22</v>
      </c>
      <c r="G16" s="9">
        <f t="shared" si="1"/>
        <v>36.492207999999998</v>
      </c>
      <c r="H16" s="11">
        <f t="shared" si="2"/>
        <v>376.70779275432011</v>
      </c>
    </row>
    <row r="17" spans="1:8" outlineLevel="1">
      <c r="A17" s="7">
        <v>26</v>
      </c>
      <c r="B17" s="39">
        <v>42540</v>
      </c>
      <c r="C17" s="40">
        <f t="shared" si="3"/>
        <v>8.3333333333333329E-2</v>
      </c>
      <c r="D17" s="43">
        <v>7.65</v>
      </c>
      <c r="E17" s="9">
        <f t="shared" si="0"/>
        <v>7.8756750000000011</v>
      </c>
      <c r="F17" s="44">
        <v>30.15</v>
      </c>
      <c r="G17" s="9">
        <f t="shared" si="1"/>
        <v>32.151959999999995</v>
      </c>
      <c r="H17" s="11">
        <f t="shared" si="2"/>
        <v>388.64912492700012</v>
      </c>
    </row>
    <row r="18" spans="1:8" outlineLevel="1">
      <c r="A18" s="7">
        <v>26</v>
      </c>
      <c r="B18" s="39">
        <v>42540</v>
      </c>
      <c r="C18" s="40">
        <f t="shared" si="3"/>
        <v>0.10416666666666666</v>
      </c>
      <c r="D18" s="43">
        <v>5.31</v>
      </c>
      <c r="E18" s="9">
        <f t="shared" si="0"/>
        <v>5.4666449999999998</v>
      </c>
      <c r="F18" s="44">
        <v>26.64</v>
      </c>
      <c r="G18" s="9">
        <f t="shared" si="1"/>
        <v>28.408896000000002</v>
      </c>
      <c r="H18" s="11">
        <f t="shared" si="2"/>
        <v>290.23021822608001</v>
      </c>
    </row>
    <row r="19" spans="1:8" outlineLevel="1">
      <c r="A19" s="7">
        <v>26</v>
      </c>
      <c r="B19" s="39">
        <v>42540</v>
      </c>
      <c r="C19" s="40">
        <f t="shared" si="3"/>
        <v>0.12499999999999999</v>
      </c>
      <c r="D19" s="43">
        <v>5.46</v>
      </c>
      <c r="E19" s="9">
        <f t="shared" si="0"/>
        <v>5.6210700000000005</v>
      </c>
      <c r="F19" s="44">
        <v>31.63</v>
      </c>
      <c r="G19" s="9">
        <f t="shared" si="1"/>
        <v>33.730232000000001</v>
      </c>
      <c r="H19" s="11">
        <f t="shared" si="2"/>
        <v>268.51720981176004</v>
      </c>
    </row>
    <row r="20" spans="1:8" outlineLevel="1">
      <c r="A20" s="7">
        <v>26</v>
      </c>
      <c r="B20" s="39">
        <v>42540</v>
      </c>
      <c r="C20" s="40">
        <f t="shared" si="3"/>
        <v>0.14583333333333331</v>
      </c>
      <c r="D20" s="43">
        <v>5.27</v>
      </c>
      <c r="E20" s="9">
        <f t="shared" si="0"/>
        <v>5.425465</v>
      </c>
      <c r="F20" s="44">
        <v>28.13</v>
      </c>
      <c r="G20" s="9">
        <f t="shared" si="1"/>
        <v>29.997831999999999</v>
      </c>
      <c r="H20" s="11">
        <f t="shared" si="2"/>
        <v>279.42320990811999</v>
      </c>
    </row>
    <row r="21" spans="1:8" outlineLevel="1">
      <c r="A21" s="7">
        <v>26</v>
      </c>
      <c r="B21" s="39">
        <v>42540</v>
      </c>
      <c r="C21" s="40">
        <f t="shared" si="3"/>
        <v>0.16666666666666666</v>
      </c>
      <c r="D21" s="43">
        <v>4.4800000000000004</v>
      </c>
      <c r="E21" s="9">
        <f t="shared" si="0"/>
        <v>4.6121600000000011</v>
      </c>
      <c r="F21" s="44">
        <v>27.76</v>
      </c>
      <c r="G21" s="9">
        <f t="shared" si="1"/>
        <v>29.603264000000003</v>
      </c>
      <c r="H21" s="11">
        <f t="shared" si="2"/>
        <v>239.35604990976006</v>
      </c>
    </row>
    <row r="22" spans="1:8" outlineLevel="1">
      <c r="A22" s="7">
        <v>26</v>
      </c>
      <c r="B22" s="39">
        <v>42540</v>
      </c>
      <c r="C22" s="40">
        <f t="shared" si="3"/>
        <v>0.1875</v>
      </c>
      <c r="D22" s="43">
        <v>4.29</v>
      </c>
      <c r="E22" s="9">
        <f t="shared" si="0"/>
        <v>4.4165550000000007</v>
      </c>
      <c r="F22" s="44">
        <v>26.39</v>
      </c>
      <c r="G22" s="9">
        <f t="shared" si="1"/>
        <v>28.142296000000002</v>
      </c>
      <c r="H22" s="11">
        <f t="shared" si="2"/>
        <v>235.65723438972003</v>
      </c>
    </row>
    <row r="23" spans="1:8" outlineLevel="1">
      <c r="A23" s="7">
        <v>26</v>
      </c>
      <c r="B23" s="39">
        <v>42540</v>
      </c>
      <c r="C23" s="40">
        <f t="shared" si="3"/>
        <v>0.20833333333333334</v>
      </c>
      <c r="D23" s="43">
        <v>3.41</v>
      </c>
      <c r="E23" s="9">
        <f t="shared" si="0"/>
        <v>3.5105950000000004</v>
      </c>
      <c r="F23" s="44">
        <v>26.73</v>
      </c>
      <c r="G23" s="9">
        <f t="shared" si="1"/>
        <v>28.504872000000002</v>
      </c>
      <c r="H23" s="11">
        <f t="shared" si="2"/>
        <v>186.04443138116</v>
      </c>
    </row>
    <row r="24" spans="1:8" outlineLevel="1">
      <c r="A24" s="7">
        <v>26</v>
      </c>
      <c r="B24" s="39">
        <v>42540</v>
      </c>
      <c r="C24" s="40">
        <f t="shared" si="3"/>
        <v>0.22916666666666669</v>
      </c>
      <c r="D24" s="43">
        <v>3.1</v>
      </c>
      <c r="E24" s="9">
        <f t="shared" si="0"/>
        <v>3.1914500000000006</v>
      </c>
      <c r="F24" s="44">
        <v>26.81</v>
      </c>
      <c r="G24" s="9">
        <f t="shared" si="1"/>
        <v>28.590184000000001</v>
      </c>
      <c r="H24" s="11">
        <f t="shared" si="2"/>
        <v>168.85903227320003</v>
      </c>
    </row>
    <row r="25" spans="1:8" outlineLevel="1">
      <c r="A25" s="7">
        <v>26</v>
      </c>
      <c r="B25" s="39">
        <v>42540</v>
      </c>
      <c r="C25" s="40">
        <f t="shared" si="3"/>
        <v>0.25</v>
      </c>
      <c r="D25" s="43">
        <v>2.92</v>
      </c>
      <c r="E25" s="9">
        <f t="shared" si="0"/>
        <v>3.0061400000000003</v>
      </c>
      <c r="F25" s="44">
        <v>28.44</v>
      </c>
      <c r="G25" s="9">
        <f t="shared" si="1"/>
        <v>30.328416000000001</v>
      </c>
      <c r="H25" s="11">
        <f t="shared" si="2"/>
        <v>153.82894552575999</v>
      </c>
    </row>
    <row r="26" spans="1:8" outlineLevel="1">
      <c r="A26" s="7">
        <v>26</v>
      </c>
      <c r="B26" s="39">
        <v>42540</v>
      </c>
      <c r="C26" s="40">
        <f t="shared" si="3"/>
        <v>0.27083333333333331</v>
      </c>
      <c r="D26" s="43">
        <v>2.82</v>
      </c>
      <c r="E26" s="9">
        <f t="shared" si="0"/>
        <v>2.9031899999999999</v>
      </c>
      <c r="F26" s="44">
        <v>32.840000000000003</v>
      </c>
      <c r="G26" s="9">
        <f t="shared" si="1"/>
        <v>35.020576000000005</v>
      </c>
      <c r="H26" s="11">
        <f t="shared" si="2"/>
        <v>134.93859896255998</v>
      </c>
    </row>
    <row r="27" spans="1:8" outlineLevel="1">
      <c r="A27" s="7">
        <v>26</v>
      </c>
      <c r="B27" s="39">
        <v>42540</v>
      </c>
      <c r="C27" s="40">
        <f t="shared" si="3"/>
        <v>0.29166666666666663</v>
      </c>
      <c r="D27" s="43">
        <v>2.13</v>
      </c>
      <c r="E27" s="9">
        <f t="shared" si="0"/>
        <v>2.1928350000000001</v>
      </c>
      <c r="F27" s="44">
        <v>37.979999999999997</v>
      </c>
      <c r="G27" s="9">
        <f t="shared" si="1"/>
        <v>40.501871999999999</v>
      </c>
      <c r="H27" s="11">
        <f t="shared" si="2"/>
        <v>89.902130012880008</v>
      </c>
    </row>
    <row r="28" spans="1:8" outlineLevel="1">
      <c r="A28" s="7">
        <v>26</v>
      </c>
      <c r="B28" s="39">
        <v>42540</v>
      </c>
      <c r="C28" s="40">
        <f t="shared" si="3"/>
        <v>0.31249999999999994</v>
      </c>
      <c r="D28" s="43">
        <v>2.2200000000000002</v>
      </c>
      <c r="E28" s="9">
        <f t="shared" si="0"/>
        <v>2.2854900000000002</v>
      </c>
      <c r="F28" s="44">
        <v>41.19</v>
      </c>
      <c r="G28" s="9">
        <f t="shared" si="1"/>
        <v>43.925015999999999</v>
      </c>
      <c r="H28" s="11">
        <f t="shared" si="2"/>
        <v>85.877250182160012</v>
      </c>
    </row>
    <row r="29" spans="1:8" outlineLevel="1">
      <c r="A29" s="7">
        <v>26</v>
      </c>
      <c r="B29" s="39">
        <v>42540</v>
      </c>
      <c r="C29" s="40">
        <f t="shared" si="3"/>
        <v>0.33333333333333326</v>
      </c>
      <c r="D29" s="43">
        <v>2.91</v>
      </c>
      <c r="E29" s="9">
        <f t="shared" si="0"/>
        <v>2.9958450000000005</v>
      </c>
      <c r="F29" s="44">
        <v>38.630000000000003</v>
      </c>
      <c r="G29" s="9">
        <f t="shared" si="1"/>
        <v>41.195032000000005</v>
      </c>
      <c r="H29" s="11">
        <f t="shared" si="2"/>
        <v>120.74743685796001</v>
      </c>
    </row>
    <row r="30" spans="1:8" outlineLevel="1">
      <c r="A30" s="7">
        <v>26</v>
      </c>
      <c r="B30" s="39">
        <v>42540</v>
      </c>
      <c r="C30" s="40">
        <f t="shared" si="3"/>
        <v>0.35416666666666657</v>
      </c>
      <c r="D30" s="43">
        <v>2.96</v>
      </c>
      <c r="E30" s="9">
        <f t="shared" si="0"/>
        <v>3.04732</v>
      </c>
      <c r="F30" s="44">
        <v>65.06</v>
      </c>
      <c r="G30" s="9">
        <f t="shared" si="1"/>
        <v>69.379984000000007</v>
      </c>
      <c r="H30" s="11">
        <f t="shared" si="2"/>
        <v>36.933567157119981</v>
      </c>
    </row>
    <row r="31" spans="1:8" outlineLevel="1">
      <c r="A31" s="7">
        <v>26</v>
      </c>
      <c r="B31" s="39">
        <v>42540</v>
      </c>
      <c r="C31" s="40">
        <f t="shared" si="3"/>
        <v>0.37499999999999989</v>
      </c>
      <c r="D31" s="43">
        <v>2.52</v>
      </c>
      <c r="E31" s="9">
        <f t="shared" si="0"/>
        <v>2.5943400000000003</v>
      </c>
      <c r="F31" s="44">
        <v>68.22</v>
      </c>
      <c r="G31" s="9">
        <f t="shared" si="1"/>
        <v>72.749808000000002</v>
      </c>
      <c r="H31" s="11">
        <f t="shared" si="2"/>
        <v>22.70097311328</v>
      </c>
    </row>
    <row r="32" spans="1:8" outlineLevel="1">
      <c r="A32" s="7">
        <v>26</v>
      </c>
      <c r="B32" s="39">
        <v>42540</v>
      </c>
      <c r="C32" s="40">
        <f t="shared" si="3"/>
        <v>0.3958333333333332</v>
      </c>
      <c r="D32" s="43">
        <v>1.92</v>
      </c>
      <c r="E32" s="9">
        <f t="shared" si="0"/>
        <v>1.9766400000000002</v>
      </c>
      <c r="F32" s="44">
        <v>86.05</v>
      </c>
      <c r="G32" s="9">
        <f t="shared" si="1"/>
        <v>91.763719999999992</v>
      </c>
      <c r="H32" s="11">
        <f t="shared" si="2"/>
        <v>-20.287679500799985</v>
      </c>
    </row>
    <row r="33" spans="1:8" outlineLevel="1">
      <c r="A33" s="7">
        <v>26</v>
      </c>
      <c r="B33" s="39">
        <v>42540</v>
      </c>
      <c r="C33" s="40">
        <f t="shared" si="3"/>
        <v>0.41666666666666652</v>
      </c>
      <c r="D33" s="43">
        <v>1.43</v>
      </c>
      <c r="E33" s="9">
        <f t="shared" si="0"/>
        <v>1.4721850000000001</v>
      </c>
      <c r="F33" s="44">
        <v>161.63999999999999</v>
      </c>
      <c r="G33" s="9">
        <f t="shared" si="1"/>
        <v>172.372896</v>
      </c>
      <c r="H33" s="11">
        <f t="shared" si="2"/>
        <v>-133.78171439776</v>
      </c>
    </row>
    <row r="34" spans="1:8" outlineLevel="1">
      <c r="A34" s="7">
        <v>26</v>
      </c>
      <c r="B34" s="39">
        <v>42540</v>
      </c>
      <c r="C34" s="40">
        <f t="shared" si="3"/>
        <v>0.43749999999999983</v>
      </c>
      <c r="D34" s="43">
        <v>1.52</v>
      </c>
      <c r="E34" s="9">
        <f t="shared" si="0"/>
        <v>1.5648400000000002</v>
      </c>
      <c r="F34" s="44">
        <v>128.57</v>
      </c>
      <c r="G34" s="9">
        <f t="shared" si="1"/>
        <v>137.10704799999999</v>
      </c>
      <c r="H34" s="11">
        <f t="shared" si="2"/>
        <v>-87.016132992319996</v>
      </c>
    </row>
    <row r="35" spans="1:8" outlineLevel="1">
      <c r="A35" s="7">
        <v>26</v>
      </c>
      <c r="B35" s="39">
        <v>42540</v>
      </c>
      <c r="C35" s="40">
        <f t="shared" si="3"/>
        <v>0.45833333333333315</v>
      </c>
      <c r="D35" s="43">
        <v>1.36</v>
      </c>
      <c r="E35" s="9">
        <f t="shared" si="0"/>
        <v>1.4001200000000003</v>
      </c>
      <c r="F35" s="44">
        <v>77.58</v>
      </c>
      <c r="G35" s="9">
        <f t="shared" si="1"/>
        <v>82.731312000000003</v>
      </c>
      <c r="H35" s="11">
        <f t="shared" si="2"/>
        <v>-1.7239845574400039</v>
      </c>
    </row>
    <row r="36" spans="1:8" outlineLevel="1">
      <c r="A36" s="7">
        <v>26</v>
      </c>
      <c r="B36" s="39">
        <v>42540</v>
      </c>
      <c r="C36" s="40">
        <f t="shared" si="3"/>
        <v>0.47916666666666646</v>
      </c>
      <c r="D36" s="43">
        <v>1.41</v>
      </c>
      <c r="E36" s="9">
        <f t="shared" si="0"/>
        <v>1.451595</v>
      </c>
      <c r="F36" s="44">
        <v>72.69</v>
      </c>
      <c r="G36" s="9">
        <f t="shared" si="1"/>
        <v>77.516615999999999</v>
      </c>
      <c r="H36" s="11">
        <f t="shared" si="2"/>
        <v>5.7822602974800015</v>
      </c>
    </row>
    <row r="37" spans="1:8" outlineLevel="1">
      <c r="A37" s="7">
        <v>26</v>
      </c>
      <c r="B37" s="39">
        <v>42540</v>
      </c>
      <c r="C37" s="40">
        <f t="shared" si="3"/>
        <v>0.49999999999999978</v>
      </c>
      <c r="D37" s="43">
        <v>1.42</v>
      </c>
      <c r="E37" s="9">
        <f t="shared" si="0"/>
        <v>1.4618900000000001</v>
      </c>
      <c r="F37" s="44">
        <v>71.45</v>
      </c>
      <c r="G37" s="9">
        <f t="shared" si="1"/>
        <v>76.194280000000006</v>
      </c>
      <c r="H37" s="11">
        <f t="shared" si="2"/>
        <v>7.7563790107999919</v>
      </c>
    </row>
    <row r="38" spans="1:8" outlineLevel="1">
      <c r="A38" s="7">
        <v>26</v>
      </c>
      <c r="B38" s="39">
        <v>42540</v>
      </c>
      <c r="C38" s="40">
        <f t="shared" si="3"/>
        <v>0.52083333333333315</v>
      </c>
      <c r="D38" s="43">
        <v>1.07</v>
      </c>
      <c r="E38" s="9">
        <f t="shared" si="0"/>
        <v>1.1015650000000001</v>
      </c>
      <c r="F38" s="44">
        <v>98.13</v>
      </c>
      <c r="G38" s="9">
        <f t="shared" si="1"/>
        <v>104.645832</v>
      </c>
      <c r="H38" s="11">
        <f t="shared" si="2"/>
        <v>-25.496638427080001</v>
      </c>
    </row>
    <row r="39" spans="1:8" outlineLevel="1">
      <c r="A39" s="7">
        <v>26</v>
      </c>
      <c r="B39" s="39">
        <v>42540</v>
      </c>
      <c r="C39" s="40">
        <f t="shared" si="3"/>
        <v>0.54166666666666652</v>
      </c>
      <c r="D39" s="43">
        <v>0.68</v>
      </c>
      <c r="E39" s="9">
        <f t="shared" si="0"/>
        <v>0.70006000000000013</v>
      </c>
      <c r="F39" s="44">
        <v>105.8</v>
      </c>
      <c r="G39" s="9">
        <f t="shared" si="1"/>
        <v>112.82512</v>
      </c>
      <c r="H39" s="11">
        <f t="shared" si="2"/>
        <v>-21.929463507200001</v>
      </c>
    </row>
    <row r="40" spans="1:8" outlineLevel="1">
      <c r="A40" s="7">
        <v>26</v>
      </c>
      <c r="B40" s="39">
        <v>42540</v>
      </c>
      <c r="C40" s="40">
        <f t="shared" si="3"/>
        <v>0.56249999999999989</v>
      </c>
      <c r="D40" s="43">
        <v>0.52</v>
      </c>
      <c r="E40" s="9">
        <f t="shared" si="0"/>
        <v>0.53534000000000004</v>
      </c>
      <c r="F40" s="44">
        <v>108.63</v>
      </c>
      <c r="G40" s="9">
        <f t="shared" si="1"/>
        <v>115.84303199999999</v>
      </c>
      <c r="H40" s="11">
        <f t="shared" si="2"/>
        <v>-18.385198750879997</v>
      </c>
    </row>
    <row r="41" spans="1:8" outlineLevel="1">
      <c r="A41" s="7">
        <v>26</v>
      </c>
      <c r="B41" s="39">
        <v>42540</v>
      </c>
      <c r="C41" s="40">
        <f t="shared" si="3"/>
        <v>0.58333333333333326</v>
      </c>
      <c r="D41" s="43">
        <v>0.44</v>
      </c>
      <c r="E41" s="9">
        <f t="shared" si="0"/>
        <v>0.45298000000000005</v>
      </c>
      <c r="F41" s="44">
        <v>204.66</v>
      </c>
      <c r="G41" s="9">
        <f t="shared" si="1"/>
        <v>218.249424</v>
      </c>
      <c r="H41" s="11">
        <f t="shared" si="2"/>
        <v>-61.94475408352001</v>
      </c>
    </row>
    <row r="42" spans="1:8" outlineLevel="1">
      <c r="A42" s="7">
        <v>26</v>
      </c>
      <c r="B42" s="39">
        <v>42540</v>
      </c>
      <c r="C42" s="40">
        <f t="shared" si="3"/>
        <v>0.60416666666666663</v>
      </c>
      <c r="D42" s="43">
        <v>0.56000000000000005</v>
      </c>
      <c r="E42" s="9">
        <f t="shared" si="0"/>
        <v>0.57652000000000014</v>
      </c>
      <c r="F42" s="44">
        <v>100.88</v>
      </c>
      <c r="G42" s="9">
        <f t="shared" si="1"/>
        <v>107.57843199999999</v>
      </c>
      <c r="H42" s="11">
        <f t="shared" si="2"/>
        <v>-15.034737616639999</v>
      </c>
    </row>
    <row r="43" spans="1:8" outlineLevel="1">
      <c r="A43" s="7">
        <v>26</v>
      </c>
      <c r="B43" s="39">
        <v>42540</v>
      </c>
      <c r="C43" s="40">
        <f t="shared" si="3"/>
        <v>0.625</v>
      </c>
      <c r="D43" s="43">
        <v>0.99</v>
      </c>
      <c r="E43" s="9">
        <f t="shared" si="0"/>
        <v>1.0192050000000001</v>
      </c>
      <c r="F43" s="44">
        <v>96.08</v>
      </c>
      <c r="G43" s="9">
        <f t="shared" si="1"/>
        <v>102.459712</v>
      </c>
      <c r="H43" s="11">
        <f t="shared" si="2"/>
        <v>-21.36224326896</v>
      </c>
    </row>
    <row r="44" spans="1:8" outlineLevel="1">
      <c r="A44" s="7">
        <v>26</v>
      </c>
      <c r="B44" s="39">
        <v>42540</v>
      </c>
      <c r="C44" s="40">
        <f t="shared" si="3"/>
        <v>0.64583333333333337</v>
      </c>
      <c r="D44" s="43">
        <v>1.1000000000000001</v>
      </c>
      <c r="E44" s="9">
        <f t="shared" si="0"/>
        <v>1.1324500000000002</v>
      </c>
      <c r="F44" s="44">
        <v>99.27</v>
      </c>
      <c r="G44" s="9">
        <f t="shared" si="1"/>
        <v>105.86152799999999</v>
      </c>
      <c r="H44" s="11">
        <f t="shared" si="2"/>
        <v>-27.588212383599995</v>
      </c>
    </row>
    <row r="45" spans="1:8" outlineLevel="1">
      <c r="A45" s="7">
        <v>26</v>
      </c>
      <c r="B45" s="39">
        <v>42540</v>
      </c>
      <c r="C45" s="40">
        <f t="shared" si="3"/>
        <v>0.66666666666666674</v>
      </c>
      <c r="D45" s="43">
        <v>1.41</v>
      </c>
      <c r="E45" s="9">
        <f t="shared" si="0"/>
        <v>1.451595</v>
      </c>
      <c r="F45" s="44">
        <v>94.78</v>
      </c>
      <c r="G45" s="9">
        <f t="shared" si="1"/>
        <v>101.073392</v>
      </c>
      <c r="H45" s="11">
        <f t="shared" si="2"/>
        <v>-28.412637960239998</v>
      </c>
    </row>
    <row r="46" spans="1:8" outlineLevel="1">
      <c r="A46" s="7">
        <v>26</v>
      </c>
      <c r="B46" s="39">
        <v>42540</v>
      </c>
      <c r="C46" s="40">
        <f t="shared" si="3"/>
        <v>0.68750000000000011</v>
      </c>
      <c r="D46" s="43">
        <v>1.67</v>
      </c>
      <c r="E46" s="9">
        <f t="shared" si="0"/>
        <v>1.719265</v>
      </c>
      <c r="F46" s="44">
        <v>122.35</v>
      </c>
      <c r="G46" s="9">
        <f t="shared" si="1"/>
        <v>130.47404</v>
      </c>
      <c r="H46" s="11">
        <f t="shared" si="2"/>
        <v>-84.199352880600003</v>
      </c>
    </row>
    <row r="47" spans="1:8" outlineLevel="1">
      <c r="A47" s="7">
        <v>26</v>
      </c>
      <c r="B47" s="39">
        <v>42540</v>
      </c>
      <c r="C47" s="40">
        <f t="shared" si="3"/>
        <v>0.70833333333333348</v>
      </c>
      <c r="D47" s="43">
        <v>1.82</v>
      </c>
      <c r="E47" s="9">
        <f t="shared" si="0"/>
        <v>1.8736900000000003</v>
      </c>
      <c r="F47" s="44">
        <v>206.85</v>
      </c>
      <c r="G47" s="9">
        <f t="shared" si="1"/>
        <v>220.58483999999999</v>
      </c>
      <c r="H47" s="11">
        <f t="shared" si="2"/>
        <v>-260.6018738596</v>
      </c>
    </row>
    <row r="48" spans="1:8" outlineLevel="1">
      <c r="A48" s="7">
        <v>26</v>
      </c>
      <c r="B48" s="39">
        <v>42540</v>
      </c>
      <c r="C48" s="40">
        <f t="shared" si="3"/>
        <v>0.72916666666666685</v>
      </c>
      <c r="D48" s="43">
        <v>2.39</v>
      </c>
      <c r="E48" s="9">
        <f t="shared" si="0"/>
        <v>2.4605050000000004</v>
      </c>
      <c r="F48" s="44">
        <v>164.92</v>
      </c>
      <c r="G48" s="9">
        <f t="shared" si="1"/>
        <v>175.870688</v>
      </c>
      <c r="H48" s="11">
        <f t="shared" si="2"/>
        <v>-232.19954967744005</v>
      </c>
    </row>
    <row r="49" spans="1:8" outlineLevel="1">
      <c r="A49" s="7">
        <v>26</v>
      </c>
      <c r="B49" s="39">
        <v>42540</v>
      </c>
      <c r="C49" s="40">
        <f t="shared" si="3"/>
        <v>0.75000000000000022</v>
      </c>
      <c r="D49" s="43">
        <v>3.85</v>
      </c>
      <c r="E49" s="9">
        <f t="shared" si="0"/>
        <v>3.9635750000000005</v>
      </c>
      <c r="F49" s="44">
        <v>97.45</v>
      </c>
      <c r="G49" s="9">
        <f t="shared" si="1"/>
        <v>103.92068</v>
      </c>
      <c r="H49" s="11">
        <f t="shared" si="2"/>
        <v>-88.866046731000026</v>
      </c>
    </row>
    <row r="50" spans="1:8" outlineLevel="1">
      <c r="A50" s="7">
        <v>26</v>
      </c>
      <c r="B50" s="39">
        <v>42540</v>
      </c>
      <c r="C50" s="40">
        <f t="shared" si="3"/>
        <v>0.77083333333333359</v>
      </c>
      <c r="D50" s="43">
        <v>8.1300000000000008</v>
      </c>
      <c r="E50" s="9">
        <f t="shared" si="0"/>
        <v>8.3698350000000019</v>
      </c>
      <c r="F50" s="44">
        <v>99.9</v>
      </c>
      <c r="G50" s="9">
        <f t="shared" si="1"/>
        <v>106.53336</v>
      </c>
      <c r="H50" s="11">
        <f t="shared" si="2"/>
        <v>-209.52509269560005</v>
      </c>
    </row>
    <row r="51" spans="1:8" outlineLevel="1">
      <c r="A51" s="7">
        <v>26</v>
      </c>
      <c r="B51" s="39">
        <v>42540</v>
      </c>
      <c r="C51" s="40">
        <f t="shared" si="3"/>
        <v>0.79166666666666696</v>
      </c>
      <c r="D51" s="43">
        <v>8.7899999999999991</v>
      </c>
      <c r="E51" s="9">
        <f t="shared" si="0"/>
        <v>9.0493050000000004</v>
      </c>
      <c r="F51" s="44">
        <v>98.2</v>
      </c>
      <c r="G51" s="9">
        <f t="shared" si="1"/>
        <v>104.72048000000001</v>
      </c>
      <c r="H51" s="11">
        <f t="shared" si="2"/>
        <v>-210.1292057664001</v>
      </c>
    </row>
    <row r="52" spans="1:8" outlineLevel="1">
      <c r="A52" s="7">
        <v>26</v>
      </c>
      <c r="B52" s="39">
        <v>42540</v>
      </c>
      <c r="C52" s="40">
        <f t="shared" si="3"/>
        <v>0.81250000000000033</v>
      </c>
      <c r="D52" s="43">
        <v>9.0500000000000007</v>
      </c>
      <c r="E52" s="9">
        <f t="shared" si="0"/>
        <v>9.3169750000000011</v>
      </c>
      <c r="F52" s="44">
        <v>89.93</v>
      </c>
      <c r="G52" s="9">
        <f t="shared" si="1"/>
        <v>95.901352000000003</v>
      </c>
      <c r="H52" s="11">
        <f t="shared" si="2"/>
        <v>-134.17703655020003</v>
      </c>
    </row>
    <row r="53" spans="1:8" outlineLevel="1">
      <c r="A53" s="7">
        <v>26</v>
      </c>
      <c r="B53" s="39">
        <v>42540</v>
      </c>
      <c r="C53" s="40">
        <f t="shared" si="3"/>
        <v>0.8333333333333337</v>
      </c>
      <c r="D53" s="43">
        <v>8.08</v>
      </c>
      <c r="E53" s="9">
        <f t="shared" si="0"/>
        <v>8.3183600000000002</v>
      </c>
      <c r="F53" s="44">
        <v>78</v>
      </c>
      <c r="G53" s="9">
        <f t="shared" si="1"/>
        <v>83.179199999999994</v>
      </c>
      <c r="H53" s="11">
        <f t="shared" si="2"/>
        <v>-13.968190111999954</v>
      </c>
    </row>
    <row r="54" spans="1:8" outlineLevel="1">
      <c r="A54" s="7">
        <v>26</v>
      </c>
      <c r="B54" s="39">
        <v>42540</v>
      </c>
      <c r="C54" s="40">
        <f t="shared" si="3"/>
        <v>0.85416666666666707</v>
      </c>
      <c r="D54" s="43">
        <v>9.7799999999999994</v>
      </c>
      <c r="E54" s="9">
        <f t="shared" si="0"/>
        <v>10.06851</v>
      </c>
      <c r="F54" s="44">
        <v>88.65</v>
      </c>
      <c r="G54" s="9">
        <f t="shared" si="1"/>
        <v>94.536360000000002</v>
      </c>
      <c r="H54" s="11">
        <f t="shared" si="2"/>
        <v>-131.25672102360002</v>
      </c>
    </row>
    <row r="55" spans="1:8" outlineLevel="1">
      <c r="A55" s="7">
        <v>26</v>
      </c>
      <c r="B55" s="39">
        <v>42540</v>
      </c>
      <c r="C55" s="40">
        <f t="shared" si="3"/>
        <v>0.87500000000000044</v>
      </c>
      <c r="D55" s="43">
        <v>9.7899999999999991</v>
      </c>
      <c r="E55" s="9">
        <f t="shared" si="0"/>
        <v>10.078804999999999</v>
      </c>
      <c r="F55" s="44">
        <v>91.23</v>
      </c>
      <c r="G55" s="9">
        <f t="shared" si="1"/>
        <v>97.287672000000001</v>
      </c>
      <c r="H55" s="11">
        <f t="shared" si="2"/>
        <v>-159.12086749195998</v>
      </c>
    </row>
    <row r="56" spans="1:8" outlineLevel="1">
      <c r="A56" s="7">
        <v>26</v>
      </c>
      <c r="B56" s="39">
        <v>42540</v>
      </c>
      <c r="C56" s="40">
        <f t="shared" si="3"/>
        <v>0.89583333333333381</v>
      </c>
      <c r="D56" s="43">
        <v>9.7799999999999994</v>
      </c>
      <c r="E56" s="9">
        <f t="shared" si="0"/>
        <v>10.06851</v>
      </c>
      <c r="F56" s="44">
        <v>77.069999999999993</v>
      </c>
      <c r="G56" s="9">
        <f t="shared" si="1"/>
        <v>82.187447999999989</v>
      </c>
      <c r="H56" s="11">
        <f t="shared" si="2"/>
        <v>-6.9215770624798907</v>
      </c>
    </row>
    <row r="57" spans="1:8" outlineLevel="1">
      <c r="A57" s="7">
        <v>26</v>
      </c>
      <c r="B57" s="39">
        <v>42540</v>
      </c>
      <c r="C57" s="40">
        <f t="shared" si="3"/>
        <v>0.91666666666666718</v>
      </c>
      <c r="D57" s="43">
        <v>9.7899999999999991</v>
      </c>
      <c r="E57" s="9">
        <f t="shared" si="0"/>
        <v>10.078804999999999</v>
      </c>
      <c r="F57" s="44">
        <v>65.11</v>
      </c>
      <c r="G57" s="9">
        <f t="shared" si="1"/>
        <v>69.433304000000007</v>
      </c>
      <c r="H57" s="11">
        <f t="shared" si="2"/>
        <v>121.61787597827993</v>
      </c>
    </row>
    <row r="58" spans="1:8" outlineLevel="1">
      <c r="A58" s="7">
        <v>26</v>
      </c>
      <c r="B58" s="39">
        <v>42540</v>
      </c>
      <c r="C58" s="40">
        <f t="shared" si="3"/>
        <v>0.93750000000000056</v>
      </c>
      <c r="D58" s="43">
        <v>9.67</v>
      </c>
      <c r="E58" s="9">
        <f t="shared" si="0"/>
        <v>9.9552650000000007</v>
      </c>
      <c r="F58" s="44">
        <v>66.489999999999995</v>
      </c>
      <c r="G58" s="9">
        <f t="shared" si="1"/>
        <v>70.904935999999992</v>
      </c>
      <c r="H58" s="11">
        <f t="shared" si="2"/>
        <v>105.47666981196008</v>
      </c>
    </row>
    <row r="59" spans="1:8" outlineLevel="1">
      <c r="A59" s="7">
        <v>26</v>
      </c>
      <c r="B59" s="39">
        <v>42540</v>
      </c>
      <c r="C59" s="40">
        <f t="shared" si="3"/>
        <v>0.95833333333333393</v>
      </c>
      <c r="D59" s="43">
        <v>9.6</v>
      </c>
      <c r="E59" s="9">
        <f t="shared" si="0"/>
        <v>9.8832000000000004</v>
      </c>
      <c r="F59" s="44">
        <v>57.95</v>
      </c>
      <c r="G59" s="9">
        <f t="shared" si="1"/>
        <v>61.797880000000006</v>
      </c>
      <c r="H59" s="11">
        <f t="shared" si="2"/>
        <v>194.71999238399994</v>
      </c>
    </row>
    <row r="60" spans="1:8" outlineLevel="1">
      <c r="A60" s="7">
        <v>26</v>
      </c>
      <c r="B60" s="39">
        <v>42540</v>
      </c>
      <c r="C60" s="40">
        <f t="shared" si="3"/>
        <v>0.9791666666666673</v>
      </c>
      <c r="D60" s="43">
        <v>9.7799999999999994</v>
      </c>
      <c r="E60" s="9">
        <f t="shared" si="0"/>
        <v>10.06851</v>
      </c>
      <c r="F60" s="44">
        <v>53.03</v>
      </c>
      <c r="G60" s="9">
        <f t="shared" si="1"/>
        <v>56.551192</v>
      </c>
      <c r="H60" s="11">
        <f t="shared" si="2"/>
        <v>251.19732283607999</v>
      </c>
    </row>
    <row r="61" spans="1:8" outlineLevel="1">
      <c r="A61" s="7">
        <v>26</v>
      </c>
      <c r="B61" s="39">
        <v>42540</v>
      </c>
      <c r="C61" s="40">
        <f t="shared" si="3"/>
        <v>1.0000000000000007</v>
      </c>
      <c r="D61" s="43">
        <v>9.74</v>
      </c>
      <c r="E61" s="9">
        <f t="shared" si="0"/>
        <v>10.027330000000001</v>
      </c>
      <c r="F61" s="44">
        <v>52.64</v>
      </c>
      <c r="G61" s="9">
        <f t="shared" si="1"/>
        <v>56.135296000000004</v>
      </c>
      <c r="H61" s="11">
        <f>E61*($B$6-G61)</f>
        <v>254.34025736031998</v>
      </c>
    </row>
    <row r="62" spans="1:8" outlineLevel="1">
      <c r="A62" s="7">
        <v>26</v>
      </c>
      <c r="B62" s="39">
        <v>42541</v>
      </c>
      <c r="C62" s="40">
        <f>IF(C61=$C$61,$C$14,C61+1/48)</f>
        <v>2.0833333333333332E-2</v>
      </c>
      <c r="D62" s="43">
        <v>9.7799999999999994</v>
      </c>
      <c r="E62" s="9">
        <f t="shared" si="0"/>
        <v>10.06851</v>
      </c>
      <c r="F62" s="44">
        <v>41.52</v>
      </c>
      <c r="G62" s="9">
        <f t="shared" si="1"/>
        <v>44.276928000000005</v>
      </c>
      <c r="H62" s="11">
        <f t="shared" ref="H62:H108" si="4">E62*($B$6-G62)</f>
        <v>374.78087266271996</v>
      </c>
    </row>
    <row r="63" spans="1:8" outlineLevel="1">
      <c r="A63" s="7">
        <v>26</v>
      </c>
      <c r="B63" s="39">
        <v>42541</v>
      </c>
      <c r="C63" s="40">
        <f t="shared" ref="C63:C126" si="5">IF(C62=$C$61,$C$14,C62+1/48)</f>
        <v>4.1666666666666664E-2</v>
      </c>
      <c r="D63" s="43">
        <v>9.7799999999999994</v>
      </c>
      <c r="E63" s="9">
        <f t="shared" si="0"/>
        <v>10.06851</v>
      </c>
      <c r="F63" s="44">
        <v>34.15</v>
      </c>
      <c r="G63" s="9">
        <f t="shared" si="1"/>
        <v>36.417560000000002</v>
      </c>
      <c r="H63" s="11">
        <f t="shared" si="4"/>
        <v>453.91299796439995</v>
      </c>
    </row>
    <row r="64" spans="1:8" outlineLevel="1">
      <c r="A64" s="7">
        <v>26</v>
      </c>
      <c r="B64" s="39">
        <v>42541</v>
      </c>
      <c r="C64" s="40">
        <f t="shared" si="5"/>
        <v>6.25E-2</v>
      </c>
      <c r="D64" s="43">
        <v>9.7799999999999994</v>
      </c>
      <c r="E64" s="9">
        <f t="shared" si="0"/>
        <v>10.06851</v>
      </c>
      <c r="F64" s="44">
        <v>47.55</v>
      </c>
      <c r="G64" s="9">
        <f t="shared" si="1"/>
        <v>50.707319999999996</v>
      </c>
      <c r="H64" s="11">
        <f t="shared" si="4"/>
        <v>310.03640650680006</v>
      </c>
    </row>
    <row r="65" spans="1:8" outlineLevel="1">
      <c r="A65" s="7">
        <v>26</v>
      </c>
      <c r="B65" s="39">
        <v>42541</v>
      </c>
      <c r="C65" s="40">
        <f t="shared" si="5"/>
        <v>8.3333333333333329E-2</v>
      </c>
      <c r="D65" s="43">
        <v>9.7799999999999994</v>
      </c>
      <c r="E65" s="9">
        <f t="shared" si="0"/>
        <v>10.06851</v>
      </c>
      <c r="F65" s="44">
        <v>34.18</v>
      </c>
      <c r="G65" s="9">
        <f t="shared" si="1"/>
        <v>36.449551999999997</v>
      </c>
      <c r="H65" s="11">
        <f t="shared" si="4"/>
        <v>453.59088619248001</v>
      </c>
    </row>
    <row r="66" spans="1:8" outlineLevel="1">
      <c r="A66" s="7">
        <v>26</v>
      </c>
      <c r="B66" s="39">
        <v>42541</v>
      </c>
      <c r="C66" s="40">
        <f t="shared" si="5"/>
        <v>0.10416666666666666</v>
      </c>
      <c r="D66" s="43">
        <v>9.75</v>
      </c>
      <c r="E66" s="9">
        <f t="shared" si="0"/>
        <v>10.037625</v>
      </c>
      <c r="F66" s="44">
        <v>29.16</v>
      </c>
      <c r="G66" s="9">
        <f t="shared" si="1"/>
        <v>31.096223999999999</v>
      </c>
      <c r="H66" s="11">
        <f t="shared" si="4"/>
        <v>505.93420207200001</v>
      </c>
    </row>
    <row r="67" spans="1:8" outlineLevel="1">
      <c r="A67" s="7">
        <v>26</v>
      </c>
      <c r="B67" s="39">
        <v>42541</v>
      </c>
      <c r="C67" s="40">
        <f t="shared" si="5"/>
        <v>0.12499999999999999</v>
      </c>
      <c r="D67" s="43">
        <v>9.76</v>
      </c>
      <c r="E67" s="9">
        <f t="shared" si="0"/>
        <v>10.047920000000001</v>
      </c>
      <c r="F67" s="44">
        <v>27.83</v>
      </c>
      <c r="G67" s="9">
        <f t="shared" si="1"/>
        <v>29.677911999999999</v>
      </c>
      <c r="H67" s="11">
        <f t="shared" si="4"/>
        <v>520.70419445696007</v>
      </c>
    </row>
    <row r="68" spans="1:8" outlineLevel="1">
      <c r="A68" s="7">
        <v>26</v>
      </c>
      <c r="B68" s="39">
        <v>42541</v>
      </c>
      <c r="C68" s="40">
        <f t="shared" si="5"/>
        <v>0.14583333333333331</v>
      </c>
      <c r="D68" s="43">
        <v>8.26</v>
      </c>
      <c r="E68" s="9">
        <f t="shared" si="0"/>
        <v>8.5036699999999996</v>
      </c>
      <c r="F68" s="44">
        <v>26.01</v>
      </c>
      <c r="G68" s="9">
        <f t="shared" si="1"/>
        <v>27.737064000000004</v>
      </c>
      <c r="H68" s="11">
        <f t="shared" si="4"/>
        <v>457.18226597511995</v>
      </c>
    </row>
    <row r="69" spans="1:8" outlineLevel="1">
      <c r="A69" s="7">
        <v>26</v>
      </c>
      <c r="B69" s="39">
        <v>42541</v>
      </c>
      <c r="C69" s="40">
        <f t="shared" si="5"/>
        <v>0.16666666666666666</v>
      </c>
      <c r="D69" s="43">
        <v>9.18</v>
      </c>
      <c r="E69" s="9">
        <f t="shared" si="0"/>
        <v>9.4508100000000006</v>
      </c>
      <c r="F69" s="44">
        <v>26.25</v>
      </c>
      <c r="G69" s="9">
        <f t="shared" si="1"/>
        <v>27.993000000000002</v>
      </c>
      <c r="H69" s="11">
        <f t="shared" si="4"/>
        <v>505.68449067</v>
      </c>
    </row>
    <row r="70" spans="1:8" outlineLevel="1">
      <c r="A70" s="7">
        <v>26</v>
      </c>
      <c r="B70" s="39">
        <v>42541</v>
      </c>
      <c r="C70" s="40">
        <f t="shared" si="5"/>
        <v>0.1875</v>
      </c>
      <c r="D70" s="43">
        <v>9.73</v>
      </c>
      <c r="E70" s="9">
        <f t="shared" si="0"/>
        <v>10.017035000000002</v>
      </c>
      <c r="F70" s="44">
        <v>25.04</v>
      </c>
      <c r="G70" s="9">
        <f t="shared" si="1"/>
        <v>26.702656000000001</v>
      </c>
      <c r="H70" s="11">
        <f t="shared" si="4"/>
        <v>548.90691275504003</v>
      </c>
    </row>
    <row r="71" spans="1:8" outlineLevel="1">
      <c r="A71" s="7">
        <v>26</v>
      </c>
      <c r="B71" s="39">
        <v>42541</v>
      </c>
      <c r="C71" s="40">
        <f t="shared" si="5"/>
        <v>0.20833333333333334</v>
      </c>
      <c r="D71" s="43">
        <v>9.48</v>
      </c>
      <c r="E71" s="9">
        <f t="shared" si="0"/>
        <v>9.759660000000002</v>
      </c>
      <c r="F71" s="44">
        <v>27.31</v>
      </c>
      <c r="G71" s="9">
        <f t="shared" si="1"/>
        <v>29.123383999999998</v>
      </c>
      <c r="H71" s="11">
        <f t="shared" si="4"/>
        <v>511.17796411056008</v>
      </c>
    </row>
    <row r="72" spans="1:8" outlineLevel="1">
      <c r="A72" s="7">
        <v>26</v>
      </c>
      <c r="B72" s="39">
        <v>42541</v>
      </c>
      <c r="C72" s="40">
        <f t="shared" si="5"/>
        <v>0.22916666666666669</v>
      </c>
      <c r="D72" s="43">
        <v>9.74</v>
      </c>
      <c r="E72" s="9">
        <f t="shared" si="0"/>
        <v>10.027330000000001</v>
      </c>
      <c r="F72" s="44">
        <v>29.51</v>
      </c>
      <c r="G72" s="9">
        <f t="shared" si="1"/>
        <v>31.469464000000002</v>
      </c>
      <c r="H72" s="11">
        <f t="shared" si="4"/>
        <v>501.67269454888003</v>
      </c>
    </row>
    <row r="73" spans="1:8" outlineLevel="1">
      <c r="A73" s="7">
        <v>26</v>
      </c>
      <c r="B73" s="39">
        <v>42541</v>
      </c>
      <c r="C73" s="40">
        <f t="shared" si="5"/>
        <v>0.25</v>
      </c>
      <c r="D73" s="43">
        <v>9.7200000000000006</v>
      </c>
      <c r="E73" s="9">
        <f t="shared" si="0"/>
        <v>10.006740000000001</v>
      </c>
      <c r="F73" s="44">
        <v>29.3</v>
      </c>
      <c r="G73" s="9">
        <f t="shared" si="1"/>
        <v>31.245520000000003</v>
      </c>
      <c r="H73" s="11">
        <f t="shared" si="4"/>
        <v>502.88351519520006</v>
      </c>
    </row>
    <row r="74" spans="1:8" outlineLevel="1">
      <c r="A74" s="7">
        <v>26</v>
      </c>
      <c r="B74" s="39">
        <v>42541</v>
      </c>
      <c r="C74" s="40">
        <f t="shared" si="5"/>
        <v>0.27083333333333331</v>
      </c>
      <c r="D74" s="43">
        <v>9.58</v>
      </c>
      <c r="E74" s="9">
        <f t="shared" si="0"/>
        <v>9.8626100000000001</v>
      </c>
      <c r="F74" s="44">
        <v>57.57</v>
      </c>
      <c r="G74" s="9">
        <f t="shared" si="1"/>
        <v>61.392648000000001</v>
      </c>
      <c r="H74" s="11">
        <f t="shared" si="4"/>
        <v>198.31097090871998</v>
      </c>
    </row>
    <row r="75" spans="1:8" outlineLevel="1">
      <c r="A75" s="7">
        <v>26</v>
      </c>
      <c r="B75" s="39">
        <v>42541</v>
      </c>
      <c r="C75" s="40">
        <f t="shared" si="5"/>
        <v>0.29166666666666663</v>
      </c>
      <c r="D75" s="43">
        <v>9.7799999999999994</v>
      </c>
      <c r="E75" s="9">
        <f t="shared" si="0"/>
        <v>10.06851</v>
      </c>
      <c r="F75" s="44">
        <v>153.69999999999999</v>
      </c>
      <c r="G75" s="9">
        <f t="shared" si="1"/>
        <v>163.90567999999999</v>
      </c>
      <c r="H75" s="11">
        <f t="shared" si="4"/>
        <v>-829.70241313679992</v>
      </c>
    </row>
    <row r="76" spans="1:8" outlineLevel="1">
      <c r="A76" s="7">
        <v>26</v>
      </c>
      <c r="B76" s="39">
        <v>42541</v>
      </c>
      <c r="C76" s="40">
        <f t="shared" si="5"/>
        <v>0.31249999999999994</v>
      </c>
      <c r="D76" s="43">
        <v>9.7799999999999994</v>
      </c>
      <c r="E76" s="9">
        <f t="shared" si="0"/>
        <v>10.06851</v>
      </c>
      <c r="F76" s="44">
        <v>139.69</v>
      </c>
      <c r="G76" s="9">
        <f t="shared" si="1"/>
        <v>148.965416</v>
      </c>
      <c r="H76" s="11">
        <f t="shared" si="4"/>
        <v>-679.27621565016</v>
      </c>
    </row>
    <row r="77" spans="1:8" outlineLevel="1">
      <c r="A77" s="7">
        <v>26</v>
      </c>
      <c r="B77" s="39">
        <v>42541</v>
      </c>
      <c r="C77" s="40">
        <f t="shared" si="5"/>
        <v>0.33333333333333326</v>
      </c>
      <c r="D77" s="43">
        <v>9.68</v>
      </c>
      <c r="E77" s="9">
        <f t="shared" si="0"/>
        <v>9.96556</v>
      </c>
      <c r="F77" s="44">
        <v>99.48</v>
      </c>
      <c r="G77" s="9">
        <f t="shared" si="1"/>
        <v>106.08547200000001</v>
      </c>
      <c r="H77" s="11">
        <f t="shared" si="4"/>
        <v>-245.00799634432011</v>
      </c>
    </row>
    <row r="78" spans="1:8" outlineLevel="1">
      <c r="A78" s="7">
        <v>26</v>
      </c>
      <c r="B78" s="39">
        <v>42541</v>
      </c>
      <c r="C78" s="40">
        <f t="shared" si="5"/>
        <v>0.35416666666666657</v>
      </c>
      <c r="D78" s="43">
        <v>9.7799999999999994</v>
      </c>
      <c r="E78" s="9">
        <f t="shared" ref="E78:E141" si="6">IF($B$11="Electricity",$D78*$B$7,$D78*$B$8)</f>
        <v>10.06851</v>
      </c>
      <c r="F78" s="44">
        <v>135.05000000000001</v>
      </c>
      <c r="G78" s="9">
        <f t="shared" si="1"/>
        <v>144.01732000000001</v>
      </c>
      <c r="H78" s="11">
        <f t="shared" si="4"/>
        <v>-629.45626159320011</v>
      </c>
    </row>
    <row r="79" spans="1:8" outlineLevel="1">
      <c r="A79" s="7">
        <v>26</v>
      </c>
      <c r="B79" s="39">
        <v>42541</v>
      </c>
      <c r="C79" s="40">
        <f t="shared" si="5"/>
        <v>0.37499999999999989</v>
      </c>
      <c r="D79" s="43">
        <v>9.7899999999999991</v>
      </c>
      <c r="E79" s="9">
        <f t="shared" si="6"/>
        <v>10.078804999999999</v>
      </c>
      <c r="F79" s="44">
        <v>100.45</v>
      </c>
      <c r="G79" s="9">
        <f t="shared" ref="G79:G142" si="7">$F79*$B$8</f>
        <v>107.11988000000001</v>
      </c>
      <c r="H79" s="11">
        <f t="shared" si="4"/>
        <v>-258.21777464340005</v>
      </c>
    </row>
    <row r="80" spans="1:8" outlineLevel="1">
      <c r="A80" s="7">
        <v>26</v>
      </c>
      <c r="B80" s="39">
        <v>42541</v>
      </c>
      <c r="C80" s="40">
        <f t="shared" si="5"/>
        <v>0.3958333333333332</v>
      </c>
      <c r="D80" s="43">
        <v>9.7799999999999994</v>
      </c>
      <c r="E80" s="9">
        <f t="shared" si="6"/>
        <v>10.06851</v>
      </c>
      <c r="F80" s="44">
        <v>186.78</v>
      </c>
      <c r="G80" s="9">
        <f t="shared" si="7"/>
        <v>199.18219200000001</v>
      </c>
      <c r="H80" s="11">
        <f t="shared" si="4"/>
        <v>-1184.8843269739202</v>
      </c>
    </row>
    <row r="81" spans="1:8" outlineLevel="1">
      <c r="A81" s="7">
        <v>26</v>
      </c>
      <c r="B81" s="39">
        <v>42541</v>
      </c>
      <c r="C81" s="40">
        <f t="shared" si="5"/>
        <v>0.41666666666666652</v>
      </c>
      <c r="D81" s="43">
        <v>9.77</v>
      </c>
      <c r="E81" s="9">
        <f t="shared" si="6"/>
        <v>10.058215000000001</v>
      </c>
      <c r="F81" s="44">
        <v>210.43</v>
      </c>
      <c r="G81" s="9">
        <f t="shared" si="7"/>
        <v>224.40255200000001</v>
      </c>
      <c r="H81" s="11">
        <f t="shared" si="4"/>
        <v>-1437.3445920646802</v>
      </c>
    </row>
    <row r="82" spans="1:8" outlineLevel="1">
      <c r="A82" s="7">
        <v>26</v>
      </c>
      <c r="B82" s="39">
        <v>42541</v>
      </c>
      <c r="C82" s="40">
        <f t="shared" si="5"/>
        <v>0.43749999999999983</v>
      </c>
      <c r="D82" s="43">
        <v>9.77</v>
      </c>
      <c r="E82" s="9">
        <f t="shared" si="6"/>
        <v>10.058215000000001</v>
      </c>
      <c r="F82" s="44">
        <v>225.22</v>
      </c>
      <c r="G82" s="9">
        <f t="shared" si="7"/>
        <v>240.17460800000001</v>
      </c>
      <c r="H82" s="11">
        <f t="shared" si="4"/>
        <v>-1595.9833223047201</v>
      </c>
    </row>
    <row r="83" spans="1:8" outlineLevel="1">
      <c r="A83" s="7">
        <v>26</v>
      </c>
      <c r="B83" s="39">
        <v>42541</v>
      </c>
      <c r="C83" s="40">
        <f t="shared" si="5"/>
        <v>0.45833333333333315</v>
      </c>
      <c r="D83" s="43">
        <v>9.08</v>
      </c>
      <c r="E83" s="9">
        <f t="shared" si="6"/>
        <v>9.3478600000000007</v>
      </c>
      <c r="F83" s="44">
        <v>96.37</v>
      </c>
      <c r="G83" s="9">
        <f t="shared" si="7"/>
        <v>102.768968</v>
      </c>
      <c r="H83" s="11">
        <f t="shared" si="4"/>
        <v>-198.81933520848003</v>
      </c>
    </row>
    <row r="84" spans="1:8" outlineLevel="1">
      <c r="A84" s="7">
        <v>26</v>
      </c>
      <c r="B84" s="39">
        <v>42541</v>
      </c>
      <c r="C84" s="40">
        <f t="shared" si="5"/>
        <v>0.47916666666666646</v>
      </c>
      <c r="D84" s="43">
        <v>9.5299999999999994</v>
      </c>
      <c r="E84" s="9">
        <f t="shared" si="6"/>
        <v>9.8111350000000002</v>
      </c>
      <c r="F84" s="44">
        <v>178.98</v>
      </c>
      <c r="G84" s="9">
        <f t="shared" si="7"/>
        <v>190.864272</v>
      </c>
      <c r="H84" s="11">
        <f t="shared" si="4"/>
        <v>-1072.98763676872</v>
      </c>
    </row>
    <row r="85" spans="1:8" outlineLevel="1">
      <c r="A85" s="7">
        <v>26</v>
      </c>
      <c r="B85" s="39">
        <v>42541</v>
      </c>
      <c r="C85" s="40">
        <f t="shared" si="5"/>
        <v>0.49999999999999978</v>
      </c>
      <c r="D85" s="43">
        <v>9.43</v>
      </c>
      <c r="E85" s="9">
        <f t="shared" si="6"/>
        <v>9.7081850000000003</v>
      </c>
      <c r="F85" s="44">
        <v>122.44</v>
      </c>
      <c r="G85" s="9">
        <f t="shared" si="7"/>
        <v>130.57001600000001</v>
      </c>
      <c r="H85" s="11">
        <f t="shared" si="4"/>
        <v>-476.38079328096012</v>
      </c>
    </row>
    <row r="86" spans="1:8" outlineLevel="1">
      <c r="A86" s="7">
        <v>26</v>
      </c>
      <c r="B86" s="39">
        <v>42541</v>
      </c>
      <c r="C86" s="40">
        <f t="shared" si="5"/>
        <v>0.52083333333333315</v>
      </c>
      <c r="D86" s="43">
        <v>8.73</v>
      </c>
      <c r="E86" s="9">
        <f t="shared" si="6"/>
        <v>8.9875350000000012</v>
      </c>
      <c r="F86" s="44">
        <v>167.62</v>
      </c>
      <c r="G86" s="9">
        <f t="shared" si="7"/>
        <v>178.749968</v>
      </c>
      <c r="H86" s="11">
        <f t="shared" si="4"/>
        <v>-874.03749114888012</v>
      </c>
    </row>
    <row r="87" spans="1:8" outlineLevel="1">
      <c r="A87" s="7">
        <v>26</v>
      </c>
      <c r="B87" s="39">
        <v>42541</v>
      </c>
      <c r="C87" s="40">
        <f t="shared" si="5"/>
        <v>0.54166666666666652</v>
      </c>
      <c r="D87" s="43">
        <v>3.76</v>
      </c>
      <c r="E87" s="9">
        <f t="shared" si="6"/>
        <v>3.8709199999999999</v>
      </c>
      <c r="F87" s="44">
        <v>106.89</v>
      </c>
      <c r="G87" s="9">
        <f t="shared" si="7"/>
        <v>113.98749600000001</v>
      </c>
      <c r="H87" s="11">
        <f t="shared" si="4"/>
        <v>-125.75649801632002</v>
      </c>
    </row>
    <row r="88" spans="1:8" outlineLevel="1">
      <c r="A88" s="7">
        <v>26</v>
      </c>
      <c r="B88" s="39">
        <v>42541</v>
      </c>
      <c r="C88" s="40">
        <f t="shared" si="5"/>
        <v>0.56249999999999989</v>
      </c>
      <c r="D88" s="43">
        <v>3.36</v>
      </c>
      <c r="E88" s="9">
        <f t="shared" si="6"/>
        <v>3.45912</v>
      </c>
      <c r="F88" s="44">
        <v>228.24</v>
      </c>
      <c r="G88" s="9">
        <f t="shared" si="7"/>
        <v>243.39513600000001</v>
      </c>
      <c r="H88" s="11">
        <f t="shared" si="4"/>
        <v>-560.01470284032007</v>
      </c>
    </row>
    <row r="89" spans="1:8" outlineLevel="1">
      <c r="A89" s="7">
        <v>26</v>
      </c>
      <c r="B89" s="39">
        <v>42541</v>
      </c>
      <c r="C89" s="40">
        <f t="shared" si="5"/>
        <v>0.58333333333333326</v>
      </c>
      <c r="D89" s="43">
        <v>5.32</v>
      </c>
      <c r="E89" s="9">
        <f t="shared" si="6"/>
        <v>5.4769400000000008</v>
      </c>
      <c r="F89" s="44">
        <v>134.52000000000001</v>
      </c>
      <c r="G89" s="9">
        <f t="shared" si="7"/>
        <v>143.45212800000002</v>
      </c>
      <c r="H89" s="11">
        <f t="shared" si="4"/>
        <v>-339.30808792832016</v>
      </c>
    </row>
    <row r="90" spans="1:8" outlineLevel="1">
      <c r="A90" s="7">
        <v>26</v>
      </c>
      <c r="B90" s="39">
        <v>42541</v>
      </c>
      <c r="C90" s="40">
        <f t="shared" si="5"/>
        <v>0.60416666666666663</v>
      </c>
      <c r="D90" s="43">
        <v>6.47</v>
      </c>
      <c r="E90" s="9">
        <f t="shared" si="6"/>
        <v>6.6608650000000003</v>
      </c>
      <c r="F90" s="44">
        <v>109.3</v>
      </c>
      <c r="G90" s="9">
        <f t="shared" si="7"/>
        <v>116.55752</v>
      </c>
      <c r="H90" s="11">
        <f t="shared" si="4"/>
        <v>-233.51340795479999</v>
      </c>
    </row>
    <row r="91" spans="1:8" outlineLevel="1">
      <c r="A91" s="7">
        <v>26</v>
      </c>
      <c r="B91" s="39">
        <v>42541</v>
      </c>
      <c r="C91" s="40">
        <f t="shared" si="5"/>
        <v>0.625</v>
      </c>
      <c r="D91" s="43">
        <v>5.27</v>
      </c>
      <c r="E91" s="9">
        <f t="shared" si="6"/>
        <v>5.425465</v>
      </c>
      <c r="F91" s="44">
        <v>106.2</v>
      </c>
      <c r="G91" s="9">
        <f t="shared" si="7"/>
        <v>113.25168000000001</v>
      </c>
      <c r="H91" s="11">
        <f t="shared" si="4"/>
        <v>-172.26762853120005</v>
      </c>
    </row>
    <row r="92" spans="1:8" outlineLevel="1">
      <c r="A92" s="7">
        <v>26</v>
      </c>
      <c r="B92" s="39">
        <v>42541</v>
      </c>
      <c r="C92" s="40">
        <f t="shared" si="5"/>
        <v>0.64583333333333337</v>
      </c>
      <c r="D92" s="43">
        <v>5.45</v>
      </c>
      <c r="E92" s="9">
        <f t="shared" si="6"/>
        <v>5.6107750000000003</v>
      </c>
      <c r="F92" s="44">
        <v>96.28</v>
      </c>
      <c r="G92" s="9">
        <f t="shared" si="7"/>
        <v>102.67299200000001</v>
      </c>
      <c r="H92" s="11">
        <f t="shared" si="4"/>
        <v>-118.79689418880005</v>
      </c>
    </row>
    <row r="93" spans="1:8" outlineLevel="1">
      <c r="A93" s="7">
        <v>26</v>
      </c>
      <c r="B93" s="39">
        <v>42541</v>
      </c>
      <c r="C93" s="40">
        <f t="shared" si="5"/>
        <v>0.66666666666666674</v>
      </c>
      <c r="D93" s="43">
        <v>5.79</v>
      </c>
      <c r="E93" s="9">
        <f t="shared" si="6"/>
        <v>5.9608050000000006</v>
      </c>
      <c r="F93" s="44">
        <v>94.49</v>
      </c>
      <c r="G93" s="9">
        <f t="shared" si="7"/>
        <v>100.76413599999999</v>
      </c>
      <c r="H93" s="11">
        <f>E93*($B$6-G93)</f>
        <v>-114.82975818947997</v>
      </c>
    </row>
    <row r="94" spans="1:8" outlineLevel="1">
      <c r="A94" s="7">
        <v>26</v>
      </c>
      <c r="B94" s="39">
        <v>42541</v>
      </c>
      <c r="C94" s="40">
        <f t="shared" si="5"/>
        <v>0.68750000000000011</v>
      </c>
      <c r="D94" s="43">
        <v>5.19</v>
      </c>
      <c r="E94" s="9">
        <f t="shared" si="6"/>
        <v>5.3431050000000004</v>
      </c>
      <c r="F94" s="44">
        <v>102.79</v>
      </c>
      <c r="G94" s="9">
        <f t="shared" si="7"/>
        <v>109.615256</v>
      </c>
      <c r="H94" s="11">
        <f t="shared" si="4"/>
        <v>-150.22276490988003</v>
      </c>
    </row>
    <row r="95" spans="1:8" outlineLevel="1">
      <c r="A95" s="7">
        <v>26</v>
      </c>
      <c r="B95" s="39">
        <v>42541</v>
      </c>
      <c r="C95" s="40">
        <f t="shared" si="5"/>
        <v>0.70833333333333348</v>
      </c>
      <c r="D95" s="43">
        <v>5.57</v>
      </c>
      <c r="E95" s="9">
        <f t="shared" si="6"/>
        <v>5.7343150000000005</v>
      </c>
      <c r="F95" s="44">
        <v>95.75</v>
      </c>
      <c r="G95" s="9">
        <f t="shared" si="7"/>
        <v>102.1078</v>
      </c>
      <c r="H95" s="11">
        <f t="shared" si="4"/>
        <v>-118.171616657</v>
      </c>
    </row>
    <row r="96" spans="1:8" outlineLevel="1">
      <c r="A96" s="7">
        <v>26</v>
      </c>
      <c r="B96" s="39">
        <v>42541</v>
      </c>
      <c r="C96" s="40">
        <f t="shared" si="5"/>
        <v>0.72916666666666685</v>
      </c>
      <c r="D96" s="43">
        <v>5.88</v>
      </c>
      <c r="E96" s="9">
        <f t="shared" si="6"/>
        <v>6.0534600000000003</v>
      </c>
      <c r="F96" s="44">
        <v>161.62</v>
      </c>
      <c r="G96" s="9">
        <f t="shared" si="7"/>
        <v>172.35156800000001</v>
      </c>
      <c r="H96" s="11">
        <f t="shared" si="4"/>
        <v>-549.96633282528012</v>
      </c>
    </row>
    <row r="97" spans="1:8" outlineLevel="1">
      <c r="A97" s="7">
        <v>26</v>
      </c>
      <c r="B97" s="39">
        <v>42541</v>
      </c>
      <c r="C97" s="40">
        <f t="shared" si="5"/>
        <v>0.75000000000000022</v>
      </c>
      <c r="D97" s="43">
        <v>5.85</v>
      </c>
      <c r="E97" s="9">
        <f t="shared" si="6"/>
        <v>6.0225749999999998</v>
      </c>
      <c r="F97" s="44">
        <v>268.02999999999997</v>
      </c>
      <c r="G97" s="9">
        <f t="shared" si="7"/>
        <v>285.82719199999997</v>
      </c>
      <c r="H97" s="11">
        <f t="shared" si="4"/>
        <v>-1230.5758383593998</v>
      </c>
    </row>
    <row r="98" spans="1:8" outlineLevel="1">
      <c r="A98" s="7">
        <v>26</v>
      </c>
      <c r="B98" s="39">
        <v>42541</v>
      </c>
      <c r="C98" s="40">
        <f t="shared" si="5"/>
        <v>0.77083333333333359</v>
      </c>
      <c r="D98" s="43">
        <v>5.0599999999999996</v>
      </c>
      <c r="E98" s="9">
        <f t="shared" si="6"/>
        <v>5.2092700000000001</v>
      </c>
      <c r="F98" s="44">
        <v>279.20999999999998</v>
      </c>
      <c r="G98" s="9">
        <f t="shared" si="7"/>
        <v>297.74954399999996</v>
      </c>
      <c r="H98" s="11">
        <f t="shared" si="4"/>
        <v>-1126.5022620728798</v>
      </c>
    </row>
    <row r="99" spans="1:8" outlineLevel="1">
      <c r="A99" s="7">
        <v>26</v>
      </c>
      <c r="B99" s="39">
        <v>42541</v>
      </c>
      <c r="C99" s="40">
        <f t="shared" si="5"/>
        <v>0.79166666666666696</v>
      </c>
      <c r="D99" s="43">
        <v>4.4000000000000004</v>
      </c>
      <c r="E99" s="9">
        <f t="shared" si="6"/>
        <v>4.5298000000000007</v>
      </c>
      <c r="F99" s="44">
        <v>163.13999999999999</v>
      </c>
      <c r="G99" s="9">
        <f t="shared" si="7"/>
        <v>173.97249599999998</v>
      </c>
      <c r="H99" s="11">
        <f t="shared" si="4"/>
        <v>-418.88191238079997</v>
      </c>
    </row>
    <row r="100" spans="1:8" outlineLevel="1">
      <c r="A100" s="7">
        <v>26</v>
      </c>
      <c r="B100" s="39">
        <v>42541</v>
      </c>
      <c r="C100" s="40">
        <f t="shared" si="5"/>
        <v>0.81250000000000033</v>
      </c>
      <c r="D100" s="43">
        <v>3.35</v>
      </c>
      <c r="E100" s="9">
        <f t="shared" si="6"/>
        <v>3.4488250000000003</v>
      </c>
      <c r="F100" s="44">
        <v>138.34</v>
      </c>
      <c r="G100" s="9">
        <f t="shared" si="7"/>
        <v>147.52577600000001</v>
      </c>
      <c r="H100" s="11">
        <f t="shared" si="4"/>
        <v>-227.71134691320003</v>
      </c>
    </row>
    <row r="101" spans="1:8" outlineLevel="1">
      <c r="A101" s="7">
        <v>26</v>
      </c>
      <c r="B101" s="39">
        <v>42541</v>
      </c>
      <c r="C101" s="40">
        <f t="shared" si="5"/>
        <v>0.8333333333333337</v>
      </c>
      <c r="D101" s="43">
        <v>5.0199999999999996</v>
      </c>
      <c r="E101" s="9">
        <f t="shared" si="6"/>
        <v>5.1680900000000003</v>
      </c>
      <c r="F101" s="44">
        <v>175.73</v>
      </c>
      <c r="G101" s="9">
        <f t="shared" si="7"/>
        <v>187.398472</v>
      </c>
      <c r="H101" s="11">
        <f t="shared" si="4"/>
        <v>-547.29283415847999</v>
      </c>
    </row>
    <row r="102" spans="1:8" outlineLevel="1">
      <c r="A102" s="7">
        <v>26</v>
      </c>
      <c r="B102" s="39">
        <v>42541</v>
      </c>
      <c r="C102" s="40">
        <f t="shared" si="5"/>
        <v>0.85416666666666707</v>
      </c>
      <c r="D102" s="43">
        <v>5.04</v>
      </c>
      <c r="E102" s="9">
        <f t="shared" si="6"/>
        <v>5.1886800000000006</v>
      </c>
      <c r="F102" s="44">
        <v>133.41</v>
      </c>
      <c r="G102" s="9">
        <f t="shared" si="7"/>
        <v>142.26842400000001</v>
      </c>
      <c r="H102" s="11">
        <f t="shared" si="4"/>
        <v>-315.30790624032011</v>
      </c>
    </row>
    <row r="103" spans="1:8" outlineLevel="1">
      <c r="A103" s="7">
        <v>26</v>
      </c>
      <c r="B103" s="39">
        <v>42541</v>
      </c>
      <c r="C103" s="40">
        <f t="shared" si="5"/>
        <v>0.87500000000000044</v>
      </c>
      <c r="D103" s="43">
        <v>4.22</v>
      </c>
      <c r="E103" s="9">
        <f t="shared" si="6"/>
        <v>4.3444900000000004</v>
      </c>
      <c r="F103" s="44">
        <v>90.54</v>
      </c>
      <c r="G103" s="9">
        <f t="shared" si="7"/>
        <v>96.551856000000015</v>
      </c>
      <c r="H103" s="11">
        <f t="shared" si="4"/>
        <v>-65.392637873440066</v>
      </c>
    </row>
    <row r="104" spans="1:8" outlineLevel="1">
      <c r="A104" s="7">
        <v>26</v>
      </c>
      <c r="B104" s="39">
        <v>42541</v>
      </c>
      <c r="C104" s="40">
        <f t="shared" si="5"/>
        <v>0.89583333333333381</v>
      </c>
      <c r="D104" s="43">
        <v>2.93</v>
      </c>
      <c r="E104" s="9">
        <f t="shared" si="6"/>
        <v>3.0164350000000004</v>
      </c>
      <c r="F104" s="44">
        <v>78.319999999999993</v>
      </c>
      <c r="G104" s="9">
        <f t="shared" si="7"/>
        <v>83.520447999999988</v>
      </c>
      <c r="H104" s="11">
        <f t="shared" si="4"/>
        <v>-6.0945500628799634</v>
      </c>
    </row>
    <row r="105" spans="1:8" outlineLevel="1">
      <c r="A105" s="7">
        <v>26</v>
      </c>
      <c r="B105" s="39">
        <v>42541</v>
      </c>
      <c r="C105" s="40">
        <f t="shared" si="5"/>
        <v>0.91666666666666718</v>
      </c>
      <c r="D105" s="43">
        <v>2.54</v>
      </c>
      <c r="E105" s="9">
        <f t="shared" si="6"/>
        <v>2.6149300000000002</v>
      </c>
      <c r="F105" s="44">
        <v>58.35</v>
      </c>
      <c r="G105" s="9">
        <f t="shared" si="7"/>
        <v>62.224440000000001</v>
      </c>
      <c r="H105" s="11">
        <f t="shared" si="4"/>
        <v>50.404240110800004</v>
      </c>
    </row>
    <row r="106" spans="1:8" outlineLevel="1">
      <c r="A106" s="7">
        <v>26</v>
      </c>
      <c r="B106" s="39">
        <v>42541</v>
      </c>
      <c r="C106" s="40">
        <f t="shared" si="5"/>
        <v>0.93750000000000056</v>
      </c>
      <c r="D106" s="43">
        <v>3.22</v>
      </c>
      <c r="E106" s="9">
        <f t="shared" si="6"/>
        <v>3.3149900000000003</v>
      </c>
      <c r="F106" s="44">
        <v>47.48</v>
      </c>
      <c r="G106" s="9">
        <f t="shared" si="7"/>
        <v>50.632671999999999</v>
      </c>
      <c r="H106" s="11">
        <f t="shared" si="4"/>
        <v>102.32488364672001</v>
      </c>
    </row>
    <row r="107" spans="1:8" outlineLevel="1">
      <c r="A107" s="7">
        <v>26</v>
      </c>
      <c r="B107" s="39">
        <v>42541</v>
      </c>
      <c r="C107" s="40">
        <f t="shared" si="5"/>
        <v>0.95833333333333393</v>
      </c>
      <c r="D107" s="43">
        <v>2.88</v>
      </c>
      <c r="E107" s="9">
        <f t="shared" si="6"/>
        <v>2.96496</v>
      </c>
      <c r="F107" s="44">
        <v>37.880000000000003</v>
      </c>
      <c r="G107" s="9">
        <f t="shared" si="7"/>
        <v>40.395232</v>
      </c>
      <c r="H107" s="11">
        <f t="shared" si="4"/>
        <v>121.87399292928001</v>
      </c>
    </row>
    <row r="108" spans="1:8" outlineLevel="1">
      <c r="A108" s="7">
        <v>26</v>
      </c>
      <c r="B108" s="39">
        <v>42541</v>
      </c>
      <c r="C108" s="40">
        <f t="shared" si="5"/>
        <v>0.9791666666666673</v>
      </c>
      <c r="D108" s="43">
        <v>2.4500000000000002</v>
      </c>
      <c r="E108" s="9">
        <f t="shared" si="6"/>
        <v>2.5222750000000005</v>
      </c>
      <c r="F108" s="44">
        <v>56.39</v>
      </c>
      <c r="G108" s="9">
        <f t="shared" si="7"/>
        <v>60.134295999999999</v>
      </c>
      <c r="H108" s="11">
        <f t="shared" si="4"/>
        <v>53.890181056600014</v>
      </c>
    </row>
    <row r="109" spans="1:8" outlineLevel="1">
      <c r="A109" s="7">
        <v>26</v>
      </c>
      <c r="B109" s="39">
        <v>42541</v>
      </c>
      <c r="C109" s="40">
        <f t="shared" si="5"/>
        <v>1.0000000000000007</v>
      </c>
      <c r="D109" s="43">
        <v>1.72</v>
      </c>
      <c r="E109" s="9">
        <f t="shared" si="6"/>
        <v>1.7707400000000002</v>
      </c>
      <c r="F109" s="44">
        <v>70.989999999999995</v>
      </c>
      <c r="G109" s="9">
        <f t="shared" si="7"/>
        <v>75.703735999999992</v>
      </c>
      <c r="H109" s="11">
        <f>E109*($B$6-G109)</f>
        <v>10.263676515360014</v>
      </c>
    </row>
    <row r="110" spans="1:8" outlineLevel="1">
      <c r="A110" s="7">
        <v>26</v>
      </c>
      <c r="B110" s="39">
        <v>42542</v>
      </c>
      <c r="C110" s="40">
        <f t="shared" si="5"/>
        <v>2.0833333333333332E-2</v>
      </c>
      <c r="D110" s="43">
        <v>1.62</v>
      </c>
      <c r="E110" s="9">
        <f t="shared" si="6"/>
        <v>1.6677900000000003</v>
      </c>
      <c r="F110" s="44">
        <v>44.25</v>
      </c>
      <c r="G110" s="9">
        <f t="shared" si="7"/>
        <v>47.188200000000002</v>
      </c>
      <c r="H110" s="11">
        <f t="shared" ref="H110:H156" si="8">E110*($B$6-G110)</f>
        <v>57.224876922000007</v>
      </c>
    </row>
    <row r="111" spans="1:8" outlineLevel="1">
      <c r="A111" s="7">
        <v>26</v>
      </c>
      <c r="B111" s="39">
        <v>42542</v>
      </c>
      <c r="C111" s="40">
        <f t="shared" si="5"/>
        <v>4.1666666666666664E-2</v>
      </c>
      <c r="D111" s="43">
        <v>1.9</v>
      </c>
      <c r="E111" s="9">
        <f t="shared" si="6"/>
        <v>1.9560500000000001</v>
      </c>
      <c r="F111" s="44">
        <v>30.16</v>
      </c>
      <c r="G111" s="9">
        <f t="shared" si="7"/>
        <v>32.162624000000001</v>
      </c>
      <c r="H111" s="11">
        <f t="shared" si="8"/>
        <v>96.506374324800007</v>
      </c>
    </row>
    <row r="112" spans="1:8" outlineLevel="1">
      <c r="A112" s="7">
        <v>26</v>
      </c>
      <c r="B112" s="39">
        <v>42542</v>
      </c>
      <c r="C112" s="40">
        <f t="shared" si="5"/>
        <v>6.25E-2</v>
      </c>
      <c r="D112" s="43">
        <v>2.13</v>
      </c>
      <c r="E112" s="9">
        <f t="shared" si="6"/>
        <v>2.1928350000000001</v>
      </c>
      <c r="F112" s="44">
        <v>23.15</v>
      </c>
      <c r="G112" s="9">
        <f t="shared" si="7"/>
        <v>24.687159999999999</v>
      </c>
      <c r="H112" s="11">
        <f t="shared" si="8"/>
        <v>124.5811840014</v>
      </c>
    </row>
    <row r="113" spans="1:8" outlineLevel="1">
      <c r="A113" s="7">
        <v>26</v>
      </c>
      <c r="B113" s="39">
        <v>42542</v>
      </c>
      <c r="C113" s="40">
        <f t="shared" si="5"/>
        <v>8.3333333333333329E-2</v>
      </c>
      <c r="D113" s="43">
        <v>1.71</v>
      </c>
      <c r="E113" s="9">
        <f t="shared" si="6"/>
        <v>1.760445</v>
      </c>
      <c r="F113" s="44">
        <v>25.26</v>
      </c>
      <c r="G113" s="9">
        <f t="shared" si="7"/>
        <v>26.937264000000003</v>
      </c>
      <c r="H113" s="11">
        <f t="shared" si="8"/>
        <v>96.05469577752001</v>
      </c>
    </row>
    <row r="114" spans="1:8" outlineLevel="1">
      <c r="A114" s="7">
        <v>26</v>
      </c>
      <c r="B114" s="39">
        <v>42542</v>
      </c>
      <c r="C114" s="40">
        <f t="shared" si="5"/>
        <v>0.10416666666666666</v>
      </c>
      <c r="D114" s="43">
        <v>3.04</v>
      </c>
      <c r="E114" s="9">
        <f t="shared" si="6"/>
        <v>3.1296800000000005</v>
      </c>
      <c r="F114" s="44">
        <v>22.8</v>
      </c>
      <c r="G114" s="9">
        <f t="shared" si="7"/>
        <v>24.31392</v>
      </c>
      <c r="H114" s="11">
        <f t="shared" si="8"/>
        <v>178.97413085440004</v>
      </c>
    </row>
    <row r="115" spans="1:8" outlineLevel="1">
      <c r="A115" s="7">
        <v>26</v>
      </c>
      <c r="B115" s="39">
        <v>42542</v>
      </c>
      <c r="C115" s="40">
        <f t="shared" si="5"/>
        <v>0.12499999999999999</v>
      </c>
      <c r="D115" s="43">
        <v>3.56</v>
      </c>
      <c r="E115" s="9">
        <f t="shared" si="6"/>
        <v>3.6650200000000002</v>
      </c>
      <c r="F115" s="44">
        <v>20.58</v>
      </c>
      <c r="G115" s="9">
        <f t="shared" si="7"/>
        <v>21.946511999999998</v>
      </c>
      <c r="H115" s="11">
        <f t="shared" si="8"/>
        <v>218.26472458976002</v>
      </c>
    </row>
    <row r="116" spans="1:8" outlineLevel="1">
      <c r="A116" s="7">
        <v>26</v>
      </c>
      <c r="B116" s="39">
        <v>42542</v>
      </c>
      <c r="C116" s="40">
        <f t="shared" si="5"/>
        <v>0.14583333333333331</v>
      </c>
      <c r="D116" s="43">
        <v>4.8600000000000003</v>
      </c>
      <c r="E116" s="9">
        <f t="shared" si="6"/>
        <v>5.0033700000000003</v>
      </c>
      <c r="F116" s="44">
        <v>17.02</v>
      </c>
      <c r="G116" s="9">
        <f t="shared" si="7"/>
        <v>18.150127999999999</v>
      </c>
      <c r="H116" s="11">
        <f t="shared" si="8"/>
        <v>316.96284906864003</v>
      </c>
    </row>
    <row r="117" spans="1:8" outlineLevel="1">
      <c r="A117" s="7">
        <v>26</v>
      </c>
      <c r="B117" s="39">
        <v>42542</v>
      </c>
      <c r="C117" s="40">
        <f t="shared" si="5"/>
        <v>0.16666666666666666</v>
      </c>
      <c r="D117" s="43">
        <v>5.94</v>
      </c>
      <c r="E117" s="9">
        <f t="shared" si="6"/>
        <v>6.1152300000000013</v>
      </c>
      <c r="F117" s="44">
        <v>18.46</v>
      </c>
      <c r="G117" s="9">
        <f t="shared" si="7"/>
        <v>19.685744</v>
      </c>
      <c r="H117" s="11">
        <f t="shared" si="8"/>
        <v>378.00839271888009</v>
      </c>
    </row>
    <row r="118" spans="1:8" outlineLevel="1">
      <c r="A118" s="7">
        <v>26</v>
      </c>
      <c r="B118" s="39">
        <v>42542</v>
      </c>
      <c r="C118" s="40">
        <f t="shared" si="5"/>
        <v>0.1875</v>
      </c>
      <c r="D118" s="43">
        <v>5.6</v>
      </c>
      <c r="E118" s="9">
        <f t="shared" si="6"/>
        <v>5.7652000000000001</v>
      </c>
      <c r="F118" s="44">
        <v>16.62</v>
      </c>
      <c r="G118" s="9">
        <f t="shared" si="7"/>
        <v>17.723568</v>
      </c>
      <c r="H118" s="11">
        <f t="shared" si="8"/>
        <v>367.68388576640001</v>
      </c>
    </row>
    <row r="119" spans="1:8" outlineLevel="1">
      <c r="A119" s="7">
        <v>26</v>
      </c>
      <c r="B119" s="39">
        <v>42542</v>
      </c>
      <c r="C119" s="40">
        <f t="shared" si="5"/>
        <v>0.20833333333333334</v>
      </c>
      <c r="D119" s="43">
        <v>3.57</v>
      </c>
      <c r="E119" s="9">
        <f t="shared" si="6"/>
        <v>3.6753150000000003</v>
      </c>
      <c r="F119" s="44">
        <v>18.45</v>
      </c>
      <c r="G119" s="9">
        <f t="shared" si="7"/>
        <v>19.675080000000001</v>
      </c>
      <c r="H119" s="11">
        <f t="shared" si="8"/>
        <v>227.22605584980002</v>
      </c>
    </row>
    <row r="120" spans="1:8" outlineLevel="1">
      <c r="A120" s="7">
        <v>26</v>
      </c>
      <c r="B120" s="39">
        <v>42542</v>
      </c>
      <c r="C120" s="40">
        <f t="shared" si="5"/>
        <v>0.22916666666666669</v>
      </c>
      <c r="D120" s="43">
        <v>4.7300000000000004</v>
      </c>
      <c r="E120" s="9">
        <f t="shared" si="6"/>
        <v>4.8695350000000008</v>
      </c>
      <c r="F120" s="44">
        <v>19.18</v>
      </c>
      <c r="G120" s="9">
        <f t="shared" si="7"/>
        <v>20.453551999999998</v>
      </c>
      <c r="H120" s="11">
        <f t="shared" si="8"/>
        <v>297.26781516168006</v>
      </c>
    </row>
    <row r="121" spans="1:8" outlineLevel="1">
      <c r="A121" s="7">
        <v>26</v>
      </c>
      <c r="B121" s="39">
        <v>42542</v>
      </c>
      <c r="C121" s="40">
        <f t="shared" si="5"/>
        <v>0.25</v>
      </c>
      <c r="D121" s="43">
        <v>5.23</v>
      </c>
      <c r="E121" s="9">
        <f t="shared" si="6"/>
        <v>5.3842850000000011</v>
      </c>
      <c r="F121" s="44">
        <v>23.94</v>
      </c>
      <c r="G121" s="9">
        <f t="shared" si="7"/>
        <v>25.529616000000001</v>
      </c>
      <c r="H121" s="11">
        <f t="shared" si="8"/>
        <v>301.36049901544004</v>
      </c>
    </row>
    <row r="122" spans="1:8" outlineLevel="1">
      <c r="A122" s="7">
        <v>26</v>
      </c>
      <c r="B122" s="39">
        <v>42542</v>
      </c>
      <c r="C122" s="40">
        <f t="shared" si="5"/>
        <v>0.27083333333333331</v>
      </c>
      <c r="D122" s="43">
        <v>5.54</v>
      </c>
      <c r="E122" s="9">
        <f t="shared" si="6"/>
        <v>5.7034300000000009</v>
      </c>
      <c r="F122" s="44">
        <v>87.93</v>
      </c>
      <c r="G122" s="9">
        <f t="shared" si="7"/>
        <v>93.768552000000014</v>
      </c>
      <c r="H122" s="11">
        <f t="shared" si="8"/>
        <v>-69.972827533360089</v>
      </c>
    </row>
    <row r="123" spans="1:8" outlineLevel="1">
      <c r="A123" s="7">
        <v>26</v>
      </c>
      <c r="B123" s="39">
        <v>42542</v>
      </c>
      <c r="C123" s="40">
        <f t="shared" si="5"/>
        <v>0.29166666666666663</v>
      </c>
      <c r="D123" s="43">
        <v>5.89</v>
      </c>
      <c r="E123" s="9">
        <f t="shared" si="6"/>
        <v>6.0637550000000005</v>
      </c>
      <c r="F123" s="44">
        <v>74.42</v>
      </c>
      <c r="G123" s="9">
        <f t="shared" si="7"/>
        <v>79.361488000000008</v>
      </c>
      <c r="H123" s="11">
        <f t="shared" si="8"/>
        <v>12.967412832559949</v>
      </c>
    </row>
    <row r="124" spans="1:8" outlineLevel="1">
      <c r="A124" s="7">
        <v>26</v>
      </c>
      <c r="B124" s="39">
        <v>42542</v>
      </c>
      <c r="C124" s="40">
        <f t="shared" si="5"/>
        <v>0.31249999999999994</v>
      </c>
      <c r="D124" s="43">
        <v>6.78</v>
      </c>
      <c r="E124" s="9">
        <f t="shared" si="6"/>
        <v>6.9800100000000009</v>
      </c>
      <c r="F124" s="44">
        <v>69.2</v>
      </c>
      <c r="G124" s="9">
        <f t="shared" si="7"/>
        <v>73.794880000000006</v>
      </c>
      <c r="H124" s="11">
        <f t="shared" si="8"/>
        <v>53.781814651199966</v>
      </c>
    </row>
    <row r="125" spans="1:8" outlineLevel="1">
      <c r="A125" s="7">
        <v>26</v>
      </c>
      <c r="B125" s="39">
        <v>42542</v>
      </c>
      <c r="C125" s="40">
        <f t="shared" si="5"/>
        <v>0.33333333333333326</v>
      </c>
      <c r="D125" s="43">
        <v>7.52</v>
      </c>
      <c r="E125" s="9">
        <f t="shared" si="6"/>
        <v>7.7418399999999998</v>
      </c>
      <c r="F125" s="44">
        <v>81.67</v>
      </c>
      <c r="G125" s="9">
        <f t="shared" si="7"/>
        <v>87.092888000000002</v>
      </c>
      <c r="H125" s="11">
        <f t="shared" si="8"/>
        <v>-43.299244033920019</v>
      </c>
    </row>
    <row r="126" spans="1:8" outlineLevel="1">
      <c r="A126" s="7">
        <v>26</v>
      </c>
      <c r="B126" s="39">
        <v>42542</v>
      </c>
      <c r="C126" s="40">
        <f t="shared" si="5"/>
        <v>0.35416666666666657</v>
      </c>
      <c r="D126" s="43">
        <v>7.57</v>
      </c>
      <c r="E126" s="9">
        <f t="shared" si="6"/>
        <v>7.7933150000000007</v>
      </c>
      <c r="F126" s="44">
        <v>82.5</v>
      </c>
      <c r="G126" s="9">
        <f t="shared" si="7"/>
        <v>87.977999999999994</v>
      </c>
      <c r="H126" s="11">
        <f t="shared" si="8"/>
        <v>-50.485094569999958</v>
      </c>
    </row>
    <row r="127" spans="1:8" outlineLevel="1">
      <c r="A127" s="7">
        <v>26</v>
      </c>
      <c r="B127" s="39">
        <v>42542</v>
      </c>
      <c r="C127" s="40">
        <f t="shared" ref="C127:C190" si="9">IF(C126=$C$61,$C$14,C126+1/48)</f>
        <v>0.37499999999999989</v>
      </c>
      <c r="D127" s="43">
        <v>7.59</v>
      </c>
      <c r="E127" s="9">
        <f t="shared" si="6"/>
        <v>7.8139050000000001</v>
      </c>
      <c r="F127" s="44">
        <v>65.61</v>
      </c>
      <c r="G127" s="9">
        <f t="shared" si="7"/>
        <v>69.966504</v>
      </c>
      <c r="H127" s="11">
        <f t="shared" si="8"/>
        <v>90.121642061879996</v>
      </c>
    </row>
    <row r="128" spans="1:8" outlineLevel="1">
      <c r="A128" s="7">
        <v>26</v>
      </c>
      <c r="B128" s="39">
        <v>42542</v>
      </c>
      <c r="C128" s="40">
        <f t="shared" si="9"/>
        <v>0.3958333333333332</v>
      </c>
      <c r="D128" s="43">
        <v>8.01</v>
      </c>
      <c r="E128" s="9">
        <f t="shared" si="6"/>
        <v>8.2462949999999999</v>
      </c>
      <c r="F128" s="44">
        <v>59.52</v>
      </c>
      <c r="G128" s="9">
        <f t="shared" si="7"/>
        <v>63.472128000000005</v>
      </c>
      <c r="H128" s="11">
        <f t="shared" si="8"/>
        <v>148.66315073423996</v>
      </c>
    </row>
    <row r="129" spans="1:8" outlineLevel="1">
      <c r="A129" s="7">
        <v>26</v>
      </c>
      <c r="B129" s="39">
        <v>42542</v>
      </c>
      <c r="C129" s="40">
        <f t="shared" si="9"/>
        <v>0.41666666666666652</v>
      </c>
      <c r="D129" s="43">
        <v>8.82</v>
      </c>
      <c r="E129" s="9">
        <f t="shared" si="6"/>
        <v>9.0801900000000018</v>
      </c>
      <c r="F129" s="44">
        <v>52.73</v>
      </c>
      <c r="G129" s="9">
        <f t="shared" si="7"/>
        <v>56.231271999999997</v>
      </c>
      <c r="H129" s="11">
        <f t="shared" si="8"/>
        <v>229.44485129832006</v>
      </c>
    </row>
    <row r="130" spans="1:8" outlineLevel="1">
      <c r="A130" s="7">
        <v>26</v>
      </c>
      <c r="B130" s="39">
        <v>42542</v>
      </c>
      <c r="C130" s="40">
        <f t="shared" si="9"/>
        <v>0.43749999999999983</v>
      </c>
      <c r="D130" s="43">
        <v>8.83</v>
      </c>
      <c r="E130" s="9">
        <f t="shared" si="6"/>
        <v>9.090485000000001</v>
      </c>
      <c r="F130" s="44">
        <v>51.75</v>
      </c>
      <c r="G130" s="9">
        <f t="shared" si="7"/>
        <v>55.186199999999999</v>
      </c>
      <c r="H130" s="11">
        <f t="shared" si="8"/>
        <v>239.20520419300004</v>
      </c>
    </row>
    <row r="131" spans="1:8" outlineLevel="1">
      <c r="A131" s="7">
        <v>26</v>
      </c>
      <c r="B131" s="39">
        <v>42542</v>
      </c>
      <c r="C131" s="40">
        <f t="shared" si="9"/>
        <v>0.45833333333333315</v>
      </c>
      <c r="D131" s="43">
        <v>8.15</v>
      </c>
      <c r="E131" s="9">
        <f t="shared" si="6"/>
        <v>8.3904250000000005</v>
      </c>
      <c r="F131" s="44">
        <v>60.98</v>
      </c>
      <c r="G131" s="9">
        <f t="shared" si="7"/>
        <v>65.029071999999999</v>
      </c>
      <c r="H131" s="11">
        <f t="shared" si="8"/>
        <v>138.1980860644</v>
      </c>
    </row>
    <row r="132" spans="1:8" outlineLevel="1">
      <c r="A132" s="7">
        <v>26</v>
      </c>
      <c r="B132" s="39">
        <v>42542</v>
      </c>
      <c r="C132" s="40">
        <f t="shared" si="9"/>
        <v>0.47916666666666646</v>
      </c>
      <c r="D132" s="43">
        <v>8.07</v>
      </c>
      <c r="E132" s="9">
        <f t="shared" si="6"/>
        <v>8.3080650000000009</v>
      </c>
      <c r="F132" s="44">
        <v>64.180000000000007</v>
      </c>
      <c r="G132" s="9">
        <f t="shared" si="7"/>
        <v>68.441552000000001</v>
      </c>
      <c r="H132" s="11">
        <f t="shared" si="8"/>
        <v>108.49043478311999</v>
      </c>
    </row>
    <row r="133" spans="1:8" outlineLevel="1">
      <c r="A133" s="7">
        <v>26</v>
      </c>
      <c r="B133" s="39">
        <v>42542</v>
      </c>
      <c r="C133" s="40">
        <f t="shared" si="9"/>
        <v>0.49999999999999978</v>
      </c>
      <c r="D133" s="43">
        <v>6.92</v>
      </c>
      <c r="E133" s="9">
        <f t="shared" si="6"/>
        <v>7.1241400000000006</v>
      </c>
      <c r="F133" s="44">
        <v>67.08</v>
      </c>
      <c r="G133" s="9">
        <f t="shared" si="7"/>
        <v>71.534111999999993</v>
      </c>
      <c r="H133" s="11">
        <f t="shared" si="8"/>
        <v>70.998381336320051</v>
      </c>
    </row>
    <row r="134" spans="1:8" outlineLevel="1">
      <c r="A134" s="7">
        <v>26</v>
      </c>
      <c r="B134" s="39">
        <v>42542</v>
      </c>
      <c r="C134" s="40">
        <f t="shared" si="9"/>
        <v>0.52083333333333315</v>
      </c>
      <c r="D134" s="43">
        <v>8.09</v>
      </c>
      <c r="E134" s="9">
        <f t="shared" si="6"/>
        <v>8.3286550000000013</v>
      </c>
      <c r="F134" s="44">
        <v>58.62</v>
      </c>
      <c r="G134" s="9">
        <f t="shared" si="7"/>
        <v>62.512367999999995</v>
      </c>
      <c r="H134" s="11">
        <f t="shared" si="8"/>
        <v>158.14143619496008</v>
      </c>
    </row>
    <row r="135" spans="1:8" outlineLevel="1">
      <c r="A135" s="7">
        <v>26</v>
      </c>
      <c r="B135" s="39">
        <v>42542</v>
      </c>
      <c r="C135" s="40">
        <f t="shared" si="9"/>
        <v>0.54166666666666652</v>
      </c>
      <c r="D135" s="43">
        <v>9.2799999999999994</v>
      </c>
      <c r="E135" s="9">
        <f t="shared" si="6"/>
        <v>9.5537600000000005</v>
      </c>
      <c r="F135" s="44">
        <v>54.73</v>
      </c>
      <c r="G135" s="9">
        <f t="shared" si="7"/>
        <v>58.364072</v>
      </c>
      <c r="H135" s="11">
        <f t="shared" si="8"/>
        <v>221.03510348928</v>
      </c>
    </row>
    <row r="136" spans="1:8" outlineLevel="1">
      <c r="A136" s="7">
        <v>26</v>
      </c>
      <c r="B136" s="39">
        <v>42542</v>
      </c>
      <c r="C136" s="40">
        <f t="shared" si="9"/>
        <v>0.56249999999999989</v>
      </c>
      <c r="D136" s="43">
        <v>9.4700000000000006</v>
      </c>
      <c r="E136" s="9">
        <f t="shared" si="6"/>
        <v>9.7493650000000009</v>
      </c>
      <c r="F136" s="44">
        <v>62.48</v>
      </c>
      <c r="G136" s="9">
        <f t="shared" si="7"/>
        <v>66.628671999999995</v>
      </c>
      <c r="H136" s="11">
        <f t="shared" si="8"/>
        <v>144.98600470672008</v>
      </c>
    </row>
    <row r="137" spans="1:8" outlineLevel="1">
      <c r="A137" s="7">
        <v>26</v>
      </c>
      <c r="B137" s="39">
        <v>42542</v>
      </c>
      <c r="C137" s="40">
        <f t="shared" si="9"/>
        <v>0.58333333333333326</v>
      </c>
      <c r="D137" s="43">
        <v>9.69</v>
      </c>
      <c r="E137" s="9">
        <f t="shared" si="6"/>
        <v>9.975855000000001</v>
      </c>
      <c r="F137" s="44">
        <v>63.12</v>
      </c>
      <c r="G137" s="9">
        <f t="shared" si="7"/>
        <v>67.311167999999995</v>
      </c>
      <c r="H137" s="11">
        <f t="shared" si="8"/>
        <v>141.54573065136006</v>
      </c>
    </row>
    <row r="138" spans="1:8" outlineLevel="1">
      <c r="A138" s="7">
        <v>26</v>
      </c>
      <c r="B138" s="39">
        <v>42542</v>
      </c>
      <c r="C138" s="40">
        <f t="shared" si="9"/>
        <v>0.60416666666666663</v>
      </c>
      <c r="D138" s="43">
        <v>9.2899999999999991</v>
      </c>
      <c r="E138" s="9">
        <f t="shared" si="6"/>
        <v>9.5640549999999998</v>
      </c>
      <c r="F138" s="44">
        <v>47.32</v>
      </c>
      <c r="G138" s="9">
        <f t="shared" si="7"/>
        <v>50.462048000000003</v>
      </c>
      <c r="H138" s="11">
        <f t="shared" si="8"/>
        <v>296.84868001535995</v>
      </c>
    </row>
    <row r="139" spans="1:8" outlineLevel="1">
      <c r="A139" s="7">
        <v>26</v>
      </c>
      <c r="B139" s="39">
        <v>42542</v>
      </c>
      <c r="C139" s="40">
        <f t="shared" si="9"/>
        <v>0.625</v>
      </c>
      <c r="D139" s="43">
        <v>9.52</v>
      </c>
      <c r="E139" s="9">
        <f t="shared" si="6"/>
        <v>9.8008400000000009</v>
      </c>
      <c r="F139" s="44">
        <v>41.06</v>
      </c>
      <c r="G139" s="9">
        <f t="shared" si="7"/>
        <v>43.786384000000005</v>
      </c>
      <c r="H139" s="11">
        <f t="shared" si="8"/>
        <v>369.62511623743995</v>
      </c>
    </row>
    <row r="140" spans="1:8" outlineLevel="1">
      <c r="A140" s="7">
        <v>26</v>
      </c>
      <c r="B140" s="39">
        <v>42542</v>
      </c>
      <c r="C140" s="40">
        <f t="shared" si="9"/>
        <v>0.64583333333333337</v>
      </c>
      <c r="D140" s="43">
        <v>8.31</v>
      </c>
      <c r="E140" s="9">
        <f t="shared" si="6"/>
        <v>8.5551450000000013</v>
      </c>
      <c r="F140" s="44">
        <v>51.5</v>
      </c>
      <c r="G140" s="9">
        <f t="shared" si="7"/>
        <v>54.919600000000003</v>
      </c>
      <c r="H140" s="11">
        <f t="shared" si="8"/>
        <v>227.39917615800002</v>
      </c>
    </row>
    <row r="141" spans="1:8" outlineLevel="1">
      <c r="A141" s="7">
        <v>26</v>
      </c>
      <c r="B141" s="39">
        <v>42542</v>
      </c>
      <c r="C141" s="40">
        <f t="shared" si="9"/>
        <v>0.66666666666666674</v>
      </c>
      <c r="D141" s="43">
        <v>7.37</v>
      </c>
      <c r="E141" s="9">
        <f t="shared" si="6"/>
        <v>7.5874150000000009</v>
      </c>
      <c r="F141" s="44">
        <v>84.02</v>
      </c>
      <c r="G141" s="9">
        <f t="shared" si="7"/>
        <v>89.598928000000001</v>
      </c>
      <c r="H141" s="11">
        <f t="shared" si="8"/>
        <v>-61.449927791120011</v>
      </c>
    </row>
    <row r="142" spans="1:8" outlineLevel="1">
      <c r="A142" s="7">
        <v>26</v>
      </c>
      <c r="B142" s="39">
        <v>42542</v>
      </c>
      <c r="C142" s="40">
        <f t="shared" si="9"/>
        <v>0.68750000000000011</v>
      </c>
      <c r="D142" s="43">
        <v>8.9600000000000009</v>
      </c>
      <c r="E142" s="9">
        <f t="shared" ref="E142:E205" si="10">IF($B$11="Electricity",$D142*$B$7,$D142*$B$8)</f>
        <v>9.2243200000000023</v>
      </c>
      <c r="F142" s="44">
        <v>58.69</v>
      </c>
      <c r="G142" s="9">
        <f t="shared" si="7"/>
        <v>62.587015999999998</v>
      </c>
      <c r="H142" s="11">
        <f t="shared" si="8"/>
        <v>174.45941657088005</v>
      </c>
    </row>
    <row r="143" spans="1:8" outlineLevel="1">
      <c r="A143" s="7">
        <v>26</v>
      </c>
      <c r="B143" s="39">
        <v>42542</v>
      </c>
      <c r="C143" s="40">
        <f t="shared" si="9"/>
        <v>0.70833333333333348</v>
      </c>
      <c r="D143" s="43">
        <v>8.8800000000000008</v>
      </c>
      <c r="E143" s="9">
        <f t="shared" si="10"/>
        <v>9.141960000000001</v>
      </c>
      <c r="F143" s="44">
        <v>78.680000000000007</v>
      </c>
      <c r="G143" s="9">
        <f t="shared" ref="G143:G206" si="11">$F143*$B$8</f>
        <v>83.904352000000003</v>
      </c>
      <c r="H143" s="11">
        <f t="shared" si="8"/>
        <v>-21.98048980992003</v>
      </c>
    </row>
    <row r="144" spans="1:8" outlineLevel="1">
      <c r="A144" s="7">
        <v>26</v>
      </c>
      <c r="B144" s="39">
        <v>42542</v>
      </c>
      <c r="C144" s="40">
        <f t="shared" si="9"/>
        <v>0.72916666666666685</v>
      </c>
      <c r="D144" s="43">
        <v>9.08</v>
      </c>
      <c r="E144" s="9">
        <f t="shared" si="10"/>
        <v>9.3478600000000007</v>
      </c>
      <c r="F144" s="44">
        <v>95.81</v>
      </c>
      <c r="G144" s="9">
        <f t="shared" si="11"/>
        <v>102.171784</v>
      </c>
      <c r="H144" s="11">
        <f t="shared" si="8"/>
        <v>-193.23694278224005</v>
      </c>
    </row>
    <row r="145" spans="1:8" outlineLevel="1">
      <c r="A145" s="7">
        <v>26</v>
      </c>
      <c r="B145" s="39">
        <v>42542</v>
      </c>
      <c r="C145" s="40">
        <f t="shared" si="9"/>
        <v>0.75000000000000022</v>
      </c>
      <c r="D145" s="43">
        <v>8.94</v>
      </c>
      <c r="E145" s="9">
        <f t="shared" si="10"/>
        <v>9.2037300000000002</v>
      </c>
      <c r="F145" s="44">
        <v>187.54</v>
      </c>
      <c r="G145" s="9">
        <f t="shared" si="11"/>
        <v>199.99265599999998</v>
      </c>
      <c r="H145" s="11">
        <f t="shared" si="8"/>
        <v>-1090.5744128068798</v>
      </c>
    </row>
    <row r="146" spans="1:8" outlineLevel="1">
      <c r="A146" s="7">
        <v>26</v>
      </c>
      <c r="B146" s="39">
        <v>42542</v>
      </c>
      <c r="C146" s="40">
        <f t="shared" si="9"/>
        <v>0.77083333333333359</v>
      </c>
      <c r="D146" s="43">
        <v>9.14</v>
      </c>
      <c r="E146" s="9">
        <f t="shared" si="10"/>
        <v>9.4096300000000017</v>
      </c>
      <c r="F146" s="44">
        <v>175.31</v>
      </c>
      <c r="G146" s="9">
        <f t="shared" si="11"/>
        <v>186.95058399999999</v>
      </c>
      <c r="H146" s="11">
        <f t="shared" si="8"/>
        <v>-992.25097872392007</v>
      </c>
    </row>
    <row r="147" spans="1:8" outlineLevel="1">
      <c r="A147" s="7">
        <v>26</v>
      </c>
      <c r="B147" s="39">
        <v>42542</v>
      </c>
      <c r="C147" s="40">
        <f t="shared" si="9"/>
        <v>0.79166666666666696</v>
      </c>
      <c r="D147" s="43">
        <v>8.93</v>
      </c>
      <c r="E147" s="9">
        <f t="shared" si="10"/>
        <v>9.1934350000000009</v>
      </c>
      <c r="F147" s="44">
        <v>73.03</v>
      </c>
      <c r="G147" s="9">
        <f t="shared" si="11"/>
        <v>77.879192000000003</v>
      </c>
      <c r="H147" s="11">
        <f t="shared" si="8"/>
        <v>33.28766299547997</v>
      </c>
    </row>
    <row r="148" spans="1:8" outlineLevel="1">
      <c r="A148" s="7">
        <v>26</v>
      </c>
      <c r="B148" s="39">
        <v>42542</v>
      </c>
      <c r="C148" s="40">
        <f t="shared" si="9"/>
        <v>0.81250000000000033</v>
      </c>
      <c r="D148" s="43">
        <v>8.2100000000000009</v>
      </c>
      <c r="E148" s="9">
        <f t="shared" si="10"/>
        <v>8.4521950000000015</v>
      </c>
      <c r="F148" s="44">
        <v>65.06</v>
      </c>
      <c r="G148" s="9">
        <f t="shared" si="11"/>
        <v>69.379984000000007</v>
      </c>
      <c r="H148" s="11">
        <f t="shared" si="8"/>
        <v>102.44073863511996</v>
      </c>
    </row>
    <row r="149" spans="1:8" outlineLevel="1">
      <c r="A149" s="7">
        <v>26</v>
      </c>
      <c r="B149" s="39">
        <v>42542</v>
      </c>
      <c r="C149" s="40">
        <f t="shared" si="9"/>
        <v>0.8333333333333337</v>
      </c>
      <c r="D149" s="43">
        <v>8.94</v>
      </c>
      <c r="E149" s="9">
        <f t="shared" si="10"/>
        <v>9.2037300000000002</v>
      </c>
      <c r="F149" s="44">
        <v>71.540000000000006</v>
      </c>
      <c r="G149" s="9">
        <f t="shared" si="11"/>
        <v>76.290256000000014</v>
      </c>
      <c r="H149" s="11">
        <f t="shared" si="8"/>
        <v>47.949077145119873</v>
      </c>
    </row>
    <row r="150" spans="1:8" outlineLevel="1">
      <c r="A150" s="7">
        <v>26</v>
      </c>
      <c r="B150" s="39">
        <v>42542</v>
      </c>
      <c r="C150" s="40">
        <f t="shared" si="9"/>
        <v>0.85416666666666707</v>
      </c>
      <c r="D150" s="43">
        <v>7.96</v>
      </c>
      <c r="E150" s="9">
        <f t="shared" si="10"/>
        <v>8.19482</v>
      </c>
      <c r="F150" s="44">
        <v>89.26</v>
      </c>
      <c r="G150" s="9">
        <f t="shared" si="11"/>
        <v>95.186864</v>
      </c>
      <c r="H150" s="11">
        <f t="shared" si="8"/>
        <v>-112.16138684448001</v>
      </c>
    </row>
    <row r="151" spans="1:8" outlineLevel="1">
      <c r="A151" s="7">
        <v>26</v>
      </c>
      <c r="B151" s="39">
        <v>42542</v>
      </c>
      <c r="C151" s="40">
        <f t="shared" si="9"/>
        <v>0.87500000000000044</v>
      </c>
      <c r="D151" s="43">
        <v>8.74</v>
      </c>
      <c r="E151" s="9">
        <f t="shared" si="10"/>
        <v>8.9978300000000004</v>
      </c>
      <c r="F151" s="44">
        <v>68.069999999999993</v>
      </c>
      <c r="G151" s="9">
        <f t="shared" si="11"/>
        <v>72.589847999999989</v>
      </c>
      <c r="H151" s="11">
        <f t="shared" si="8"/>
        <v>80.172032970160103</v>
      </c>
    </row>
    <row r="152" spans="1:8" outlineLevel="1">
      <c r="A152" s="7">
        <v>26</v>
      </c>
      <c r="B152" s="39">
        <v>42542</v>
      </c>
      <c r="C152" s="40">
        <f t="shared" si="9"/>
        <v>0.89583333333333381</v>
      </c>
      <c r="D152" s="43">
        <v>9.5500000000000007</v>
      </c>
      <c r="E152" s="9">
        <f t="shared" si="10"/>
        <v>9.8317250000000023</v>
      </c>
      <c r="F152" s="44">
        <v>60.11</v>
      </c>
      <c r="G152" s="9">
        <f t="shared" si="11"/>
        <v>64.101303999999999</v>
      </c>
      <c r="H152" s="11">
        <f t="shared" si="8"/>
        <v>171.05919443060006</v>
      </c>
    </row>
    <row r="153" spans="1:8" outlineLevel="1">
      <c r="A153" s="7">
        <v>26</v>
      </c>
      <c r="B153" s="39">
        <v>42542</v>
      </c>
      <c r="C153" s="40">
        <f t="shared" si="9"/>
        <v>0.91666666666666718</v>
      </c>
      <c r="D153" s="43">
        <v>9.4700000000000006</v>
      </c>
      <c r="E153" s="9">
        <f t="shared" si="10"/>
        <v>9.7493650000000009</v>
      </c>
      <c r="F153" s="44">
        <v>37.58</v>
      </c>
      <c r="G153" s="9">
        <f t="shared" si="11"/>
        <v>40.075311999999997</v>
      </c>
      <c r="H153" s="11">
        <f t="shared" si="8"/>
        <v>403.86440332312009</v>
      </c>
    </row>
    <row r="154" spans="1:8" outlineLevel="1">
      <c r="A154" s="7">
        <v>26</v>
      </c>
      <c r="B154" s="39">
        <v>42542</v>
      </c>
      <c r="C154" s="40">
        <f t="shared" si="9"/>
        <v>0.93750000000000056</v>
      </c>
      <c r="D154" s="43">
        <v>9.2899999999999991</v>
      </c>
      <c r="E154" s="9">
        <f t="shared" si="10"/>
        <v>9.5640549999999998</v>
      </c>
      <c r="F154" s="44">
        <v>47.2</v>
      </c>
      <c r="G154" s="9">
        <f t="shared" si="11"/>
        <v>50.334080000000007</v>
      </c>
      <c r="H154" s="11">
        <f t="shared" si="8"/>
        <v>298.07257300559991</v>
      </c>
    </row>
    <row r="155" spans="1:8" outlineLevel="1">
      <c r="A155" s="7">
        <v>26</v>
      </c>
      <c r="B155" s="39">
        <v>42542</v>
      </c>
      <c r="C155" s="40">
        <f t="shared" si="9"/>
        <v>0.95833333333333393</v>
      </c>
      <c r="D155" s="43">
        <v>9.77</v>
      </c>
      <c r="E155" s="9">
        <f t="shared" si="10"/>
        <v>10.058215000000001</v>
      </c>
      <c r="F155" s="44">
        <v>43.99</v>
      </c>
      <c r="G155" s="9">
        <f t="shared" si="11"/>
        <v>46.910936</v>
      </c>
      <c r="H155" s="11">
        <f t="shared" si="8"/>
        <v>347.90424236076001</v>
      </c>
    </row>
    <row r="156" spans="1:8" outlineLevel="1">
      <c r="A156" s="7">
        <v>26</v>
      </c>
      <c r="B156" s="39">
        <v>42542</v>
      </c>
      <c r="C156" s="40">
        <f t="shared" si="9"/>
        <v>0.9791666666666673</v>
      </c>
      <c r="D156" s="43">
        <v>9.66</v>
      </c>
      <c r="E156" s="9">
        <f t="shared" si="10"/>
        <v>9.9449700000000014</v>
      </c>
      <c r="F156" s="44">
        <v>38.56</v>
      </c>
      <c r="G156" s="9">
        <f t="shared" si="11"/>
        <v>41.120384000000001</v>
      </c>
      <c r="H156" s="11">
        <f t="shared" si="8"/>
        <v>401.57406973152007</v>
      </c>
    </row>
    <row r="157" spans="1:8" outlineLevel="1">
      <c r="A157" s="7">
        <v>26</v>
      </c>
      <c r="B157" s="39">
        <v>42542</v>
      </c>
      <c r="C157" s="40">
        <f t="shared" si="9"/>
        <v>1.0000000000000007</v>
      </c>
      <c r="D157" s="43">
        <v>9.56</v>
      </c>
      <c r="E157" s="9">
        <f t="shared" si="10"/>
        <v>9.8420200000000015</v>
      </c>
      <c r="F157" s="44">
        <v>51.9</v>
      </c>
      <c r="G157" s="9">
        <f t="shared" si="11"/>
        <v>55.346159999999998</v>
      </c>
      <c r="H157" s="11">
        <f>E157*($B$6-G157)</f>
        <v>257.40661635680004</v>
      </c>
    </row>
    <row r="158" spans="1:8" outlineLevel="1">
      <c r="A158" s="7">
        <v>26</v>
      </c>
      <c r="B158" s="39">
        <v>42543</v>
      </c>
      <c r="C158" s="40">
        <f t="shared" si="9"/>
        <v>2.0833333333333332E-2</v>
      </c>
      <c r="D158" s="43">
        <v>9.66</v>
      </c>
      <c r="E158" s="9">
        <f t="shared" si="10"/>
        <v>9.9449700000000014</v>
      </c>
      <c r="F158" s="44">
        <v>36.43</v>
      </c>
      <c r="G158" s="9">
        <f t="shared" si="11"/>
        <v>38.848951999999997</v>
      </c>
      <c r="H158" s="11">
        <f t="shared" ref="H158:H204" si="12">E158*($B$6-G158)</f>
        <v>424.16339282856006</v>
      </c>
    </row>
    <row r="159" spans="1:8" outlineLevel="1">
      <c r="A159" s="7">
        <v>26</v>
      </c>
      <c r="B159" s="39">
        <v>42543</v>
      </c>
      <c r="C159" s="40">
        <f t="shared" si="9"/>
        <v>4.1666666666666664E-2</v>
      </c>
      <c r="D159" s="43">
        <v>9.52</v>
      </c>
      <c r="E159" s="9">
        <f t="shared" si="10"/>
        <v>9.8008400000000009</v>
      </c>
      <c r="F159" s="44">
        <v>27.12</v>
      </c>
      <c r="G159" s="9">
        <f t="shared" si="11"/>
        <v>28.920768000000002</v>
      </c>
      <c r="H159" s="11">
        <f t="shared" si="12"/>
        <v>515.32064015488004</v>
      </c>
    </row>
    <row r="160" spans="1:8" outlineLevel="1">
      <c r="A160" s="7">
        <v>26</v>
      </c>
      <c r="B160" s="39">
        <v>42543</v>
      </c>
      <c r="C160" s="40">
        <f t="shared" si="9"/>
        <v>6.25E-2</v>
      </c>
      <c r="D160" s="43">
        <v>9.42</v>
      </c>
      <c r="E160" s="9">
        <f t="shared" si="10"/>
        <v>9.697890000000001</v>
      </c>
      <c r="F160" s="44">
        <v>16.86</v>
      </c>
      <c r="G160" s="9">
        <f t="shared" si="11"/>
        <v>17.979503999999999</v>
      </c>
      <c r="H160" s="11">
        <f t="shared" si="12"/>
        <v>616.01478295344009</v>
      </c>
    </row>
    <row r="161" spans="1:8" outlineLevel="1">
      <c r="A161" s="7">
        <v>26</v>
      </c>
      <c r="B161" s="39">
        <v>42543</v>
      </c>
      <c r="C161" s="40">
        <f t="shared" si="9"/>
        <v>8.3333333333333329E-2</v>
      </c>
      <c r="D161" s="43">
        <v>9.3800000000000008</v>
      </c>
      <c r="E161" s="9">
        <f t="shared" si="10"/>
        <v>9.6567100000000021</v>
      </c>
      <c r="F161" s="44">
        <v>15.04</v>
      </c>
      <c r="G161" s="9">
        <f t="shared" si="11"/>
        <v>16.038656</v>
      </c>
      <c r="H161" s="11">
        <f t="shared" si="12"/>
        <v>632.14121521824006</v>
      </c>
    </row>
    <row r="162" spans="1:8" outlineLevel="1">
      <c r="A162" s="7">
        <v>26</v>
      </c>
      <c r="B162" s="39">
        <v>42543</v>
      </c>
      <c r="C162" s="40">
        <f t="shared" si="9"/>
        <v>0.10416666666666666</v>
      </c>
      <c r="D162" s="43">
        <v>9.17</v>
      </c>
      <c r="E162" s="9">
        <f t="shared" si="10"/>
        <v>9.4405150000000013</v>
      </c>
      <c r="F162" s="44">
        <v>14.41</v>
      </c>
      <c r="G162" s="9">
        <f t="shared" si="11"/>
        <v>15.366824000000001</v>
      </c>
      <c r="H162" s="11">
        <f t="shared" si="12"/>
        <v>624.33124002564</v>
      </c>
    </row>
    <row r="163" spans="1:8" outlineLevel="1">
      <c r="A163" s="7">
        <v>26</v>
      </c>
      <c r="B163" s="39">
        <v>42543</v>
      </c>
      <c r="C163" s="40">
        <f t="shared" si="9"/>
        <v>0.12499999999999999</v>
      </c>
      <c r="D163" s="43">
        <v>9.69</v>
      </c>
      <c r="E163" s="9">
        <f t="shared" si="10"/>
        <v>9.975855000000001</v>
      </c>
      <c r="F163" s="44">
        <v>8.6300000000000008</v>
      </c>
      <c r="G163" s="9">
        <f t="shared" si="11"/>
        <v>9.2030320000000003</v>
      </c>
      <c r="H163" s="11">
        <f t="shared" si="12"/>
        <v>721.22406970763996</v>
      </c>
    </row>
    <row r="164" spans="1:8" outlineLevel="1">
      <c r="A164" s="7">
        <v>26</v>
      </c>
      <c r="B164" s="39">
        <v>42543</v>
      </c>
      <c r="C164" s="40">
        <f t="shared" si="9"/>
        <v>0.14583333333333331</v>
      </c>
      <c r="D164" s="43">
        <v>9.6</v>
      </c>
      <c r="E164" s="9">
        <f t="shared" si="10"/>
        <v>9.8832000000000004</v>
      </c>
      <c r="F164" s="44">
        <v>8.36</v>
      </c>
      <c r="G164" s="9">
        <f t="shared" si="11"/>
        <v>8.9151039999999995</v>
      </c>
      <c r="H164" s="11">
        <f t="shared" si="12"/>
        <v>717.3710441472</v>
      </c>
    </row>
    <row r="165" spans="1:8" outlineLevel="1">
      <c r="A165" s="7">
        <v>26</v>
      </c>
      <c r="B165" s="39">
        <v>42543</v>
      </c>
      <c r="C165" s="40">
        <f t="shared" si="9"/>
        <v>0.16666666666666666</v>
      </c>
      <c r="D165" s="43">
        <v>9.35</v>
      </c>
      <c r="E165" s="9">
        <f t="shared" si="10"/>
        <v>9.6258250000000007</v>
      </c>
      <c r="F165" s="44">
        <v>2.11</v>
      </c>
      <c r="G165" s="9">
        <f t="shared" si="11"/>
        <v>2.2501039999999999</v>
      </c>
      <c r="H165" s="11">
        <f t="shared" si="12"/>
        <v>762.84563016420009</v>
      </c>
    </row>
    <row r="166" spans="1:8" outlineLevel="1">
      <c r="A166" s="7">
        <v>26</v>
      </c>
      <c r="B166" s="39">
        <v>42543</v>
      </c>
      <c r="C166" s="40">
        <f t="shared" si="9"/>
        <v>0.1875</v>
      </c>
      <c r="D166" s="43">
        <v>9</v>
      </c>
      <c r="E166" s="9">
        <f t="shared" si="10"/>
        <v>9.2655000000000012</v>
      </c>
      <c r="F166" s="44">
        <v>6.49</v>
      </c>
      <c r="G166" s="9">
        <f t="shared" si="11"/>
        <v>6.9209360000000002</v>
      </c>
      <c r="H166" s="11">
        <f t="shared" si="12"/>
        <v>691.01231749200008</v>
      </c>
    </row>
    <row r="167" spans="1:8" outlineLevel="1">
      <c r="A167" s="7">
        <v>26</v>
      </c>
      <c r="B167" s="39">
        <v>42543</v>
      </c>
      <c r="C167" s="40">
        <f t="shared" si="9"/>
        <v>0.20833333333333334</v>
      </c>
      <c r="D167" s="43">
        <v>9.2899999999999991</v>
      </c>
      <c r="E167" s="9">
        <f t="shared" si="10"/>
        <v>9.5640549999999998</v>
      </c>
      <c r="F167" s="44">
        <v>7.52</v>
      </c>
      <c r="G167" s="9">
        <f t="shared" si="11"/>
        <v>8.0193279999999998</v>
      </c>
      <c r="H167" s="11">
        <f t="shared" si="12"/>
        <v>702.77318844495994</v>
      </c>
    </row>
    <row r="168" spans="1:8" outlineLevel="1">
      <c r="A168" s="7">
        <v>26</v>
      </c>
      <c r="B168" s="39">
        <v>42543</v>
      </c>
      <c r="C168" s="40">
        <f t="shared" si="9"/>
        <v>0.22916666666666669</v>
      </c>
      <c r="D168" s="43">
        <v>8.83</v>
      </c>
      <c r="E168" s="9">
        <f t="shared" si="10"/>
        <v>9.090485000000001</v>
      </c>
      <c r="F168" s="44">
        <v>13.78</v>
      </c>
      <c r="G168" s="9">
        <f t="shared" si="11"/>
        <v>14.694991999999999</v>
      </c>
      <c r="H168" s="11">
        <f t="shared" si="12"/>
        <v>607.28992314888012</v>
      </c>
    </row>
    <row r="169" spans="1:8" outlineLevel="1">
      <c r="A169" s="7">
        <v>26</v>
      </c>
      <c r="B169" s="39">
        <v>42543</v>
      </c>
      <c r="C169" s="40">
        <f t="shared" si="9"/>
        <v>0.25</v>
      </c>
      <c r="D169" s="43">
        <v>9.23</v>
      </c>
      <c r="E169" s="9">
        <f t="shared" si="10"/>
        <v>9.5022850000000005</v>
      </c>
      <c r="F169" s="44">
        <v>20.39</v>
      </c>
      <c r="G169" s="9">
        <f t="shared" si="11"/>
        <v>21.743895999999999</v>
      </c>
      <c r="H169" s="11">
        <f t="shared" si="12"/>
        <v>567.81953069764006</v>
      </c>
    </row>
    <row r="170" spans="1:8" outlineLevel="1">
      <c r="A170" s="7">
        <v>26</v>
      </c>
      <c r="B170" s="39">
        <v>42543</v>
      </c>
      <c r="C170" s="40">
        <f t="shared" si="9"/>
        <v>0.27083333333333331</v>
      </c>
      <c r="D170" s="43">
        <v>9.15</v>
      </c>
      <c r="E170" s="9">
        <f t="shared" si="10"/>
        <v>9.419925000000001</v>
      </c>
      <c r="F170" s="44">
        <v>33.65</v>
      </c>
      <c r="G170" s="9">
        <f t="shared" si="11"/>
        <v>35.884360000000001</v>
      </c>
      <c r="H170" s="11">
        <f t="shared" si="12"/>
        <v>429.69590762700005</v>
      </c>
    </row>
    <row r="171" spans="1:8" outlineLevel="1">
      <c r="A171" s="7">
        <v>26</v>
      </c>
      <c r="B171" s="39">
        <v>42543</v>
      </c>
      <c r="C171" s="40">
        <f t="shared" si="9"/>
        <v>0.29166666666666663</v>
      </c>
      <c r="D171" s="43">
        <v>8.18</v>
      </c>
      <c r="E171" s="9">
        <f t="shared" si="10"/>
        <v>8.4213100000000001</v>
      </c>
      <c r="F171" s="44">
        <v>129.54</v>
      </c>
      <c r="G171" s="9">
        <f t="shared" si="11"/>
        <v>138.14145600000001</v>
      </c>
      <c r="H171" s="11">
        <f t="shared" si="12"/>
        <v>-476.99525982736003</v>
      </c>
    </row>
    <row r="172" spans="1:8" outlineLevel="1">
      <c r="A172" s="7">
        <v>26</v>
      </c>
      <c r="B172" s="39">
        <v>42543</v>
      </c>
      <c r="C172" s="40">
        <f t="shared" si="9"/>
        <v>0.31249999999999994</v>
      </c>
      <c r="D172" s="43">
        <v>8.17</v>
      </c>
      <c r="E172" s="9">
        <f t="shared" si="10"/>
        <v>8.4110150000000008</v>
      </c>
      <c r="F172" s="44">
        <v>67.400000000000006</v>
      </c>
      <c r="G172" s="9">
        <f t="shared" si="11"/>
        <v>71.875360000000001</v>
      </c>
      <c r="H172" s="11">
        <f t="shared" si="12"/>
        <v>80.952991409600003</v>
      </c>
    </row>
    <row r="173" spans="1:8" outlineLevel="1">
      <c r="A173" s="7">
        <v>26</v>
      </c>
      <c r="B173" s="39">
        <v>42543</v>
      </c>
      <c r="C173" s="40">
        <f t="shared" si="9"/>
        <v>0.33333333333333326</v>
      </c>
      <c r="D173" s="43">
        <v>6.84</v>
      </c>
      <c r="E173" s="9">
        <f t="shared" si="10"/>
        <v>7.0417800000000002</v>
      </c>
      <c r="F173" s="44">
        <v>85.6</v>
      </c>
      <c r="G173" s="9">
        <f t="shared" si="11"/>
        <v>91.283839999999998</v>
      </c>
      <c r="H173" s="11">
        <f t="shared" si="12"/>
        <v>-68.895648835199992</v>
      </c>
    </row>
    <row r="174" spans="1:8" outlineLevel="1">
      <c r="A174" s="7">
        <v>26</v>
      </c>
      <c r="B174" s="39">
        <v>42543</v>
      </c>
      <c r="C174" s="40">
        <f t="shared" si="9"/>
        <v>0.35416666666666657</v>
      </c>
      <c r="D174" s="43">
        <v>6.64</v>
      </c>
      <c r="E174" s="9">
        <f t="shared" si="10"/>
        <v>6.8358800000000004</v>
      </c>
      <c r="F174" s="44">
        <v>68.290000000000006</v>
      </c>
      <c r="G174" s="9">
        <f t="shared" si="11"/>
        <v>72.824456000000012</v>
      </c>
      <c r="H174" s="11">
        <f t="shared" si="12"/>
        <v>59.304977718719918</v>
      </c>
    </row>
    <row r="175" spans="1:8" outlineLevel="1">
      <c r="A175" s="7">
        <v>26</v>
      </c>
      <c r="B175" s="39">
        <v>42543</v>
      </c>
      <c r="C175" s="40">
        <f t="shared" si="9"/>
        <v>0.37499999999999989</v>
      </c>
      <c r="D175" s="43">
        <v>7.47</v>
      </c>
      <c r="E175" s="9">
        <f t="shared" si="10"/>
        <v>7.6903650000000008</v>
      </c>
      <c r="F175" s="44">
        <v>60.83</v>
      </c>
      <c r="G175" s="9">
        <f t="shared" si="11"/>
        <v>64.869112000000001</v>
      </c>
      <c r="H175" s="11">
        <f t="shared" si="12"/>
        <v>127.89759899412</v>
      </c>
    </row>
    <row r="176" spans="1:8" outlineLevel="1">
      <c r="A176" s="7">
        <v>26</v>
      </c>
      <c r="B176" s="39">
        <v>42543</v>
      </c>
      <c r="C176" s="40">
        <f t="shared" si="9"/>
        <v>0.3958333333333332</v>
      </c>
      <c r="D176" s="43">
        <v>7.46</v>
      </c>
      <c r="E176" s="9">
        <f t="shared" si="10"/>
        <v>7.6800700000000006</v>
      </c>
      <c r="F176" s="44">
        <v>58.11</v>
      </c>
      <c r="G176" s="9">
        <f t="shared" si="11"/>
        <v>61.968504000000003</v>
      </c>
      <c r="H176" s="11">
        <f t="shared" si="12"/>
        <v>150.00325648472</v>
      </c>
    </row>
    <row r="177" spans="1:8" outlineLevel="1">
      <c r="A177" s="7">
        <v>26</v>
      </c>
      <c r="B177" s="39">
        <v>42543</v>
      </c>
      <c r="C177" s="40">
        <f t="shared" si="9"/>
        <v>0.41666666666666652</v>
      </c>
      <c r="D177" s="43">
        <v>7.13</v>
      </c>
      <c r="E177" s="9">
        <f t="shared" si="10"/>
        <v>7.3403350000000005</v>
      </c>
      <c r="F177" s="44">
        <v>51.79</v>
      </c>
      <c r="G177" s="9">
        <f t="shared" si="11"/>
        <v>55.228856</v>
      </c>
      <c r="H177" s="11">
        <f t="shared" si="12"/>
        <v>192.83899779324</v>
      </c>
    </row>
    <row r="178" spans="1:8" outlineLevel="1">
      <c r="A178" s="7">
        <v>26</v>
      </c>
      <c r="B178" s="39">
        <v>42543</v>
      </c>
      <c r="C178" s="40">
        <f t="shared" si="9"/>
        <v>0.43749999999999983</v>
      </c>
      <c r="D178" s="43">
        <v>5.7</v>
      </c>
      <c r="E178" s="9">
        <f t="shared" si="10"/>
        <v>5.8681500000000009</v>
      </c>
      <c r="F178" s="44">
        <v>62.11</v>
      </c>
      <c r="G178" s="9">
        <f t="shared" si="11"/>
        <v>66.234104000000002</v>
      </c>
      <c r="H178" s="11">
        <f t="shared" si="12"/>
        <v>89.582567612399998</v>
      </c>
    </row>
    <row r="179" spans="1:8" outlineLevel="1">
      <c r="A179" s="7">
        <v>26</v>
      </c>
      <c r="B179" s="39">
        <v>42543</v>
      </c>
      <c r="C179" s="40">
        <f t="shared" si="9"/>
        <v>0.45833333333333315</v>
      </c>
      <c r="D179" s="43">
        <v>6.57</v>
      </c>
      <c r="E179" s="9">
        <f t="shared" si="10"/>
        <v>6.763815000000001</v>
      </c>
      <c r="F179" s="44">
        <v>67.73</v>
      </c>
      <c r="G179" s="9">
        <f t="shared" si="11"/>
        <v>72.227271999999999</v>
      </c>
      <c r="H179" s="11">
        <f t="shared" si="12"/>
        <v>62.719016737320011</v>
      </c>
    </row>
    <row r="180" spans="1:8" outlineLevel="1">
      <c r="A180" s="7">
        <v>26</v>
      </c>
      <c r="B180" s="39">
        <v>42543</v>
      </c>
      <c r="C180" s="40">
        <f t="shared" si="9"/>
        <v>0.47916666666666646</v>
      </c>
      <c r="D180" s="43">
        <v>6.12</v>
      </c>
      <c r="E180" s="9">
        <f t="shared" si="10"/>
        <v>6.3005400000000007</v>
      </c>
      <c r="F180" s="44">
        <v>67.05</v>
      </c>
      <c r="G180" s="9">
        <f t="shared" si="11"/>
        <v>71.502120000000005</v>
      </c>
      <c r="H180" s="11">
        <f t="shared" si="12"/>
        <v>62.992042855199976</v>
      </c>
    </row>
    <row r="181" spans="1:8" outlineLevel="1">
      <c r="A181" s="7">
        <v>26</v>
      </c>
      <c r="B181" s="39">
        <v>42543</v>
      </c>
      <c r="C181" s="40">
        <f t="shared" si="9"/>
        <v>0.49999999999999978</v>
      </c>
      <c r="D181" s="43">
        <v>6.82</v>
      </c>
      <c r="E181" s="9">
        <f t="shared" si="10"/>
        <v>7.0211900000000007</v>
      </c>
      <c r="F181" s="44">
        <v>60.87</v>
      </c>
      <c r="G181" s="9">
        <f t="shared" si="11"/>
        <v>64.911767999999995</v>
      </c>
      <c r="H181" s="11">
        <f t="shared" si="12"/>
        <v>116.46912863608004</v>
      </c>
    </row>
    <row r="182" spans="1:8" outlineLevel="1">
      <c r="A182" s="7">
        <v>26</v>
      </c>
      <c r="B182" s="39">
        <v>42543</v>
      </c>
      <c r="C182" s="40">
        <f t="shared" si="9"/>
        <v>0.52083333333333315</v>
      </c>
      <c r="D182" s="43">
        <v>7.08</v>
      </c>
      <c r="E182" s="9">
        <f t="shared" si="10"/>
        <v>7.2888600000000006</v>
      </c>
      <c r="F182" s="44">
        <v>70.69</v>
      </c>
      <c r="G182" s="9">
        <f t="shared" si="11"/>
        <v>75.383815999999996</v>
      </c>
      <c r="H182" s="11">
        <f t="shared" si="12"/>
        <v>44.580008910240032</v>
      </c>
    </row>
    <row r="183" spans="1:8" outlineLevel="1">
      <c r="A183" s="7">
        <v>26</v>
      </c>
      <c r="B183" s="39">
        <v>42543</v>
      </c>
      <c r="C183" s="40">
        <f t="shared" si="9"/>
        <v>0.54166666666666652</v>
      </c>
      <c r="D183" s="43">
        <v>6.63</v>
      </c>
      <c r="E183" s="9">
        <f t="shared" si="10"/>
        <v>6.8255850000000002</v>
      </c>
      <c r="F183" s="44">
        <v>67.36</v>
      </c>
      <c r="G183" s="9">
        <f t="shared" si="11"/>
        <v>71.832704000000007</v>
      </c>
      <c r="H183" s="11">
        <f t="shared" si="12"/>
        <v>65.98495056815996</v>
      </c>
    </row>
    <row r="184" spans="1:8" outlineLevel="1">
      <c r="A184" s="7">
        <v>26</v>
      </c>
      <c r="B184" s="39">
        <v>42543</v>
      </c>
      <c r="C184" s="40">
        <f t="shared" si="9"/>
        <v>0.56249999999999989</v>
      </c>
      <c r="D184" s="43">
        <v>7.04</v>
      </c>
      <c r="E184" s="9">
        <f t="shared" si="10"/>
        <v>7.2476800000000008</v>
      </c>
      <c r="F184" s="44">
        <v>69.69</v>
      </c>
      <c r="G184" s="9">
        <f t="shared" si="11"/>
        <v>74.317415999999994</v>
      </c>
      <c r="H184" s="11">
        <f t="shared" si="12"/>
        <v>52.057070405120044</v>
      </c>
    </row>
    <row r="185" spans="1:8" outlineLevel="1">
      <c r="A185" s="7">
        <v>26</v>
      </c>
      <c r="B185" s="39">
        <v>42543</v>
      </c>
      <c r="C185" s="40">
        <f t="shared" si="9"/>
        <v>0.58333333333333326</v>
      </c>
      <c r="D185" s="43">
        <v>7.2</v>
      </c>
      <c r="E185" s="9">
        <f t="shared" si="10"/>
        <v>7.4124000000000008</v>
      </c>
      <c r="F185" s="44">
        <v>69.53</v>
      </c>
      <c r="G185" s="9">
        <f t="shared" si="11"/>
        <v>74.146792000000005</v>
      </c>
      <c r="H185" s="11">
        <f t="shared" si="12"/>
        <v>54.504918979199971</v>
      </c>
    </row>
    <row r="186" spans="1:8" outlineLevel="1">
      <c r="A186" s="7">
        <v>26</v>
      </c>
      <c r="B186" s="39">
        <v>42543</v>
      </c>
      <c r="C186" s="40">
        <f t="shared" si="9"/>
        <v>0.60416666666666663</v>
      </c>
      <c r="D186" s="43">
        <v>6.31</v>
      </c>
      <c r="E186" s="9">
        <f t="shared" si="10"/>
        <v>6.4961450000000003</v>
      </c>
      <c r="F186" s="44">
        <v>81.650000000000006</v>
      </c>
      <c r="G186" s="9">
        <f t="shared" si="11"/>
        <v>87.071560000000005</v>
      </c>
      <c r="H186" s="11">
        <f t="shared" si="12"/>
        <v>-36.193661636200034</v>
      </c>
    </row>
    <row r="187" spans="1:8" outlineLevel="1">
      <c r="A187" s="7">
        <v>26</v>
      </c>
      <c r="B187" s="39">
        <v>42543</v>
      </c>
      <c r="C187" s="40">
        <f t="shared" si="9"/>
        <v>0.625</v>
      </c>
      <c r="D187" s="43">
        <v>6.68</v>
      </c>
      <c r="E187" s="9">
        <f t="shared" si="10"/>
        <v>6.8770600000000002</v>
      </c>
      <c r="F187" s="44">
        <v>67.19</v>
      </c>
      <c r="G187" s="9">
        <f t="shared" si="11"/>
        <v>71.651415999999998</v>
      </c>
      <c r="H187" s="11">
        <f t="shared" si="12"/>
        <v>67.729303083040023</v>
      </c>
    </row>
    <row r="188" spans="1:8" outlineLevel="1">
      <c r="A188" s="7">
        <v>26</v>
      </c>
      <c r="B188" s="39">
        <v>42543</v>
      </c>
      <c r="C188" s="40">
        <f t="shared" si="9"/>
        <v>0.64583333333333337</v>
      </c>
      <c r="D188" s="43">
        <v>5.97</v>
      </c>
      <c r="E188" s="9">
        <f t="shared" si="10"/>
        <v>6.146115</v>
      </c>
      <c r="F188" s="44">
        <v>65.59</v>
      </c>
      <c r="G188" s="9">
        <f t="shared" si="11"/>
        <v>69.945176000000004</v>
      </c>
      <c r="H188" s="11">
        <f t="shared" si="12"/>
        <v>71.017277108759984</v>
      </c>
    </row>
    <row r="189" spans="1:8" outlineLevel="1">
      <c r="A189" s="7">
        <v>26</v>
      </c>
      <c r="B189" s="39">
        <v>42543</v>
      </c>
      <c r="C189" s="40">
        <f t="shared" si="9"/>
        <v>0.66666666666666674</v>
      </c>
      <c r="D189" s="43">
        <v>8.23</v>
      </c>
      <c r="E189" s="9">
        <f t="shared" si="10"/>
        <v>8.4727850000000018</v>
      </c>
      <c r="F189" s="44">
        <v>87.71</v>
      </c>
      <c r="G189" s="9">
        <f t="shared" si="11"/>
        <v>93.533943999999991</v>
      </c>
      <c r="H189" s="11">
        <f t="shared" si="12"/>
        <v>-101.96102021403995</v>
      </c>
    </row>
    <row r="190" spans="1:8" outlineLevel="1">
      <c r="A190" s="7">
        <v>26</v>
      </c>
      <c r="B190" s="39">
        <v>42543</v>
      </c>
      <c r="C190" s="40">
        <f t="shared" si="9"/>
        <v>0.68750000000000011</v>
      </c>
      <c r="D190" s="43">
        <v>8.24</v>
      </c>
      <c r="E190" s="9">
        <f t="shared" si="10"/>
        <v>8.4830800000000011</v>
      </c>
      <c r="F190" s="44">
        <v>82.4</v>
      </c>
      <c r="G190" s="9">
        <f t="shared" si="11"/>
        <v>87.87136000000001</v>
      </c>
      <c r="H190" s="11">
        <f t="shared" si="12"/>
        <v>-54.048756588800089</v>
      </c>
    </row>
    <row r="191" spans="1:8" outlineLevel="1">
      <c r="A191" s="7">
        <v>26</v>
      </c>
      <c r="B191" s="39">
        <v>42543</v>
      </c>
      <c r="C191" s="40">
        <f t="shared" ref="C191:C254" si="13">IF(C190=$C$61,$C$14,C190+1/48)</f>
        <v>0.70833333333333348</v>
      </c>
      <c r="D191" s="43">
        <v>9.1300000000000008</v>
      </c>
      <c r="E191" s="9">
        <f t="shared" si="10"/>
        <v>9.3993350000000024</v>
      </c>
      <c r="F191" s="44">
        <v>63.05</v>
      </c>
      <c r="G191" s="9">
        <f t="shared" si="11"/>
        <v>67.236519999999999</v>
      </c>
      <c r="H191" s="11">
        <f t="shared" si="12"/>
        <v>134.06722678580005</v>
      </c>
    </row>
    <row r="192" spans="1:8" outlineLevel="1">
      <c r="A192" s="7">
        <v>26</v>
      </c>
      <c r="B192" s="39">
        <v>42543</v>
      </c>
      <c r="C192" s="40">
        <f t="shared" si="13"/>
        <v>0.72916666666666685</v>
      </c>
      <c r="D192" s="43">
        <v>9.0299999999999994</v>
      </c>
      <c r="E192" s="9">
        <f t="shared" si="10"/>
        <v>9.2963850000000008</v>
      </c>
      <c r="F192" s="44">
        <v>72.59</v>
      </c>
      <c r="G192" s="9">
        <f t="shared" si="11"/>
        <v>77.409976</v>
      </c>
      <c r="H192" s="11">
        <f t="shared" si="12"/>
        <v>38.022437763239999</v>
      </c>
    </row>
    <row r="193" spans="1:8" outlineLevel="1">
      <c r="A193" s="7">
        <v>26</v>
      </c>
      <c r="B193" s="39">
        <v>42543</v>
      </c>
      <c r="C193" s="40">
        <f t="shared" si="13"/>
        <v>0.75000000000000022</v>
      </c>
      <c r="D193" s="43">
        <v>9.2100000000000009</v>
      </c>
      <c r="E193" s="9">
        <f t="shared" si="10"/>
        <v>9.481695000000002</v>
      </c>
      <c r="F193" s="44">
        <v>94.16</v>
      </c>
      <c r="G193" s="9">
        <f t="shared" si="11"/>
        <v>100.41222399999999</v>
      </c>
      <c r="H193" s="11">
        <f t="shared" si="12"/>
        <v>-179.31993973968</v>
      </c>
    </row>
    <row r="194" spans="1:8" outlineLevel="1">
      <c r="A194" s="7">
        <v>26</v>
      </c>
      <c r="B194" s="39">
        <v>42543</v>
      </c>
      <c r="C194" s="40">
        <f t="shared" si="13"/>
        <v>0.77083333333333359</v>
      </c>
      <c r="D194" s="43">
        <v>5.62</v>
      </c>
      <c r="E194" s="9">
        <f t="shared" si="10"/>
        <v>5.7857900000000004</v>
      </c>
      <c r="F194" s="44">
        <v>111.28</v>
      </c>
      <c r="G194" s="9">
        <f t="shared" si="11"/>
        <v>118.668992</v>
      </c>
      <c r="H194" s="11">
        <f t="shared" si="12"/>
        <v>-215.05198222368003</v>
      </c>
    </row>
    <row r="195" spans="1:8" outlineLevel="1">
      <c r="A195" s="7">
        <v>26</v>
      </c>
      <c r="B195" s="39">
        <v>42543</v>
      </c>
      <c r="C195" s="40">
        <f t="shared" si="13"/>
        <v>0.79166666666666696</v>
      </c>
      <c r="D195" s="43">
        <v>7.13</v>
      </c>
      <c r="E195" s="9">
        <f t="shared" si="10"/>
        <v>7.3403350000000005</v>
      </c>
      <c r="F195" s="44">
        <v>86.83</v>
      </c>
      <c r="G195" s="9">
        <f t="shared" si="11"/>
        <v>92.595511999999999</v>
      </c>
      <c r="H195" s="11">
        <f t="shared" si="12"/>
        <v>-81.444775076520003</v>
      </c>
    </row>
    <row r="196" spans="1:8" outlineLevel="1">
      <c r="A196" s="7">
        <v>26</v>
      </c>
      <c r="B196" s="39">
        <v>42543</v>
      </c>
      <c r="C196" s="40">
        <f t="shared" si="13"/>
        <v>0.81250000000000033</v>
      </c>
      <c r="D196" s="43">
        <v>7.28</v>
      </c>
      <c r="E196" s="9">
        <f t="shared" si="10"/>
        <v>7.4947600000000012</v>
      </c>
      <c r="F196" s="44">
        <v>56.73</v>
      </c>
      <c r="G196" s="9">
        <f t="shared" si="11"/>
        <v>60.496871999999996</v>
      </c>
      <c r="H196" s="11">
        <f t="shared" si="12"/>
        <v>157.41340360928007</v>
      </c>
    </row>
    <row r="197" spans="1:8" outlineLevel="1">
      <c r="A197" s="7">
        <v>26</v>
      </c>
      <c r="B197" s="39">
        <v>42543</v>
      </c>
      <c r="C197" s="40">
        <f t="shared" si="13"/>
        <v>0.8333333333333337</v>
      </c>
      <c r="D197" s="43">
        <v>7.88</v>
      </c>
      <c r="E197" s="9">
        <f t="shared" si="10"/>
        <v>8.1124600000000004</v>
      </c>
      <c r="F197" s="44">
        <v>57.7</v>
      </c>
      <c r="G197" s="9">
        <f t="shared" si="11"/>
        <v>61.531280000000002</v>
      </c>
      <c r="H197" s="11">
        <f t="shared" si="12"/>
        <v>161.99544225119999</v>
      </c>
    </row>
    <row r="198" spans="1:8" outlineLevel="1">
      <c r="A198" s="7">
        <v>26</v>
      </c>
      <c r="B198" s="39">
        <v>42543</v>
      </c>
      <c r="C198" s="40">
        <f t="shared" si="13"/>
        <v>0.85416666666666707</v>
      </c>
      <c r="D198" s="43">
        <v>9.48</v>
      </c>
      <c r="E198" s="9">
        <f t="shared" si="10"/>
        <v>9.759660000000002</v>
      </c>
      <c r="F198" s="44">
        <v>70.83</v>
      </c>
      <c r="G198" s="9">
        <f t="shared" si="11"/>
        <v>75.533112000000003</v>
      </c>
      <c r="H198" s="11">
        <f t="shared" si="12"/>
        <v>58.234798138079988</v>
      </c>
    </row>
    <row r="199" spans="1:8" outlineLevel="1">
      <c r="A199" s="7">
        <v>26</v>
      </c>
      <c r="B199" s="39">
        <v>42543</v>
      </c>
      <c r="C199" s="40">
        <f t="shared" si="13"/>
        <v>0.87500000000000044</v>
      </c>
      <c r="D199" s="43">
        <v>9.6199999999999992</v>
      </c>
      <c r="E199" s="9">
        <f t="shared" si="10"/>
        <v>9.9037900000000008</v>
      </c>
      <c r="F199" s="44">
        <v>53.32</v>
      </c>
      <c r="G199" s="9">
        <f t="shared" si="11"/>
        <v>56.860447999999998</v>
      </c>
      <c r="H199" s="11">
        <f t="shared" si="12"/>
        <v>244.02494870208002</v>
      </c>
    </row>
    <row r="200" spans="1:8" outlineLevel="1">
      <c r="A200" s="7">
        <v>26</v>
      </c>
      <c r="B200" s="39">
        <v>42543</v>
      </c>
      <c r="C200" s="40">
        <f t="shared" si="13"/>
        <v>0.89583333333333381</v>
      </c>
      <c r="D200" s="43">
        <v>8.98</v>
      </c>
      <c r="E200" s="9">
        <f t="shared" si="10"/>
        <v>9.2449100000000008</v>
      </c>
      <c r="F200" s="44">
        <v>68.739999999999995</v>
      </c>
      <c r="G200" s="9">
        <f t="shared" si="11"/>
        <v>73.304335999999992</v>
      </c>
      <c r="H200" s="11">
        <f t="shared" si="12"/>
        <v>75.768176070240074</v>
      </c>
    </row>
    <row r="201" spans="1:8" outlineLevel="1">
      <c r="A201" s="7">
        <v>26</v>
      </c>
      <c r="B201" s="39">
        <v>42543</v>
      </c>
      <c r="C201" s="40">
        <f t="shared" si="13"/>
        <v>0.91666666666666718</v>
      </c>
      <c r="D201" s="43">
        <v>9.39</v>
      </c>
      <c r="E201" s="9">
        <f t="shared" si="10"/>
        <v>9.6670050000000014</v>
      </c>
      <c r="F201" s="44">
        <v>47.43</v>
      </c>
      <c r="G201" s="9">
        <f t="shared" si="11"/>
        <v>50.579352</v>
      </c>
      <c r="H201" s="11">
        <f t="shared" si="12"/>
        <v>298.91005881924002</v>
      </c>
    </row>
    <row r="202" spans="1:8" outlineLevel="1">
      <c r="A202" s="7">
        <v>26</v>
      </c>
      <c r="B202" s="39">
        <v>42543</v>
      </c>
      <c r="C202" s="40">
        <f t="shared" si="13"/>
        <v>0.93750000000000056</v>
      </c>
      <c r="D202" s="43">
        <v>9.51</v>
      </c>
      <c r="E202" s="9">
        <f t="shared" si="10"/>
        <v>9.7905449999999998</v>
      </c>
      <c r="F202" s="44">
        <v>84.36</v>
      </c>
      <c r="G202" s="9">
        <f t="shared" si="11"/>
        <v>89.961504000000005</v>
      </c>
      <c r="H202" s="11">
        <f t="shared" si="12"/>
        <v>-82.842735679680047</v>
      </c>
    </row>
    <row r="203" spans="1:8" outlineLevel="1">
      <c r="A203" s="7">
        <v>26</v>
      </c>
      <c r="B203" s="39">
        <v>42543</v>
      </c>
      <c r="C203" s="40">
        <f t="shared" si="13"/>
        <v>0.95833333333333393</v>
      </c>
      <c r="D203" s="43">
        <v>9.61</v>
      </c>
      <c r="E203" s="9">
        <f t="shared" si="10"/>
        <v>9.8934949999999997</v>
      </c>
      <c r="F203" s="44">
        <v>43.39</v>
      </c>
      <c r="G203" s="9">
        <f t="shared" si="11"/>
        <v>46.271096</v>
      </c>
      <c r="H203" s="11">
        <f t="shared" si="12"/>
        <v>348.53698557948002</v>
      </c>
    </row>
    <row r="204" spans="1:8" outlineLevel="1">
      <c r="A204" s="7">
        <v>26</v>
      </c>
      <c r="B204" s="39">
        <v>42543</v>
      </c>
      <c r="C204" s="40">
        <f t="shared" si="13"/>
        <v>0.9791666666666673</v>
      </c>
      <c r="D204" s="43">
        <v>9.65</v>
      </c>
      <c r="E204" s="9">
        <f t="shared" si="10"/>
        <v>9.9346750000000004</v>
      </c>
      <c r="F204" s="44">
        <v>40.64</v>
      </c>
      <c r="G204" s="9">
        <f t="shared" si="11"/>
        <v>43.338495999999999</v>
      </c>
      <c r="H204" s="11">
        <f t="shared" si="12"/>
        <v>379.1221397512</v>
      </c>
    </row>
    <row r="205" spans="1:8" outlineLevel="1">
      <c r="A205" s="7">
        <v>26</v>
      </c>
      <c r="B205" s="39">
        <v>42543</v>
      </c>
      <c r="C205" s="40">
        <f t="shared" si="13"/>
        <v>1.0000000000000007</v>
      </c>
      <c r="D205" s="43">
        <v>9.7100000000000009</v>
      </c>
      <c r="E205" s="9">
        <f t="shared" si="10"/>
        <v>9.9964450000000014</v>
      </c>
      <c r="F205" s="44">
        <v>51.23</v>
      </c>
      <c r="G205" s="9">
        <f t="shared" si="11"/>
        <v>54.631671999999995</v>
      </c>
      <c r="H205" s="11">
        <f>E205*($B$6-G205)</f>
        <v>268.58776309396006</v>
      </c>
    </row>
    <row r="206" spans="1:8" outlineLevel="1">
      <c r="A206" s="7">
        <v>26</v>
      </c>
      <c r="B206" s="39">
        <v>42544</v>
      </c>
      <c r="C206" s="40">
        <f t="shared" si="13"/>
        <v>2.0833333333333332E-2</v>
      </c>
      <c r="D206" s="43">
        <v>9.7799999999999994</v>
      </c>
      <c r="E206" s="9">
        <f t="shared" ref="E206:E269" si="14">IF($B$11="Electricity",$D206*$B$7,$D206*$B$8)</f>
        <v>10.06851</v>
      </c>
      <c r="F206" s="44">
        <v>34.770000000000003</v>
      </c>
      <c r="G206" s="9">
        <f t="shared" si="11"/>
        <v>37.078728000000005</v>
      </c>
      <c r="H206" s="11">
        <f t="shared" ref="H206:H252" si="15">E206*($B$6-G206)</f>
        <v>447.25602134471995</v>
      </c>
    </row>
    <row r="207" spans="1:8" outlineLevel="1">
      <c r="A207" s="7">
        <v>26</v>
      </c>
      <c r="B207" s="39">
        <v>42544</v>
      </c>
      <c r="C207" s="40">
        <f t="shared" si="13"/>
        <v>4.1666666666666664E-2</v>
      </c>
      <c r="D207" s="43">
        <v>9.6999999999999993</v>
      </c>
      <c r="E207" s="9">
        <f t="shared" si="14"/>
        <v>9.9861500000000003</v>
      </c>
      <c r="F207" s="44">
        <v>26.84</v>
      </c>
      <c r="G207" s="9">
        <f t="shared" ref="G207:G270" si="16">$F207*$B$8</f>
        <v>28.622176</v>
      </c>
      <c r="H207" s="11">
        <f t="shared" si="15"/>
        <v>528.04588213760007</v>
      </c>
    </row>
    <row r="208" spans="1:8" outlineLevel="1">
      <c r="A208" s="7">
        <v>26</v>
      </c>
      <c r="B208" s="39">
        <v>42544</v>
      </c>
      <c r="C208" s="40">
        <f t="shared" si="13"/>
        <v>6.25E-2</v>
      </c>
      <c r="D208" s="43">
        <v>9.1999999999999993</v>
      </c>
      <c r="E208" s="9">
        <f t="shared" si="14"/>
        <v>9.4713999999999992</v>
      </c>
      <c r="F208" s="44">
        <v>22.85</v>
      </c>
      <c r="G208" s="9">
        <f t="shared" si="16"/>
        <v>24.367240000000002</v>
      </c>
      <c r="H208" s="11">
        <f t="shared" si="15"/>
        <v>541.12722306399996</v>
      </c>
    </row>
    <row r="209" spans="1:8" outlineLevel="1">
      <c r="A209" s="7">
        <v>26</v>
      </c>
      <c r="B209" s="39">
        <v>42544</v>
      </c>
      <c r="C209" s="40">
        <f t="shared" si="13"/>
        <v>8.3333333333333329E-2</v>
      </c>
      <c r="D209" s="43">
        <v>8.9499999999999993</v>
      </c>
      <c r="E209" s="9">
        <f t="shared" si="14"/>
        <v>9.2140249999999995</v>
      </c>
      <c r="F209" s="44">
        <v>19.5</v>
      </c>
      <c r="G209" s="9">
        <f t="shared" si="16"/>
        <v>20.794799999999999</v>
      </c>
      <c r="H209" s="11">
        <f t="shared" si="15"/>
        <v>559.33923043000004</v>
      </c>
    </row>
    <row r="210" spans="1:8" outlineLevel="1">
      <c r="A210" s="7">
        <v>26</v>
      </c>
      <c r="B210" s="39">
        <v>42544</v>
      </c>
      <c r="C210" s="40">
        <f t="shared" si="13"/>
        <v>0.10416666666666666</v>
      </c>
      <c r="D210" s="43">
        <v>9.18</v>
      </c>
      <c r="E210" s="9">
        <f t="shared" si="14"/>
        <v>9.4508100000000006</v>
      </c>
      <c r="F210" s="44">
        <v>16.62</v>
      </c>
      <c r="G210" s="9">
        <f t="shared" si="16"/>
        <v>17.723568</v>
      </c>
      <c r="H210" s="11">
        <f t="shared" si="15"/>
        <v>602.73894130992005</v>
      </c>
    </row>
    <row r="211" spans="1:8" outlineLevel="1">
      <c r="A211" s="7">
        <v>26</v>
      </c>
      <c r="B211" s="39">
        <v>42544</v>
      </c>
      <c r="C211" s="40">
        <f t="shared" si="13"/>
        <v>0.12499999999999999</v>
      </c>
      <c r="D211" s="43">
        <v>9.48</v>
      </c>
      <c r="E211" s="9">
        <f t="shared" si="14"/>
        <v>9.759660000000002</v>
      </c>
      <c r="F211" s="44">
        <v>15.78</v>
      </c>
      <c r="G211" s="9">
        <f t="shared" si="16"/>
        <v>16.827791999999999</v>
      </c>
      <c r="H211" s="11">
        <f t="shared" si="15"/>
        <v>631.17876152928011</v>
      </c>
    </row>
    <row r="212" spans="1:8" outlineLevel="1">
      <c r="A212" s="7">
        <v>26</v>
      </c>
      <c r="B212" s="39">
        <v>42544</v>
      </c>
      <c r="C212" s="40">
        <f t="shared" si="13"/>
        <v>0.14583333333333331</v>
      </c>
      <c r="D212" s="43">
        <v>9.7200000000000006</v>
      </c>
      <c r="E212" s="9">
        <f t="shared" si="14"/>
        <v>10.006740000000001</v>
      </c>
      <c r="F212" s="44">
        <v>15.37</v>
      </c>
      <c r="G212" s="9">
        <f t="shared" si="16"/>
        <v>16.390567999999998</v>
      </c>
      <c r="H212" s="11">
        <f t="shared" si="15"/>
        <v>651.53315757168002</v>
      </c>
    </row>
    <row r="213" spans="1:8" outlineLevel="1">
      <c r="A213" s="7">
        <v>26</v>
      </c>
      <c r="B213" s="39">
        <v>42544</v>
      </c>
      <c r="C213" s="40">
        <f t="shared" si="13"/>
        <v>0.16666666666666666</v>
      </c>
      <c r="D213" s="43">
        <v>9.7799999999999994</v>
      </c>
      <c r="E213" s="9">
        <f t="shared" si="14"/>
        <v>10.06851</v>
      </c>
      <c r="F213" s="44">
        <v>14.22</v>
      </c>
      <c r="G213" s="9">
        <f t="shared" si="16"/>
        <v>15.164208</v>
      </c>
      <c r="H213" s="11">
        <f t="shared" si="15"/>
        <v>667.90258510991998</v>
      </c>
    </row>
    <row r="214" spans="1:8" outlineLevel="1">
      <c r="A214" s="7">
        <v>26</v>
      </c>
      <c r="B214" s="39">
        <v>42544</v>
      </c>
      <c r="C214" s="40">
        <f t="shared" si="13"/>
        <v>0.1875</v>
      </c>
      <c r="D214" s="43">
        <v>9.77</v>
      </c>
      <c r="E214" s="9">
        <f t="shared" si="14"/>
        <v>10.058215000000001</v>
      </c>
      <c r="F214" s="44">
        <v>14.82</v>
      </c>
      <c r="G214" s="9">
        <f t="shared" si="16"/>
        <v>15.804048</v>
      </c>
      <c r="H214" s="11">
        <f t="shared" si="15"/>
        <v>660.78400984568009</v>
      </c>
    </row>
    <row r="215" spans="1:8" outlineLevel="1">
      <c r="A215" s="7">
        <v>26</v>
      </c>
      <c r="B215" s="39">
        <v>42544</v>
      </c>
      <c r="C215" s="40">
        <f t="shared" si="13"/>
        <v>0.20833333333333334</v>
      </c>
      <c r="D215" s="43">
        <v>9.7799999999999994</v>
      </c>
      <c r="E215" s="9">
        <f t="shared" si="14"/>
        <v>10.06851</v>
      </c>
      <c r="F215" s="44">
        <v>14.5</v>
      </c>
      <c r="G215" s="9">
        <f t="shared" si="16"/>
        <v>15.4628</v>
      </c>
      <c r="H215" s="11">
        <f t="shared" si="15"/>
        <v>664.89620857199998</v>
      </c>
    </row>
    <row r="216" spans="1:8" outlineLevel="1">
      <c r="A216" s="7">
        <v>26</v>
      </c>
      <c r="B216" s="39">
        <v>42544</v>
      </c>
      <c r="C216" s="40">
        <f t="shared" si="13"/>
        <v>0.22916666666666669</v>
      </c>
      <c r="D216" s="43">
        <v>9.7799999999999994</v>
      </c>
      <c r="E216" s="9">
        <f t="shared" si="14"/>
        <v>10.06851</v>
      </c>
      <c r="F216" s="44">
        <v>22.84</v>
      </c>
      <c r="G216" s="9">
        <f t="shared" si="16"/>
        <v>24.356576</v>
      </c>
      <c r="H216" s="11">
        <f t="shared" si="15"/>
        <v>575.34913597823993</v>
      </c>
    </row>
    <row r="217" spans="1:8" outlineLevel="1">
      <c r="A217" s="7">
        <v>26</v>
      </c>
      <c r="B217" s="39">
        <v>42544</v>
      </c>
      <c r="C217" s="40">
        <f t="shared" si="13"/>
        <v>0.25</v>
      </c>
      <c r="D217" s="43">
        <v>9.7799999999999994</v>
      </c>
      <c r="E217" s="9">
        <f t="shared" si="14"/>
        <v>10.06851</v>
      </c>
      <c r="F217" s="44">
        <v>19.91</v>
      </c>
      <c r="G217" s="9">
        <f t="shared" si="16"/>
        <v>21.232023999999999</v>
      </c>
      <c r="H217" s="11">
        <f t="shared" si="15"/>
        <v>606.80871903576008</v>
      </c>
    </row>
    <row r="218" spans="1:8" outlineLevel="1">
      <c r="A218" s="7">
        <v>26</v>
      </c>
      <c r="B218" s="39">
        <v>42544</v>
      </c>
      <c r="C218" s="40">
        <f t="shared" si="13"/>
        <v>0.27083333333333331</v>
      </c>
      <c r="D218" s="43">
        <v>9.75</v>
      </c>
      <c r="E218" s="9">
        <f t="shared" si="14"/>
        <v>10.037625</v>
      </c>
      <c r="F218" s="44">
        <v>38.71</v>
      </c>
      <c r="G218" s="9">
        <f t="shared" si="16"/>
        <v>41.280343999999999</v>
      </c>
      <c r="H218" s="11">
        <f>E218*($B$6-G218)</f>
        <v>403.70982455699999</v>
      </c>
    </row>
    <row r="219" spans="1:8" outlineLevel="1">
      <c r="A219" s="7">
        <v>26</v>
      </c>
      <c r="B219" s="39">
        <v>42544</v>
      </c>
      <c r="C219" s="40">
        <f t="shared" si="13"/>
        <v>0.29166666666666663</v>
      </c>
      <c r="D219" s="43">
        <v>9.77</v>
      </c>
      <c r="E219" s="9">
        <f t="shared" si="14"/>
        <v>10.058215000000001</v>
      </c>
      <c r="F219" s="44">
        <v>151.54</v>
      </c>
      <c r="G219" s="9">
        <f t="shared" si="16"/>
        <v>161.60225599999998</v>
      </c>
      <c r="H219" s="11">
        <f t="shared" si="15"/>
        <v>-805.68571283303993</v>
      </c>
    </row>
    <row r="220" spans="1:8" outlineLevel="1">
      <c r="A220" s="7">
        <v>26</v>
      </c>
      <c r="B220" s="39">
        <v>42544</v>
      </c>
      <c r="C220" s="40">
        <f t="shared" si="13"/>
        <v>0.31249999999999994</v>
      </c>
      <c r="D220" s="43">
        <v>9.76</v>
      </c>
      <c r="E220" s="9">
        <f t="shared" si="14"/>
        <v>10.047920000000001</v>
      </c>
      <c r="F220" s="44">
        <v>85.56</v>
      </c>
      <c r="G220" s="9">
        <f t="shared" si="16"/>
        <v>91.241184000000004</v>
      </c>
      <c r="H220" s="11">
        <f t="shared" si="15"/>
        <v>-97.878637537280056</v>
      </c>
    </row>
    <row r="221" spans="1:8" outlineLevel="1">
      <c r="A221" s="7">
        <v>26</v>
      </c>
      <c r="B221" s="39">
        <v>42544</v>
      </c>
      <c r="C221" s="40">
        <f t="shared" si="13"/>
        <v>0.33333333333333326</v>
      </c>
      <c r="D221" s="43">
        <v>9.77</v>
      </c>
      <c r="E221" s="9">
        <f t="shared" si="14"/>
        <v>10.058215000000001</v>
      </c>
      <c r="F221" s="44">
        <v>91.25</v>
      </c>
      <c r="G221" s="9">
        <f t="shared" si="16"/>
        <v>97.308999999999997</v>
      </c>
      <c r="H221" s="11">
        <f t="shared" si="15"/>
        <v>-159.01032093499998</v>
      </c>
    </row>
    <row r="222" spans="1:8" outlineLevel="1">
      <c r="A222" s="7">
        <v>26</v>
      </c>
      <c r="B222" s="39">
        <v>42544</v>
      </c>
      <c r="C222" s="40">
        <f t="shared" si="13"/>
        <v>0.35416666666666657</v>
      </c>
      <c r="D222" s="43">
        <v>9.7799999999999994</v>
      </c>
      <c r="E222" s="9">
        <f t="shared" si="14"/>
        <v>10.06851</v>
      </c>
      <c r="F222" s="44">
        <v>95.77</v>
      </c>
      <c r="G222" s="9">
        <f t="shared" si="16"/>
        <v>102.12912799999999</v>
      </c>
      <c r="H222" s="11">
        <f t="shared" si="15"/>
        <v>-207.70458155927994</v>
      </c>
    </row>
    <row r="223" spans="1:8" outlineLevel="1">
      <c r="A223" s="7">
        <v>26</v>
      </c>
      <c r="B223" s="39">
        <v>42544</v>
      </c>
      <c r="C223" s="40">
        <f t="shared" si="13"/>
        <v>0.37499999999999989</v>
      </c>
      <c r="D223" s="43">
        <v>9.77</v>
      </c>
      <c r="E223" s="9">
        <f t="shared" si="14"/>
        <v>10.058215000000001</v>
      </c>
      <c r="F223" s="44">
        <v>79.41</v>
      </c>
      <c r="G223" s="9">
        <f t="shared" si="16"/>
        <v>84.682823999999997</v>
      </c>
      <c r="H223" s="11">
        <f t="shared" si="15"/>
        <v>-32.01352809915997</v>
      </c>
    </row>
    <row r="224" spans="1:8" outlineLevel="1">
      <c r="A224" s="7">
        <v>26</v>
      </c>
      <c r="B224" s="39">
        <v>42544</v>
      </c>
      <c r="C224" s="40">
        <f t="shared" si="13"/>
        <v>0.3958333333333332</v>
      </c>
      <c r="D224" s="43">
        <v>9.77</v>
      </c>
      <c r="E224" s="9">
        <f t="shared" si="14"/>
        <v>10.058215000000001</v>
      </c>
      <c r="F224" s="44">
        <v>74.36</v>
      </c>
      <c r="G224" s="9">
        <f t="shared" si="16"/>
        <v>79.297504000000004</v>
      </c>
      <c r="H224" s="11">
        <f t="shared" si="15"/>
        <v>22.153178304639965</v>
      </c>
    </row>
    <row r="225" spans="1:8" outlineLevel="1">
      <c r="A225" s="7">
        <v>26</v>
      </c>
      <c r="B225" s="39">
        <v>42544</v>
      </c>
      <c r="C225" s="40">
        <f t="shared" si="13"/>
        <v>0.41666666666666652</v>
      </c>
      <c r="D225" s="43">
        <v>9.7799999999999994</v>
      </c>
      <c r="E225" s="9">
        <f t="shared" si="14"/>
        <v>10.06851</v>
      </c>
      <c r="F225" s="44">
        <v>60.6</v>
      </c>
      <c r="G225" s="9">
        <f t="shared" si="16"/>
        <v>64.623840000000001</v>
      </c>
      <c r="H225" s="11">
        <f t="shared" si="15"/>
        <v>169.91778572159998</v>
      </c>
    </row>
    <row r="226" spans="1:8" outlineLevel="1">
      <c r="A226" s="7">
        <v>26</v>
      </c>
      <c r="B226" s="39">
        <v>42544</v>
      </c>
      <c r="C226" s="40">
        <f t="shared" si="13"/>
        <v>0.43749999999999983</v>
      </c>
      <c r="D226" s="43">
        <v>9.4700000000000006</v>
      </c>
      <c r="E226" s="9">
        <f t="shared" si="14"/>
        <v>9.7493650000000009</v>
      </c>
      <c r="F226" s="44">
        <v>69.28</v>
      </c>
      <c r="G226" s="9">
        <f t="shared" si="16"/>
        <v>73.880192000000008</v>
      </c>
      <c r="H226" s="11">
        <f t="shared" si="15"/>
        <v>74.288289421919927</v>
      </c>
    </row>
    <row r="227" spans="1:8" outlineLevel="1">
      <c r="A227" s="7">
        <v>26</v>
      </c>
      <c r="B227" s="39">
        <v>42544</v>
      </c>
      <c r="C227" s="40">
        <f t="shared" si="13"/>
        <v>0.45833333333333315</v>
      </c>
      <c r="D227" s="43">
        <v>8.1300000000000008</v>
      </c>
      <c r="E227" s="9">
        <f t="shared" si="14"/>
        <v>8.3698350000000019</v>
      </c>
      <c r="F227" s="44">
        <v>79.62</v>
      </c>
      <c r="G227" s="9">
        <f t="shared" si="16"/>
        <v>84.906768</v>
      </c>
      <c r="H227" s="11">
        <f t="shared" si="15"/>
        <v>-28.514086043280003</v>
      </c>
    </row>
    <row r="228" spans="1:8" outlineLevel="1">
      <c r="A228" s="7">
        <v>26</v>
      </c>
      <c r="B228" s="39">
        <v>42544</v>
      </c>
      <c r="C228" s="40">
        <f t="shared" si="13"/>
        <v>0.47916666666666646</v>
      </c>
      <c r="D228" s="43">
        <v>9.44</v>
      </c>
      <c r="E228" s="9">
        <f t="shared" si="14"/>
        <v>9.7184799999999996</v>
      </c>
      <c r="F228" s="44">
        <v>72.87</v>
      </c>
      <c r="G228" s="9">
        <f t="shared" si="16"/>
        <v>77.708568</v>
      </c>
      <c r="H228" s="11">
        <f t="shared" si="15"/>
        <v>36.846956063360004</v>
      </c>
    </row>
    <row r="229" spans="1:8" outlineLevel="1">
      <c r="A229" s="7">
        <v>26</v>
      </c>
      <c r="B229" s="39">
        <v>42544</v>
      </c>
      <c r="C229" s="40">
        <f t="shared" si="13"/>
        <v>0.49999999999999978</v>
      </c>
      <c r="D229" s="43">
        <v>9.77</v>
      </c>
      <c r="E229" s="9">
        <f t="shared" si="14"/>
        <v>10.058215000000001</v>
      </c>
      <c r="F229" s="44">
        <v>74.44</v>
      </c>
      <c r="G229" s="9">
        <f t="shared" si="16"/>
        <v>79.382816000000005</v>
      </c>
      <c r="H229" s="11">
        <f t="shared" si="15"/>
        <v>21.295091866559947</v>
      </c>
    </row>
    <row r="230" spans="1:8" outlineLevel="1">
      <c r="A230" s="7">
        <v>26</v>
      </c>
      <c r="B230" s="39">
        <v>42544</v>
      </c>
      <c r="C230" s="40">
        <f t="shared" si="13"/>
        <v>0.52083333333333315</v>
      </c>
      <c r="D230" s="43">
        <v>9.7799999999999994</v>
      </c>
      <c r="E230" s="9">
        <f t="shared" si="14"/>
        <v>10.06851</v>
      </c>
      <c r="F230" s="44">
        <v>85.71</v>
      </c>
      <c r="G230" s="9">
        <f t="shared" si="16"/>
        <v>91.401143999999988</v>
      </c>
      <c r="H230" s="11">
        <f t="shared" si="15"/>
        <v>-99.689767375439871</v>
      </c>
    </row>
    <row r="231" spans="1:8" outlineLevel="1">
      <c r="A231" s="7">
        <v>26</v>
      </c>
      <c r="B231" s="39">
        <v>42544</v>
      </c>
      <c r="C231" s="40">
        <f t="shared" si="13"/>
        <v>0.54166666666666652</v>
      </c>
      <c r="D231" s="43">
        <v>9.7799999999999994</v>
      </c>
      <c r="E231" s="9">
        <f t="shared" si="14"/>
        <v>10.06851</v>
      </c>
      <c r="F231" s="44">
        <v>83.4</v>
      </c>
      <c r="G231" s="9">
        <f t="shared" si="16"/>
        <v>88.937760000000011</v>
      </c>
      <c r="H231" s="11">
        <f t="shared" si="15"/>
        <v>-74.887160937600115</v>
      </c>
    </row>
    <row r="232" spans="1:8" outlineLevel="1">
      <c r="A232" s="7">
        <v>26</v>
      </c>
      <c r="B232" s="39">
        <v>42544</v>
      </c>
      <c r="C232" s="40">
        <f t="shared" si="13"/>
        <v>0.56249999999999989</v>
      </c>
      <c r="D232" s="43">
        <v>9.61</v>
      </c>
      <c r="E232" s="9">
        <f t="shared" si="14"/>
        <v>9.8934949999999997</v>
      </c>
      <c r="F232" s="44">
        <v>92.62</v>
      </c>
      <c r="G232" s="9">
        <f t="shared" si="16"/>
        <v>98.769968000000006</v>
      </c>
      <c r="H232" s="11">
        <f t="shared" si="15"/>
        <v>-170.86034205816006</v>
      </c>
    </row>
    <row r="233" spans="1:8" outlineLevel="1">
      <c r="A233" s="7">
        <v>26</v>
      </c>
      <c r="B233" s="39">
        <v>42544</v>
      </c>
      <c r="C233" s="40">
        <f t="shared" si="13"/>
        <v>0.58333333333333326</v>
      </c>
      <c r="D233" s="43">
        <v>8.15</v>
      </c>
      <c r="E233" s="9">
        <f t="shared" si="14"/>
        <v>8.3904250000000005</v>
      </c>
      <c r="F233" s="44">
        <v>96.35</v>
      </c>
      <c r="G233" s="9">
        <f t="shared" si="16"/>
        <v>102.74763999999999</v>
      </c>
      <c r="H233" s="11">
        <f t="shared" si="15"/>
        <v>-178.27672984699993</v>
      </c>
    </row>
    <row r="234" spans="1:8" outlineLevel="1">
      <c r="A234" s="7">
        <v>26</v>
      </c>
      <c r="B234" s="39">
        <v>42544</v>
      </c>
      <c r="C234" s="40">
        <f t="shared" si="13"/>
        <v>0.60416666666666663</v>
      </c>
      <c r="D234" s="43">
        <v>8.15</v>
      </c>
      <c r="E234" s="9">
        <f t="shared" si="14"/>
        <v>8.3904250000000005</v>
      </c>
      <c r="F234" s="44">
        <v>125.04</v>
      </c>
      <c r="G234" s="9">
        <f t="shared" si="16"/>
        <v>133.34265600000001</v>
      </c>
      <c r="H234" s="11">
        <f t="shared" si="15"/>
        <v>-434.98191696880008</v>
      </c>
    </row>
    <row r="235" spans="1:8" outlineLevel="1">
      <c r="A235" s="7">
        <v>26</v>
      </c>
      <c r="B235" s="39">
        <v>42544</v>
      </c>
      <c r="C235" s="40">
        <f t="shared" si="13"/>
        <v>0.625</v>
      </c>
      <c r="D235" s="43">
        <v>9.06</v>
      </c>
      <c r="E235" s="9">
        <f t="shared" si="14"/>
        <v>9.3272700000000004</v>
      </c>
      <c r="F235" s="44">
        <v>101.2</v>
      </c>
      <c r="G235" s="9">
        <f t="shared" si="16"/>
        <v>107.91968</v>
      </c>
      <c r="H235" s="11">
        <f t="shared" si="15"/>
        <v>-246.42348867360002</v>
      </c>
    </row>
    <row r="236" spans="1:8" outlineLevel="1">
      <c r="A236" s="7">
        <v>26</v>
      </c>
      <c r="B236" s="39">
        <v>42544</v>
      </c>
      <c r="C236" s="40">
        <f t="shared" si="13"/>
        <v>0.64583333333333337</v>
      </c>
      <c r="D236" s="43">
        <v>9.7799999999999994</v>
      </c>
      <c r="E236" s="9">
        <f t="shared" si="14"/>
        <v>10.06851</v>
      </c>
      <c r="F236" s="44">
        <v>94.35</v>
      </c>
      <c r="G236" s="9">
        <f t="shared" si="16"/>
        <v>100.61484</v>
      </c>
      <c r="H236" s="11">
        <f t="shared" si="15"/>
        <v>-192.4579576884</v>
      </c>
    </row>
    <row r="237" spans="1:8" outlineLevel="1">
      <c r="A237" s="7">
        <v>26</v>
      </c>
      <c r="B237" s="39">
        <v>42544</v>
      </c>
      <c r="C237" s="40">
        <f t="shared" si="13"/>
        <v>0.66666666666666674</v>
      </c>
      <c r="D237" s="43">
        <v>9.7899999999999991</v>
      </c>
      <c r="E237" s="9">
        <f t="shared" si="14"/>
        <v>10.078804999999999</v>
      </c>
      <c r="F237" s="44">
        <v>74.16</v>
      </c>
      <c r="G237" s="9">
        <f t="shared" si="16"/>
        <v>79.084223999999992</v>
      </c>
      <c r="H237" s="11">
        <f t="shared" si="15"/>
        <v>24.348135227680078</v>
      </c>
    </row>
    <row r="238" spans="1:8" outlineLevel="1">
      <c r="A238" s="7">
        <v>26</v>
      </c>
      <c r="B238" s="39">
        <v>42544</v>
      </c>
      <c r="C238" s="40">
        <f t="shared" si="13"/>
        <v>0.68750000000000011</v>
      </c>
      <c r="D238" s="43">
        <v>9.75</v>
      </c>
      <c r="E238" s="9">
        <f t="shared" si="14"/>
        <v>10.037625</v>
      </c>
      <c r="F238" s="44">
        <v>86.76</v>
      </c>
      <c r="G238" s="9">
        <f t="shared" si="16"/>
        <v>92.520864000000003</v>
      </c>
      <c r="H238" s="11">
        <f t="shared" si="15"/>
        <v>-110.62330000800003</v>
      </c>
    </row>
    <row r="239" spans="1:8" outlineLevel="1">
      <c r="A239" s="7">
        <v>26</v>
      </c>
      <c r="B239" s="39">
        <v>42544</v>
      </c>
      <c r="C239" s="40">
        <f t="shared" si="13"/>
        <v>0.70833333333333348</v>
      </c>
      <c r="D239" s="43">
        <v>9.7799999999999994</v>
      </c>
      <c r="E239" s="9">
        <f t="shared" si="14"/>
        <v>10.06851</v>
      </c>
      <c r="F239" s="44">
        <v>77.59</v>
      </c>
      <c r="G239" s="9">
        <f t="shared" si="16"/>
        <v>82.741976000000008</v>
      </c>
      <c r="H239" s="11">
        <f t="shared" si="15"/>
        <v>-12.504847775760082</v>
      </c>
    </row>
    <row r="240" spans="1:8" outlineLevel="1">
      <c r="A240" s="7">
        <v>26</v>
      </c>
      <c r="B240" s="39">
        <v>42544</v>
      </c>
      <c r="C240" s="40">
        <f t="shared" si="13"/>
        <v>0.72916666666666685</v>
      </c>
      <c r="D240" s="43">
        <v>9</v>
      </c>
      <c r="E240" s="9">
        <f t="shared" si="14"/>
        <v>9.2655000000000012</v>
      </c>
      <c r="F240" s="44">
        <v>137.18</v>
      </c>
      <c r="G240" s="9">
        <f t="shared" si="16"/>
        <v>146.28875200000002</v>
      </c>
      <c r="H240" s="11">
        <f t="shared" si="15"/>
        <v>-600.30018165600018</v>
      </c>
    </row>
    <row r="241" spans="1:8" outlineLevel="1">
      <c r="A241" s="7">
        <v>26</v>
      </c>
      <c r="B241" s="39">
        <v>42544</v>
      </c>
      <c r="C241" s="40">
        <f t="shared" si="13"/>
        <v>0.75000000000000022</v>
      </c>
      <c r="D241" s="43">
        <v>9.11</v>
      </c>
      <c r="E241" s="9">
        <f t="shared" si="14"/>
        <v>9.3787450000000003</v>
      </c>
      <c r="F241" s="44">
        <v>171.43</v>
      </c>
      <c r="G241" s="9">
        <f t="shared" si="16"/>
        <v>182.812952</v>
      </c>
      <c r="H241" s="11">
        <f t="shared" si="15"/>
        <v>-950.18834200523997</v>
      </c>
    </row>
    <row r="242" spans="1:8" outlineLevel="1">
      <c r="A242" s="7">
        <v>26</v>
      </c>
      <c r="B242" s="39">
        <v>42544</v>
      </c>
      <c r="C242" s="40">
        <f t="shared" si="13"/>
        <v>0.77083333333333359</v>
      </c>
      <c r="D242" s="43">
        <v>8.6</v>
      </c>
      <c r="E242" s="9">
        <f t="shared" si="14"/>
        <v>8.8536999999999999</v>
      </c>
      <c r="F242" s="44">
        <v>160.63</v>
      </c>
      <c r="G242" s="9">
        <f t="shared" si="16"/>
        <v>171.29583199999999</v>
      </c>
      <c r="H242" s="11">
        <f t="shared" si="15"/>
        <v>-795.02535777839989</v>
      </c>
    </row>
    <row r="243" spans="1:8" outlineLevel="1">
      <c r="A243" s="7">
        <v>26</v>
      </c>
      <c r="B243" s="39">
        <v>42544</v>
      </c>
      <c r="C243" s="40">
        <f t="shared" si="13"/>
        <v>0.79166666666666696</v>
      </c>
      <c r="D243" s="43">
        <v>9.43</v>
      </c>
      <c r="E243" s="9">
        <f t="shared" si="14"/>
        <v>9.7081850000000003</v>
      </c>
      <c r="F243" s="44">
        <v>108.3</v>
      </c>
      <c r="G243" s="9">
        <f t="shared" si="16"/>
        <v>115.49112</v>
      </c>
      <c r="H243" s="11">
        <f t="shared" si="15"/>
        <v>-329.99208131719996</v>
      </c>
    </row>
    <row r="244" spans="1:8" outlineLevel="1">
      <c r="A244" s="7">
        <v>26</v>
      </c>
      <c r="B244" s="39">
        <v>42544</v>
      </c>
      <c r="C244" s="40">
        <f t="shared" si="13"/>
        <v>0.81250000000000033</v>
      </c>
      <c r="D244" s="43">
        <v>6.12</v>
      </c>
      <c r="E244" s="9">
        <f t="shared" si="14"/>
        <v>6.3005400000000007</v>
      </c>
      <c r="F244" s="44">
        <v>101.88</v>
      </c>
      <c r="G244" s="9">
        <f t="shared" si="16"/>
        <v>108.64483199999999</v>
      </c>
      <c r="H244" s="11">
        <f t="shared" si="15"/>
        <v>-171.02709980927997</v>
      </c>
    </row>
    <row r="245" spans="1:8" outlineLevel="1">
      <c r="A245" s="7">
        <v>26</v>
      </c>
      <c r="B245" s="39">
        <v>42544</v>
      </c>
      <c r="C245" s="40">
        <f t="shared" si="13"/>
        <v>0.8333333333333337</v>
      </c>
      <c r="D245" s="43">
        <v>2.5099999999999998</v>
      </c>
      <c r="E245" s="9">
        <f t="shared" si="14"/>
        <v>2.5840450000000001</v>
      </c>
      <c r="F245" s="44">
        <v>103.15</v>
      </c>
      <c r="G245" s="9">
        <f t="shared" si="16"/>
        <v>109.99916</v>
      </c>
      <c r="H245" s="11">
        <f t="shared" si="15"/>
        <v>-73.643111902200019</v>
      </c>
    </row>
    <row r="246" spans="1:8" outlineLevel="1">
      <c r="A246" s="7">
        <v>26</v>
      </c>
      <c r="B246" s="39">
        <v>42544</v>
      </c>
      <c r="C246" s="40">
        <f t="shared" si="13"/>
        <v>0.85416666666666707</v>
      </c>
      <c r="D246" s="43">
        <v>3.69</v>
      </c>
      <c r="E246" s="9">
        <f t="shared" si="14"/>
        <v>3.7988550000000001</v>
      </c>
      <c r="F246" s="44">
        <v>157.29</v>
      </c>
      <c r="G246" s="9">
        <f t="shared" si="16"/>
        <v>167.73405599999998</v>
      </c>
      <c r="H246" s="11">
        <f t="shared" si="15"/>
        <v>-327.59067480587993</v>
      </c>
    </row>
    <row r="247" spans="1:8" outlineLevel="1">
      <c r="A247" s="7">
        <v>26</v>
      </c>
      <c r="B247" s="39">
        <v>42544</v>
      </c>
      <c r="C247" s="40">
        <f t="shared" si="13"/>
        <v>0.87500000000000044</v>
      </c>
      <c r="D247" s="43">
        <v>3.99</v>
      </c>
      <c r="E247" s="9">
        <f t="shared" si="14"/>
        <v>4.1077050000000002</v>
      </c>
      <c r="F247" s="44">
        <v>92.49</v>
      </c>
      <c r="G247" s="9">
        <f t="shared" si="16"/>
        <v>98.63133599999999</v>
      </c>
      <c r="H247" s="11">
        <f t="shared" si="15"/>
        <v>-70.370474543879965</v>
      </c>
    </row>
    <row r="248" spans="1:8" outlineLevel="1">
      <c r="A248" s="7">
        <v>26</v>
      </c>
      <c r="B248" s="39">
        <v>42544</v>
      </c>
      <c r="C248" s="40">
        <f t="shared" si="13"/>
        <v>0.89583333333333381</v>
      </c>
      <c r="D248" s="43">
        <v>4.95</v>
      </c>
      <c r="E248" s="9">
        <f t="shared" si="14"/>
        <v>5.0960250000000009</v>
      </c>
      <c r="F248" s="44">
        <v>65.900000000000006</v>
      </c>
      <c r="G248" s="9">
        <f t="shared" si="16"/>
        <v>70.275760000000005</v>
      </c>
      <c r="H248" s="11">
        <f t="shared" si="15"/>
        <v>57.199007645999984</v>
      </c>
    </row>
    <row r="249" spans="1:8" outlineLevel="1">
      <c r="A249" s="7">
        <v>26</v>
      </c>
      <c r="B249" s="39">
        <v>42544</v>
      </c>
      <c r="C249" s="40">
        <f t="shared" si="13"/>
        <v>0.91666666666666718</v>
      </c>
      <c r="D249" s="43">
        <v>5.49</v>
      </c>
      <c r="E249" s="9">
        <f t="shared" si="14"/>
        <v>5.651955000000001</v>
      </c>
      <c r="F249" s="44">
        <v>55.14</v>
      </c>
      <c r="G249" s="9">
        <f t="shared" si="16"/>
        <v>58.801296000000001</v>
      </c>
      <c r="H249" s="11">
        <f t="shared" si="15"/>
        <v>128.29205356632002</v>
      </c>
    </row>
    <row r="250" spans="1:8" outlineLevel="1">
      <c r="A250" s="7">
        <v>26</v>
      </c>
      <c r="B250" s="39">
        <v>42544</v>
      </c>
      <c r="C250" s="40">
        <f t="shared" si="13"/>
        <v>0.93750000000000056</v>
      </c>
      <c r="D250" s="43">
        <v>8.14</v>
      </c>
      <c r="E250" s="9">
        <f t="shared" si="14"/>
        <v>8.3801300000000012</v>
      </c>
      <c r="F250" s="44">
        <v>67.03</v>
      </c>
      <c r="G250" s="9">
        <f t="shared" si="16"/>
        <v>71.480792000000008</v>
      </c>
      <c r="H250" s="11">
        <f t="shared" si="15"/>
        <v>83.96226553703994</v>
      </c>
    </row>
    <row r="251" spans="1:8" outlineLevel="1">
      <c r="A251" s="7">
        <v>26</v>
      </c>
      <c r="B251" s="39">
        <v>42544</v>
      </c>
      <c r="C251" s="40">
        <f t="shared" si="13"/>
        <v>0.95833333333333393</v>
      </c>
      <c r="D251" s="43">
        <v>8.92</v>
      </c>
      <c r="E251" s="9">
        <f t="shared" si="14"/>
        <v>9.1831399999999999</v>
      </c>
      <c r="F251" s="44">
        <v>50.54</v>
      </c>
      <c r="G251" s="9">
        <f t="shared" si="16"/>
        <v>53.895856000000002</v>
      </c>
      <c r="H251" s="11">
        <f t="shared" si="15"/>
        <v>253.49271893215999</v>
      </c>
    </row>
    <row r="252" spans="1:8" outlineLevel="1">
      <c r="A252" s="7">
        <v>26</v>
      </c>
      <c r="B252" s="39">
        <v>42544</v>
      </c>
      <c r="C252" s="40">
        <f t="shared" si="13"/>
        <v>0.9791666666666673</v>
      </c>
      <c r="D252" s="43">
        <v>8.44</v>
      </c>
      <c r="E252" s="9">
        <f t="shared" si="14"/>
        <v>8.6889800000000008</v>
      </c>
      <c r="F252" s="44">
        <v>42</v>
      </c>
      <c r="G252" s="9">
        <f t="shared" si="16"/>
        <v>44.788800000000002</v>
      </c>
      <c r="H252" s="11">
        <f t="shared" si="15"/>
        <v>318.98288257600001</v>
      </c>
    </row>
    <row r="253" spans="1:8" outlineLevel="1">
      <c r="A253" s="7">
        <v>26</v>
      </c>
      <c r="B253" s="39">
        <v>42544</v>
      </c>
      <c r="C253" s="40">
        <f t="shared" si="13"/>
        <v>1.0000000000000007</v>
      </c>
      <c r="D253" s="43">
        <v>7.78</v>
      </c>
      <c r="E253" s="9">
        <f t="shared" si="14"/>
        <v>8.0095100000000006</v>
      </c>
      <c r="F253" s="44">
        <v>32.99</v>
      </c>
      <c r="G253" s="9">
        <f t="shared" si="16"/>
        <v>35.180536000000004</v>
      </c>
      <c r="H253" s="11">
        <f>E253*($B$6-G253)</f>
        <v>370.99621010264002</v>
      </c>
    </row>
    <row r="254" spans="1:8" outlineLevel="1">
      <c r="A254" s="7">
        <v>26</v>
      </c>
      <c r="B254" s="39">
        <v>42545</v>
      </c>
      <c r="C254" s="40">
        <f t="shared" si="13"/>
        <v>2.0833333333333332E-2</v>
      </c>
      <c r="D254" s="43">
        <v>7.73</v>
      </c>
      <c r="E254" s="9">
        <f t="shared" si="14"/>
        <v>7.9580350000000006</v>
      </c>
      <c r="F254" s="44">
        <v>28.2</v>
      </c>
      <c r="G254" s="9">
        <f t="shared" si="16"/>
        <v>30.072479999999999</v>
      </c>
      <c r="H254" s="11">
        <f t="shared" ref="H254:H300" si="17">E254*($B$6-G254)</f>
        <v>409.26200412320003</v>
      </c>
    </row>
    <row r="255" spans="1:8" outlineLevel="1">
      <c r="A255" s="7">
        <v>26</v>
      </c>
      <c r="B255" s="39">
        <v>42545</v>
      </c>
      <c r="C255" s="40">
        <f t="shared" ref="C255:C318" si="18">IF(C254=$C$61,$C$14,C254+1/48)</f>
        <v>4.1666666666666664E-2</v>
      </c>
      <c r="D255" s="43">
        <v>5.9</v>
      </c>
      <c r="E255" s="9">
        <f t="shared" si="14"/>
        <v>6.0740500000000006</v>
      </c>
      <c r="F255" s="44">
        <v>30.12</v>
      </c>
      <c r="G255" s="9">
        <f t="shared" si="16"/>
        <v>32.119968</v>
      </c>
      <c r="H255" s="11">
        <f t="shared" si="17"/>
        <v>299.93678336960005</v>
      </c>
    </row>
    <row r="256" spans="1:8" outlineLevel="1">
      <c r="A256" s="7">
        <v>26</v>
      </c>
      <c r="B256" s="39">
        <v>42545</v>
      </c>
      <c r="C256" s="40">
        <f t="shared" si="18"/>
        <v>6.25E-2</v>
      </c>
      <c r="D256" s="43">
        <v>4.6900000000000004</v>
      </c>
      <c r="E256" s="9">
        <f t="shared" si="14"/>
        <v>4.8283550000000011</v>
      </c>
      <c r="F256" s="44">
        <v>26.67</v>
      </c>
      <c r="G256" s="9">
        <f t="shared" si="16"/>
        <v>28.440888000000001</v>
      </c>
      <c r="H256" s="11">
        <f t="shared" si="17"/>
        <v>256.18822872076004</v>
      </c>
    </row>
    <row r="257" spans="1:8" outlineLevel="1">
      <c r="A257" s="7">
        <v>26</v>
      </c>
      <c r="B257" s="39">
        <v>42545</v>
      </c>
      <c r="C257" s="40">
        <f t="shared" si="18"/>
        <v>8.3333333333333329E-2</v>
      </c>
      <c r="D257" s="43">
        <v>8.7100000000000009</v>
      </c>
      <c r="E257" s="9">
        <f t="shared" si="14"/>
        <v>8.9669450000000008</v>
      </c>
      <c r="F257" s="44">
        <v>22.86</v>
      </c>
      <c r="G257" s="9">
        <f t="shared" si="16"/>
        <v>24.377904000000001</v>
      </c>
      <c r="H257" s="11">
        <f t="shared" si="17"/>
        <v>512.21069311671999</v>
      </c>
    </row>
    <row r="258" spans="1:8" outlineLevel="1">
      <c r="A258" s="7">
        <v>26</v>
      </c>
      <c r="B258" s="39">
        <v>42545</v>
      </c>
      <c r="C258" s="40">
        <f t="shared" si="18"/>
        <v>0.10416666666666666</v>
      </c>
      <c r="D258" s="43">
        <v>7.84</v>
      </c>
      <c r="E258" s="9">
        <f t="shared" si="14"/>
        <v>8.0712799999999998</v>
      </c>
      <c r="F258" s="44">
        <v>21.87</v>
      </c>
      <c r="G258" s="9">
        <f t="shared" si="16"/>
        <v>23.322168000000001</v>
      </c>
      <c r="H258" s="11">
        <f t="shared" si="17"/>
        <v>469.56957186495993</v>
      </c>
    </row>
    <row r="259" spans="1:8" outlineLevel="1">
      <c r="A259" s="7">
        <v>26</v>
      </c>
      <c r="B259" s="39">
        <v>42545</v>
      </c>
      <c r="C259" s="40">
        <f t="shared" si="18"/>
        <v>0.12499999999999999</v>
      </c>
      <c r="D259" s="43">
        <v>6.06</v>
      </c>
      <c r="E259" s="9">
        <f t="shared" si="14"/>
        <v>6.2387699999999997</v>
      </c>
      <c r="F259" s="44">
        <v>15.12</v>
      </c>
      <c r="G259" s="9">
        <f t="shared" si="16"/>
        <v>16.123967999999998</v>
      </c>
      <c r="H259" s="11">
        <f t="shared" si="17"/>
        <v>407.86602716064004</v>
      </c>
    </row>
    <row r="260" spans="1:8" outlineLevel="1">
      <c r="A260" s="7">
        <v>26</v>
      </c>
      <c r="B260" s="39">
        <v>42545</v>
      </c>
      <c r="C260" s="40">
        <f t="shared" si="18"/>
        <v>0.14583333333333331</v>
      </c>
      <c r="D260" s="43">
        <v>5.37</v>
      </c>
      <c r="E260" s="9">
        <f t="shared" si="14"/>
        <v>5.5284150000000007</v>
      </c>
      <c r="F260" s="44">
        <v>18.059999999999999</v>
      </c>
      <c r="G260" s="9">
        <f t="shared" si="16"/>
        <v>19.259183999999998</v>
      </c>
      <c r="H260" s="11">
        <f t="shared" si="17"/>
        <v>344.09306078664008</v>
      </c>
    </row>
    <row r="261" spans="1:8" outlineLevel="1">
      <c r="A261" s="7">
        <v>26</v>
      </c>
      <c r="B261" s="39">
        <v>42545</v>
      </c>
      <c r="C261" s="40">
        <f t="shared" si="18"/>
        <v>0.16666666666666666</v>
      </c>
      <c r="D261" s="43">
        <v>5.97</v>
      </c>
      <c r="E261" s="9">
        <f t="shared" si="14"/>
        <v>6.146115</v>
      </c>
      <c r="F261" s="44">
        <v>15.78</v>
      </c>
      <c r="G261" s="9">
        <f t="shared" si="16"/>
        <v>16.827791999999999</v>
      </c>
      <c r="H261" s="11">
        <f t="shared" si="17"/>
        <v>397.48282767192001</v>
      </c>
    </row>
    <row r="262" spans="1:8" outlineLevel="1">
      <c r="A262" s="7">
        <v>26</v>
      </c>
      <c r="B262" s="39">
        <v>42545</v>
      </c>
      <c r="C262" s="40">
        <f t="shared" si="18"/>
        <v>0.1875</v>
      </c>
      <c r="D262" s="43">
        <v>7.19</v>
      </c>
      <c r="E262" s="9">
        <f t="shared" si="14"/>
        <v>7.4021050000000006</v>
      </c>
      <c r="F262" s="44">
        <v>16.95</v>
      </c>
      <c r="G262" s="9">
        <f t="shared" si="16"/>
        <v>18.075479999999999</v>
      </c>
      <c r="H262" s="11">
        <f t="shared" si="17"/>
        <v>469.47495661460005</v>
      </c>
    </row>
    <row r="263" spans="1:8" outlineLevel="1">
      <c r="A263" s="7">
        <v>26</v>
      </c>
      <c r="B263" s="39">
        <v>42545</v>
      </c>
      <c r="C263" s="40">
        <f t="shared" si="18"/>
        <v>0.20833333333333334</v>
      </c>
      <c r="D263" s="43">
        <v>7.68</v>
      </c>
      <c r="E263" s="9">
        <f t="shared" si="14"/>
        <v>7.9065600000000007</v>
      </c>
      <c r="F263" s="44">
        <v>18.78</v>
      </c>
      <c r="G263" s="9">
        <f t="shared" si="16"/>
        <v>20.026992</v>
      </c>
      <c r="H263" s="11">
        <f t="shared" si="17"/>
        <v>486.04002613248002</v>
      </c>
    </row>
    <row r="264" spans="1:8" outlineLevel="1">
      <c r="A264" s="7">
        <v>26</v>
      </c>
      <c r="B264" s="39">
        <v>42545</v>
      </c>
      <c r="C264" s="40">
        <f t="shared" si="18"/>
        <v>0.22916666666666669</v>
      </c>
      <c r="D264" s="43">
        <v>8.31</v>
      </c>
      <c r="E264" s="9">
        <f t="shared" si="14"/>
        <v>8.5551450000000013</v>
      </c>
      <c r="F264" s="44">
        <v>19.809999999999999</v>
      </c>
      <c r="G264" s="9">
        <f t="shared" si="16"/>
        <v>21.125384</v>
      </c>
      <c r="H264" s="11">
        <f t="shared" si="17"/>
        <v>516.5135941993201</v>
      </c>
    </row>
    <row r="265" spans="1:8" outlineLevel="1">
      <c r="A265" s="7">
        <v>26</v>
      </c>
      <c r="B265" s="39">
        <v>42545</v>
      </c>
      <c r="C265" s="40">
        <f t="shared" si="18"/>
        <v>0.25</v>
      </c>
      <c r="D265" s="43">
        <v>9.35</v>
      </c>
      <c r="E265" s="9">
        <f t="shared" si="14"/>
        <v>9.6258250000000007</v>
      </c>
      <c r="F265" s="44">
        <v>30.35</v>
      </c>
      <c r="G265" s="9">
        <f t="shared" si="16"/>
        <v>32.36524</v>
      </c>
      <c r="H265" s="11">
        <f t="shared" si="17"/>
        <v>472.96260117700001</v>
      </c>
    </row>
    <row r="266" spans="1:8" outlineLevel="1">
      <c r="A266" s="7">
        <v>26</v>
      </c>
      <c r="B266" s="39">
        <v>42545</v>
      </c>
      <c r="C266" s="40">
        <f t="shared" si="18"/>
        <v>0.27083333333333331</v>
      </c>
      <c r="D266" s="43">
        <v>8.93</v>
      </c>
      <c r="E266" s="9">
        <f t="shared" si="14"/>
        <v>9.1934350000000009</v>
      </c>
      <c r="F266" s="44">
        <v>59.37</v>
      </c>
      <c r="G266" s="9">
        <f t="shared" si="16"/>
        <v>63.312168</v>
      </c>
      <c r="H266" s="11">
        <f t="shared" si="17"/>
        <v>167.20865128292002</v>
      </c>
    </row>
    <row r="267" spans="1:8" outlineLevel="1">
      <c r="A267" s="7">
        <v>26</v>
      </c>
      <c r="B267" s="39">
        <v>42545</v>
      </c>
      <c r="C267" s="40">
        <f t="shared" si="18"/>
        <v>0.29166666666666663</v>
      </c>
      <c r="D267" s="43">
        <v>8.52</v>
      </c>
      <c r="E267" s="9">
        <f t="shared" si="14"/>
        <v>8.7713400000000004</v>
      </c>
      <c r="F267" s="44">
        <v>195.79</v>
      </c>
      <c r="G267" s="9">
        <f t="shared" si="16"/>
        <v>208.79045600000001</v>
      </c>
      <c r="H267" s="11">
        <f t="shared" si="17"/>
        <v>-1116.5078683310401</v>
      </c>
    </row>
    <row r="268" spans="1:8" outlineLevel="1">
      <c r="A268" s="7">
        <v>26</v>
      </c>
      <c r="B268" s="39">
        <v>42545</v>
      </c>
      <c r="C268" s="40">
        <f t="shared" si="18"/>
        <v>0.31249999999999994</v>
      </c>
      <c r="D268" s="43">
        <v>8.68</v>
      </c>
      <c r="E268" s="9">
        <f t="shared" si="14"/>
        <v>8.9360600000000012</v>
      </c>
      <c r="F268" s="44">
        <v>171.53</v>
      </c>
      <c r="G268" s="9">
        <f t="shared" si="16"/>
        <v>182.91959199999999</v>
      </c>
      <c r="H268" s="11">
        <f t="shared" si="17"/>
        <v>-906.29155928752004</v>
      </c>
    </row>
    <row r="269" spans="1:8" outlineLevel="1">
      <c r="A269" s="7">
        <v>26</v>
      </c>
      <c r="B269" s="39">
        <v>42545</v>
      </c>
      <c r="C269" s="40">
        <f t="shared" si="18"/>
        <v>0.33333333333333326</v>
      </c>
      <c r="D269" s="43">
        <v>8.68</v>
      </c>
      <c r="E269" s="9">
        <f t="shared" si="14"/>
        <v>8.9360600000000012</v>
      </c>
      <c r="F269" s="44">
        <v>128.75</v>
      </c>
      <c r="G269" s="9">
        <f t="shared" si="16"/>
        <v>137.29900000000001</v>
      </c>
      <c r="H269" s="11">
        <f t="shared" si="17"/>
        <v>-498.62321194000015</v>
      </c>
    </row>
    <row r="270" spans="1:8" outlineLevel="1">
      <c r="A270" s="7">
        <v>26</v>
      </c>
      <c r="B270" s="39">
        <v>42545</v>
      </c>
      <c r="C270" s="40">
        <f t="shared" si="18"/>
        <v>0.35416666666666657</v>
      </c>
      <c r="D270" s="43">
        <v>8.06</v>
      </c>
      <c r="E270" s="9">
        <f t="shared" ref="E270:E333" si="19">IF($B$11="Electricity",$D270*$B$7,$D270*$B$8)</f>
        <v>8.2977700000000016</v>
      </c>
      <c r="F270" s="44">
        <v>76.069999999999993</v>
      </c>
      <c r="G270" s="9">
        <f t="shared" si="16"/>
        <v>81.121047999999988</v>
      </c>
      <c r="H270" s="11">
        <f t="shared" si="17"/>
        <v>3.1444565370401034</v>
      </c>
    </row>
    <row r="271" spans="1:8" outlineLevel="1">
      <c r="A271" s="7">
        <v>26</v>
      </c>
      <c r="B271" s="39">
        <v>42545</v>
      </c>
      <c r="C271" s="40">
        <f t="shared" si="18"/>
        <v>0.37499999999999989</v>
      </c>
      <c r="D271" s="43">
        <v>6.11</v>
      </c>
      <c r="E271" s="9">
        <f t="shared" si="19"/>
        <v>6.2902450000000005</v>
      </c>
      <c r="F271" s="44">
        <v>84.49</v>
      </c>
      <c r="G271" s="9">
        <f t="shared" ref="G271:G334" si="20">$F271*$B$8</f>
        <v>90.100135999999992</v>
      </c>
      <c r="H271" s="11">
        <f t="shared" si="17"/>
        <v>-54.096962473319955</v>
      </c>
    </row>
    <row r="272" spans="1:8" outlineLevel="1">
      <c r="A272" s="7">
        <v>26</v>
      </c>
      <c r="B272" s="39">
        <v>42545</v>
      </c>
      <c r="C272" s="40">
        <f t="shared" si="18"/>
        <v>0.3958333333333332</v>
      </c>
      <c r="D272" s="43">
        <v>6.38</v>
      </c>
      <c r="E272" s="9">
        <f t="shared" si="19"/>
        <v>6.5682100000000005</v>
      </c>
      <c r="F272" s="44">
        <v>140.41</v>
      </c>
      <c r="G272" s="9">
        <f t="shared" si="20"/>
        <v>149.73322400000001</v>
      </c>
      <c r="H272" s="11">
        <f t="shared" si="17"/>
        <v>-448.17014420904007</v>
      </c>
    </row>
    <row r="273" spans="1:8" outlineLevel="1">
      <c r="A273" s="7">
        <v>26</v>
      </c>
      <c r="B273" s="39">
        <v>42545</v>
      </c>
      <c r="C273" s="40">
        <f t="shared" si="18"/>
        <v>0.41666666666666652</v>
      </c>
      <c r="D273" s="43">
        <v>8.2200000000000006</v>
      </c>
      <c r="E273" s="9">
        <f t="shared" si="19"/>
        <v>8.4624900000000007</v>
      </c>
      <c r="F273" s="44">
        <v>63.79</v>
      </c>
      <c r="G273" s="9">
        <f t="shared" si="20"/>
        <v>68.025655999999998</v>
      </c>
      <c r="H273" s="11">
        <f t="shared" si="17"/>
        <v>114.02650135656003</v>
      </c>
    </row>
    <row r="274" spans="1:8" outlineLevel="1">
      <c r="A274" s="7">
        <v>26</v>
      </c>
      <c r="B274" s="39">
        <v>42545</v>
      </c>
      <c r="C274" s="40">
        <f t="shared" si="18"/>
        <v>0.43749999999999983</v>
      </c>
      <c r="D274" s="43">
        <v>9.5500000000000007</v>
      </c>
      <c r="E274" s="9">
        <f t="shared" si="19"/>
        <v>9.8317250000000023</v>
      </c>
      <c r="F274" s="44">
        <v>53.59</v>
      </c>
      <c r="G274" s="9">
        <f t="shared" si="20"/>
        <v>57.148376000000006</v>
      </c>
      <c r="H274" s="11">
        <f t="shared" si="17"/>
        <v>239.41847047139998</v>
      </c>
    </row>
    <row r="275" spans="1:8" outlineLevel="1">
      <c r="A275" s="7">
        <v>26</v>
      </c>
      <c r="B275" s="39">
        <v>42545</v>
      </c>
      <c r="C275" s="40">
        <f t="shared" si="18"/>
        <v>0.45833333333333315</v>
      </c>
      <c r="D275" s="43">
        <v>9.73</v>
      </c>
      <c r="E275" s="9">
        <f t="shared" si="19"/>
        <v>10.017035000000002</v>
      </c>
      <c r="F275" s="44">
        <v>46.34</v>
      </c>
      <c r="G275" s="9">
        <f t="shared" si="20"/>
        <v>49.416976000000005</v>
      </c>
      <c r="H275" s="11">
        <f t="shared" si="17"/>
        <v>321.37677431383997</v>
      </c>
    </row>
    <row r="276" spans="1:8" outlineLevel="1">
      <c r="A276" s="7">
        <v>26</v>
      </c>
      <c r="B276" s="39">
        <v>42545</v>
      </c>
      <c r="C276" s="40">
        <f t="shared" si="18"/>
        <v>0.47916666666666646</v>
      </c>
      <c r="D276" s="43">
        <v>9.6</v>
      </c>
      <c r="E276" s="9">
        <f t="shared" si="19"/>
        <v>9.8832000000000004</v>
      </c>
      <c r="F276" s="44">
        <v>36.729999999999997</v>
      </c>
      <c r="G276" s="9">
        <f t="shared" si="20"/>
        <v>39.168872</v>
      </c>
      <c r="H276" s="11">
        <f t="shared" si="17"/>
        <v>418.36700424960003</v>
      </c>
    </row>
    <row r="277" spans="1:8" outlineLevel="1">
      <c r="A277" s="7">
        <v>26</v>
      </c>
      <c r="B277" s="39">
        <v>42545</v>
      </c>
      <c r="C277" s="40">
        <f t="shared" si="18"/>
        <v>0.49999999999999978</v>
      </c>
      <c r="D277" s="43">
        <v>9.61</v>
      </c>
      <c r="E277" s="9">
        <f t="shared" si="19"/>
        <v>9.8934949999999997</v>
      </c>
      <c r="F277" s="44">
        <v>34.729999999999997</v>
      </c>
      <c r="G277" s="9">
        <f t="shared" si="20"/>
        <v>37.036071999999997</v>
      </c>
      <c r="H277" s="11">
        <f t="shared" si="17"/>
        <v>439.90364934836003</v>
      </c>
    </row>
    <row r="278" spans="1:8" outlineLevel="1">
      <c r="A278" s="7">
        <v>26</v>
      </c>
      <c r="B278" s="39">
        <v>42545</v>
      </c>
      <c r="C278" s="40">
        <f t="shared" si="18"/>
        <v>0.52083333333333315</v>
      </c>
      <c r="D278" s="43">
        <v>9.7799999999999994</v>
      </c>
      <c r="E278" s="9">
        <f t="shared" si="19"/>
        <v>10.06851</v>
      </c>
      <c r="F278" s="44">
        <v>32</v>
      </c>
      <c r="G278" s="9">
        <f t="shared" si="20"/>
        <v>34.1248</v>
      </c>
      <c r="H278" s="11">
        <f t="shared" si="17"/>
        <v>476.99767495200001</v>
      </c>
    </row>
    <row r="279" spans="1:8" outlineLevel="1">
      <c r="A279" s="7">
        <v>26</v>
      </c>
      <c r="B279" s="39">
        <v>42545</v>
      </c>
      <c r="C279" s="40">
        <f t="shared" si="18"/>
        <v>0.54166666666666652</v>
      </c>
      <c r="D279" s="43">
        <v>9.7899999999999991</v>
      </c>
      <c r="E279" s="9">
        <f t="shared" si="19"/>
        <v>10.078804999999999</v>
      </c>
      <c r="F279" s="44">
        <v>35.29</v>
      </c>
      <c r="G279" s="9">
        <f t="shared" si="20"/>
        <v>37.633256000000003</v>
      </c>
      <c r="H279" s="11">
        <f t="shared" si="17"/>
        <v>442.1243587609199</v>
      </c>
    </row>
    <row r="280" spans="1:8" outlineLevel="1">
      <c r="A280" s="7">
        <v>26</v>
      </c>
      <c r="B280" s="39">
        <v>42545</v>
      </c>
      <c r="C280" s="40">
        <f t="shared" si="18"/>
        <v>0.56249999999999989</v>
      </c>
      <c r="D280" s="43">
        <v>9.7899999999999991</v>
      </c>
      <c r="E280" s="9">
        <f t="shared" si="19"/>
        <v>10.078804999999999</v>
      </c>
      <c r="F280" s="44">
        <v>36.92</v>
      </c>
      <c r="G280" s="9">
        <f t="shared" si="20"/>
        <v>39.371487999999999</v>
      </c>
      <c r="H280" s="11">
        <f t="shared" si="17"/>
        <v>424.60505738815999</v>
      </c>
    </row>
    <row r="281" spans="1:8" outlineLevel="1">
      <c r="A281" s="7">
        <v>26</v>
      </c>
      <c r="B281" s="39">
        <v>42545</v>
      </c>
      <c r="C281" s="40">
        <f t="shared" si="18"/>
        <v>0.58333333333333326</v>
      </c>
      <c r="D281" s="43">
        <v>9.7799999999999994</v>
      </c>
      <c r="E281" s="9">
        <f t="shared" si="19"/>
        <v>10.06851</v>
      </c>
      <c r="F281" s="44">
        <v>32</v>
      </c>
      <c r="G281" s="9">
        <f t="shared" si="20"/>
        <v>34.1248</v>
      </c>
      <c r="H281" s="11">
        <f t="shared" si="17"/>
        <v>476.99767495200001</v>
      </c>
    </row>
    <row r="282" spans="1:8" outlineLevel="1">
      <c r="A282" s="7">
        <v>26</v>
      </c>
      <c r="B282" s="39">
        <v>42545</v>
      </c>
      <c r="C282" s="40">
        <f t="shared" si="18"/>
        <v>0.60416666666666663</v>
      </c>
      <c r="D282" s="43">
        <v>9.7799999999999994</v>
      </c>
      <c r="E282" s="9">
        <f t="shared" si="19"/>
        <v>10.06851</v>
      </c>
      <c r="F282" s="44">
        <v>32.22</v>
      </c>
      <c r="G282" s="9">
        <f t="shared" si="20"/>
        <v>34.359408000000002</v>
      </c>
      <c r="H282" s="11">
        <f t="shared" si="17"/>
        <v>474.63552195791999</v>
      </c>
    </row>
    <row r="283" spans="1:8" outlineLevel="1">
      <c r="A283" s="7">
        <v>26</v>
      </c>
      <c r="B283" s="39">
        <v>42545</v>
      </c>
      <c r="C283" s="40">
        <f t="shared" si="18"/>
        <v>0.625</v>
      </c>
      <c r="D283" s="43">
        <v>9.48</v>
      </c>
      <c r="E283" s="9">
        <f t="shared" si="19"/>
        <v>9.759660000000002</v>
      </c>
      <c r="F283" s="44">
        <v>32.409999999999997</v>
      </c>
      <c r="G283" s="9">
        <f t="shared" si="20"/>
        <v>34.562023999999994</v>
      </c>
      <c r="H283" s="11">
        <f t="shared" si="17"/>
        <v>458.09868684816013</v>
      </c>
    </row>
    <row r="284" spans="1:8" outlineLevel="1">
      <c r="A284" s="7">
        <v>26</v>
      </c>
      <c r="B284" s="39">
        <v>42545</v>
      </c>
      <c r="C284" s="40">
        <f t="shared" si="18"/>
        <v>0.64583333333333337</v>
      </c>
      <c r="D284" s="43">
        <v>8.66</v>
      </c>
      <c r="E284" s="9">
        <f t="shared" si="19"/>
        <v>8.9154700000000009</v>
      </c>
      <c r="F284" s="44">
        <v>38.1</v>
      </c>
      <c r="G284" s="9">
        <f t="shared" si="20"/>
        <v>40.629840000000002</v>
      </c>
      <c r="H284" s="11">
        <f t="shared" si="17"/>
        <v>364.3766853752</v>
      </c>
    </row>
    <row r="285" spans="1:8" outlineLevel="1">
      <c r="A285" s="7">
        <v>26</v>
      </c>
      <c r="B285" s="39">
        <v>42545</v>
      </c>
      <c r="C285" s="40">
        <f t="shared" si="18"/>
        <v>0.66666666666666674</v>
      </c>
      <c r="D285" s="43">
        <v>7.81</v>
      </c>
      <c r="E285" s="9">
        <f t="shared" si="19"/>
        <v>8.0403950000000002</v>
      </c>
      <c r="F285" s="44">
        <v>55.58</v>
      </c>
      <c r="G285" s="9">
        <f t="shared" si="20"/>
        <v>59.270511999999997</v>
      </c>
      <c r="H285" s="11">
        <f t="shared" si="17"/>
        <v>178.73386416776003</v>
      </c>
    </row>
    <row r="286" spans="1:8" outlineLevel="1">
      <c r="A286" s="7">
        <v>26</v>
      </c>
      <c r="B286" s="39">
        <v>42545</v>
      </c>
      <c r="C286" s="40">
        <f t="shared" si="18"/>
        <v>0.68750000000000011</v>
      </c>
      <c r="D286" s="43">
        <v>8.91</v>
      </c>
      <c r="E286" s="9">
        <f t="shared" si="19"/>
        <v>9.1728450000000006</v>
      </c>
      <c r="F286" s="44">
        <v>61.43</v>
      </c>
      <c r="G286" s="9">
        <f t="shared" si="20"/>
        <v>65.508951999999994</v>
      </c>
      <c r="H286" s="11">
        <f t="shared" si="17"/>
        <v>146.68340469156007</v>
      </c>
    </row>
    <row r="287" spans="1:8" outlineLevel="1">
      <c r="A287" s="7">
        <v>26</v>
      </c>
      <c r="B287" s="39">
        <v>42545</v>
      </c>
      <c r="C287" s="40">
        <f t="shared" si="18"/>
        <v>0.70833333333333348</v>
      </c>
      <c r="D287" s="43">
        <v>9.07</v>
      </c>
      <c r="E287" s="9">
        <f t="shared" si="19"/>
        <v>9.3375650000000014</v>
      </c>
      <c r="F287" s="44">
        <v>86.35</v>
      </c>
      <c r="G287" s="9">
        <f t="shared" si="20"/>
        <v>92.083639999999988</v>
      </c>
      <c r="H287" s="11">
        <f t="shared" si="17"/>
        <v>-98.825426436599912</v>
      </c>
    </row>
    <row r="288" spans="1:8" outlineLevel="1">
      <c r="A288" s="7">
        <v>26</v>
      </c>
      <c r="B288" s="39">
        <v>42545</v>
      </c>
      <c r="C288" s="40">
        <f t="shared" si="18"/>
        <v>0.72916666666666685</v>
      </c>
      <c r="D288" s="43">
        <v>9.58</v>
      </c>
      <c r="E288" s="9">
        <f t="shared" si="19"/>
        <v>9.8626100000000001</v>
      </c>
      <c r="F288" s="44">
        <v>67.36</v>
      </c>
      <c r="G288" s="9">
        <f t="shared" si="20"/>
        <v>71.832704000000007</v>
      </c>
      <c r="H288" s="11">
        <f t="shared" si="17"/>
        <v>95.344770202559928</v>
      </c>
    </row>
    <row r="289" spans="1:8" outlineLevel="1">
      <c r="A289" s="7">
        <v>26</v>
      </c>
      <c r="B289" s="39">
        <v>42545</v>
      </c>
      <c r="C289" s="40">
        <f t="shared" si="18"/>
        <v>0.75000000000000022</v>
      </c>
      <c r="D289" s="43">
        <v>9.08</v>
      </c>
      <c r="E289" s="9">
        <f t="shared" si="19"/>
        <v>9.3478600000000007</v>
      </c>
      <c r="F289" s="44">
        <v>133.46</v>
      </c>
      <c r="G289" s="9">
        <f t="shared" si="20"/>
        <v>142.32174400000002</v>
      </c>
      <c r="H289" s="11">
        <f t="shared" si="17"/>
        <v>-568.55314786784027</v>
      </c>
    </row>
    <row r="290" spans="1:8" outlineLevel="1">
      <c r="A290" s="7">
        <v>26</v>
      </c>
      <c r="B290" s="39">
        <v>42545</v>
      </c>
      <c r="C290" s="40">
        <f t="shared" si="18"/>
        <v>0.77083333333333359</v>
      </c>
      <c r="D290" s="43">
        <v>8.83</v>
      </c>
      <c r="E290" s="9">
        <f t="shared" si="19"/>
        <v>9.090485000000001</v>
      </c>
      <c r="F290" s="44">
        <v>108.64</v>
      </c>
      <c r="G290" s="9">
        <f t="shared" si="20"/>
        <v>115.853696</v>
      </c>
      <c r="H290" s="11">
        <f t="shared" si="17"/>
        <v>-312.29175818256005</v>
      </c>
    </row>
    <row r="291" spans="1:8" outlineLevel="1">
      <c r="A291" s="7">
        <v>26</v>
      </c>
      <c r="B291" s="39">
        <v>42545</v>
      </c>
      <c r="C291" s="40">
        <f t="shared" si="18"/>
        <v>0.79166666666666696</v>
      </c>
      <c r="D291" s="43">
        <v>8.67</v>
      </c>
      <c r="E291" s="9">
        <f t="shared" si="19"/>
        <v>8.9257650000000002</v>
      </c>
      <c r="F291" s="44">
        <v>88.62</v>
      </c>
      <c r="G291" s="9">
        <f t="shared" si="20"/>
        <v>94.504367999999999</v>
      </c>
      <c r="H291" s="11">
        <f t="shared" si="17"/>
        <v>-116.07393274152</v>
      </c>
    </row>
    <row r="292" spans="1:8" outlineLevel="1">
      <c r="A292" s="7">
        <v>26</v>
      </c>
      <c r="B292" s="39">
        <v>42545</v>
      </c>
      <c r="C292" s="40">
        <f t="shared" si="18"/>
        <v>0.81250000000000033</v>
      </c>
      <c r="D292" s="43">
        <v>6.64</v>
      </c>
      <c r="E292" s="9">
        <f t="shared" si="19"/>
        <v>6.8358800000000004</v>
      </c>
      <c r="F292" s="44">
        <v>58.31</v>
      </c>
      <c r="G292" s="9">
        <f t="shared" si="20"/>
        <v>62.181784</v>
      </c>
      <c r="H292" s="11">
        <f t="shared" si="17"/>
        <v>132.05700639008001</v>
      </c>
    </row>
    <row r="293" spans="1:8" outlineLevel="1">
      <c r="A293" s="7">
        <v>26</v>
      </c>
      <c r="B293" s="39">
        <v>42545</v>
      </c>
      <c r="C293" s="40">
        <f t="shared" si="18"/>
        <v>0.8333333333333337</v>
      </c>
      <c r="D293" s="43">
        <v>8.7100000000000009</v>
      </c>
      <c r="E293" s="9">
        <f t="shared" si="19"/>
        <v>8.9669450000000008</v>
      </c>
      <c r="F293" s="44">
        <v>88.65</v>
      </c>
      <c r="G293" s="9">
        <f t="shared" si="20"/>
        <v>94.536360000000002</v>
      </c>
      <c r="H293" s="11">
        <f t="shared" si="17"/>
        <v>-116.89632312020002</v>
      </c>
    </row>
    <row r="294" spans="1:8" outlineLevel="1">
      <c r="A294" s="7">
        <v>26</v>
      </c>
      <c r="B294" s="39">
        <v>42545</v>
      </c>
      <c r="C294" s="40">
        <f t="shared" si="18"/>
        <v>0.85416666666666707</v>
      </c>
      <c r="D294" s="43">
        <v>8.39</v>
      </c>
      <c r="E294" s="9">
        <f t="shared" si="19"/>
        <v>8.6375050000000009</v>
      </c>
      <c r="F294" s="44">
        <v>176.29</v>
      </c>
      <c r="G294" s="9">
        <f t="shared" si="20"/>
        <v>187.995656</v>
      </c>
      <c r="H294" s="11">
        <f t="shared" si="17"/>
        <v>-919.85676117828007</v>
      </c>
    </row>
    <row r="295" spans="1:8" outlineLevel="1">
      <c r="A295" s="7">
        <v>26</v>
      </c>
      <c r="B295" s="39">
        <v>42545</v>
      </c>
      <c r="C295" s="40">
        <f t="shared" si="18"/>
        <v>0.87500000000000044</v>
      </c>
      <c r="D295" s="43">
        <v>6.83</v>
      </c>
      <c r="E295" s="9">
        <f t="shared" si="19"/>
        <v>7.0314850000000009</v>
      </c>
      <c r="F295" s="44">
        <v>126.11</v>
      </c>
      <c r="G295" s="9">
        <f t="shared" si="20"/>
        <v>134.48370399999999</v>
      </c>
      <c r="H295" s="11">
        <f t="shared" si="17"/>
        <v>-372.55411992043997</v>
      </c>
    </row>
    <row r="296" spans="1:8" outlineLevel="1">
      <c r="A296" s="7">
        <v>26</v>
      </c>
      <c r="B296" s="39">
        <v>42545</v>
      </c>
      <c r="C296" s="40">
        <f t="shared" si="18"/>
        <v>0.89583333333333381</v>
      </c>
      <c r="D296" s="43">
        <v>6.95</v>
      </c>
      <c r="E296" s="9">
        <f t="shared" si="19"/>
        <v>7.1550250000000011</v>
      </c>
      <c r="F296" s="44">
        <v>105.44</v>
      </c>
      <c r="G296" s="9">
        <f t="shared" si="20"/>
        <v>112.441216</v>
      </c>
      <c r="H296" s="11">
        <f t="shared" si="17"/>
        <v>-221.38517401040002</v>
      </c>
    </row>
    <row r="297" spans="1:8" outlineLevel="1">
      <c r="A297" s="7">
        <v>26</v>
      </c>
      <c r="B297" s="39">
        <v>42545</v>
      </c>
      <c r="C297" s="40">
        <f t="shared" si="18"/>
        <v>0.91666666666666718</v>
      </c>
      <c r="D297" s="43">
        <v>7.13</v>
      </c>
      <c r="E297" s="9">
        <f t="shared" si="19"/>
        <v>7.3403350000000005</v>
      </c>
      <c r="F297" s="44">
        <v>44.25</v>
      </c>
      <c r="G297" s="9">
        <f t="shared" si="20"/>
        <v>47.188200000000002</v>
      </c>
      <c r="H297" s="11">
        <f t="shared" si="17"/>
        <v>251.86010645300001</v>
      </c>
    </row>
    <row r="298" spans="1:8" outlineLevel="1">
      <c r="A298" s="7">
        <v>26</v>
      </c>
      <c r="B298" s="39">
        <v>42545</v>
      </c>
      <c r="C298" s="40">
        <f t="shared" si="18"/>
        <v>0.93750000000000056</v>
      </c>
      <c r="D298" s="43">
        <v>6.78</v>
      </c>
      <c r="E298" s="9">
        <f t="shared" si="19"/>
        <v>6.9800100000000009</v>
      </c>
      <c r="F298" s="44">
        <v>145.94999999999999</v>
      </c>
      <c r="G298" s="9">
        <f t="shared" si="20"/>
        <v>155.64107999999999</v>
      </c>
      <c r="H298" s="11">
        <f t="shared" si="17"/>
        <v>-517.50547981080001</v>
      </c>
    </row>
    <row r="299" spans="1:8" outlineLevel="1">
      <c r="A299" s="7">
        <v>26</v>
      </c>
      <c r="B299" s="39">
        <v>42545</v>
      </c>
      <c r="C299" s="40">
        <f t="shared" si="18"/>
        <v>0.95833333333333393</v>
      </c>
      <c r="D299" s="43">
        <v>7</v>
      </c>
      <c r="E299" s="9">
        <f t="shared" si="19"/>
        <v>7.2065000000000001</v>
      </c>
      <c r="F299" s="44">
        <v>68.08</v>
      </c>
      <c r="G299" s="9">
        <f t="shared" si="20"/>
        <v>72.600511999999995</v>
      </c>
      <c r="H299" s="11">
        <f t="shared" si="17"/>
        <v>64.134160272000045</v>
      </c>
    </row>
    <row r="300" spans="1:8" outlineLevel="1">
      <c r="A300" s="7">
        <v>26</v>
      </c>
      <c r="B300" s="39">
        <v>42545</v>
      </c>
      <c r="C300" s="40">
        <f t="shared" si="18"/>
        <v>0.9791666666666673</v>
      </c>
      <c r="D300" s="43">
        <v>7.04</v>
      </c>
      <c r="E300" s="9">
        <f t="shared" si="19"/>
        <v>7.2476800000000008</v>
      </c>
      <c r="F300" s="44">
        <v>58.77</v>
      </c>
      <c r="G300" s="9">
        <f t="shared" si="20"/>
        <v>62.672328000000007</v>
      </c>
      <c r="H300" s="11">
        <f t="shared" si="17"/>
        <v>136.45694180095995</v>
      </c>
    </row>
    <row r="301" spans="1:8" outlineLevel="1">
      <c r="A301" s="7">
        <v>26</v>
      </c>
      <c r="B301" s="39">
        <v>42545</v>
      </c>
      <c r="C301" s="40">
        <f t="shared" si="18"/>
        <v>1.0000000000000007</v>
      </c>
      <c r="D301" s="43">
        <v>6.2</v>
      </c>
      <c r="E301" s="9">
        <f t="shared" si="19"/>
        <v>6.3829000000000011</v>
      </c>
      <c r="F301" s="44">
        <v>101.12</v>
      </c>
      <c r="G301" s="9">
        <f t="shared" si="20"/>
        <v>107.83436800000001</v>
      </c>
      <c r="H301" s="11">
        <f>E301*($B$6-G301)</f>
        <v>-168.08963750720011</v>
      </c>
    </row>
    <row r="302" spans="1:8" outlineLevel="1">
      <c r="A302" s="7">
        <v>26</v>
      </c>
      <c r="B302" s="39">
        <v>42546</v>
      </c>
      <c r="C302" s="40">
        <f t="shared" si="18"/>
        <v>2.0833333333333332E-2</v>
      </c>
      <c r="D302" s="43">
        <v>5.99</v>
      </c>
      <c r="E302" s="9">
        <f t="shared" si="19"/>
        <v>6.1667050000000003</v>
      </c>
      <c r="F302" s="44">
        <v>46.13</v>
      </c>
      <c r="G302" s="9">
        <f t="shared" si="20"/>
        <v>49.193032000000002</v>
      </c>
      <c r="H302" s="11">
        <f t="shared" ref="H302:H348" si="21">E302*($B$6-G302)</f>
        <v>199.22754110043999</v>
      </c>
    </row>
    <row r="303" spans="1:8" outlineLevel="1">
      <c r="A303" s="7">
        <v>26</v>
      </c>
      <c r="B303" s="39">
        <v>42546</v>
      </c>
      <c r="C303" s="40">
        <f t="shared" si="18"/>
        <v>4.1666666666666664E-2</v>
      </c>
      <c r="D303" s="43">
        <v>6.09</v>
      </c>
      <c r="E303" s="9">
        <f t="shared" si="19"/>
        <v>6.2696550000000002</v>
      </c>
      <c r="F303" s="44">
        <v>63.04</v>
      </c>
      <c r="G303" s="9">
        <f t="shared" si="20"/>
        <v>67.225855999999993</v>
      </c>
      <c r="H303" s="11">
        <f t="shared" si="21"/>
        <v>89.493958300320045</v>
      </c>
    </row>
    <row r="304" spans="1:8" outlineLevel="1">
      <c r="A304" s="7">
        <v>26</v>
      </c>
      <c r="B304" s="39">
        <v>42546</v>
      </c>
      <c r="C304" s="40">
        <f t="shared" si="18"/>
        <v>6.25E-2</v>
      </c>
      <c r="D304" s="43">
        <v>5.91</v>
      </c>
      <c r="E304" s="9">
        <f t="shared" si="19"/>
        <v>6.0843450000000008</v>
      </c>
      <c r="F304" s="44">
        <v>44.06</v>
      </c>
      <c r="G304" s="9">
        <f t="shared" si="20"/>
        <v>46.985584000000003</v>
      </c>
      <c r="H304" s="11">
        <f t="shared" si="21"/>
        <v>209.99761441752</v>
      </c>
    </row>
    <row r="305" spans="1:8" outlineLevel="1">
      <c r="A305" s="7">
        <v>26</v>
      </c>
      <c r="B305" s="39">
        <v>42546</v>
      </c>
      <c r="C305" s="40">
        <f t="shared" si="18"/>
        <v>8.3333333333333329E-2</v>
      </c>
      <c r="D305" s="43">
        <v>5.92</v>
      </c>
      <c r="E305" s="9">
        <f t="shared" si="19"/>
        <v>6.0946400000000001</v>
      </c>
      <c r="F305" s="44">
        <v>30.98</v>
      </c>
      <c r="G305" s="9">
        <f t="shared" si="20"/>
        <v>33.037072000000002</v>
      </c>
      <c r="H305" s="11">
        <f t="shared" si="21"/>
        <v>295.36409950591997</v>
      </c>
    </row>
    <row r="306" spans="1:8" outlineLevel="1">
      <c r="A306" s="7">
        <v>26</v>
      </c>
      <c r="B306" s="39">
        <v>42546</v>
      </c>
      <c r="C306" s="40">
        <f t="shared" si="18"/>
        <v>0.10416666666666666</v>
      </c>
      <c r="D306" s="43">
        <v>5.42</v>
      </c>
      <c r="E306" s="9">
        <f t="shared" si="19"/>
        <v>5.5798900000000007</v>
      </c>
      <c r="F306" s="44">
        <v>23.93</v>
      </c>
      <c r="G306" s="9">
        <f t="shared" si="20"/>
        <v>25.518951999999999</v>
      </c>
      <c r="H306" s="11">
        <f t="shared" si="21"/>
        <v>312.36808992472004</v>
      </c>
    </row>
    <row r="307" spans="1:8" outlineLevel="1">
      <c r="A307" s="7">
        <v>26</v>
      </c>
      <c r="B307" s="39">
        <v>42546</v>
      </c>
      <c r="C307" s="40">
        <f t="shared" si="18"/>
        <v>0.12499999999999999</v>
      </c>
      <c r="D307" s="43">
        <v>4.95</v>
      </c>
      <c r="E307" s="9">
        <f t="shared" si="19"/>
        <v>5.0960250000000009</v>
      </c>
      <c r="F307" s="44">
        <v>26.94</v>
      </c>
      <c r="G307" s="9">
        <f t="shared" si="20"/>
        <v>28.728816000000002</v>
      </c>
      <c r="H307" s="11">
        <f t="shared" si="21"/>
        <v>268.92327294360001</v>
      </c>
    </row>
    <row r="308" spans="1:8" outlineLevel="1">
      <c r="A308" s="7">
        <v>26</v>
      </c>
      <c r="B308" s="39">
        <v>42546</v>
      </c>
      <c r="C308" s="40">
        <f t="shared" si="18"/>
        <v>0.14583333333333331</v>
      </c>
      <c r="D308" s="43">
        <v>3.93</v>
      </c>
      <c r="E308" s="9">
        <f t="shared" si="19"/>
        <v>4.0459350000000001</v>
      </c>
      <c r="F308" s="44">
        <v>24.76</v>
      </c>
      <c r="G308" s="9">
        <f t="shared" si="20"/>
        <v>26.404064000000002</v>
      </c>
      <c r="H308" s="11">
        <f t="shared" si="21"/>
        <v>222.91457582015997</v>
      </c>
    </row>
    <row r="309" spans="1:8" outlineLevel="1">
      <c r="A309" s="7">
        <v>26</v>
      </c>
      <c r="B309" s="39">
        <v>42546</v>
      </c>
      <c r="C309" s="40">
        <f t="shared" si="18"/>
        <v>0.16666666666666666</v>
      </c>
      <c r="D309" s="43">
        <v>3.73</v>
      </c>
      <c r="E309" s="9">
        <f t="shared" si="19"/>
        <v>3.8400350000000003</v>
      </c>
      <c r="F309" s="44">
        <v>18.440000000000001</v>
      </c>
      <c r="G309" s="9">
        <f t="shared" si="20"/>
        <v>19.664416000000003</v>
      </c>
      <c r="H309" s="11">
        <f t="shared" si="21"/>
        <v>237.45080680544001</v>
      </c>
    </row>
    <row r="310" spans="1:8" outlineLevel="1">
      <c r="A310" s="7">
        <v>26</v>
      </c>
      <c r="B310" s="39">
        <v>42546</v>
      </c>
      <c r="C310" s="40">
        <f t="shared" si="18"/>
        <v>0.1875</v>
      </c>
      <c r="D310" s="43">
        <v>4.49</v>
      </c>
      <c r="E310" s="9">
        <f t="shared" si="19"/>
        <v>4.6224550000000004</v>
      </c>
      <c r="F310" s="44">
        <v>18.309999999999999</v>
      </c>
      <c r="G310" s="9">
        <f t="shared" si="20"/>
        <v>19.525783999999998</v>
      </c>
      <c r="H310" s="11">
        <f t="shared" si="21"/>
        <v>286.47302462028</v>
      </c>
    </row>
    <row r="311" spans="1:8" outlineLevel="1">
      <c r="A311" s="7">
        <v>26</v>
      </c>
      <c r="B311" s="39">
        <v>42546</v>
      </c>
      <c r="C311" s="40">
        <f t="shared" si="18"/>
        <v>0.20833333333333334</v>
      </c>
      <c r="D311" s="43">
        <v>4.8</v>
      </c>
      <c r="E311" s="9">
        <f t="shared" si="19"/>
        <v>4.9416000000000002</v>
      </c>
      <c r="F311" s="44">
        <v>19.39</v>
      </c>
      <c r="G311" s="9">
        <f t="shared" si="20"/>
        <v>20.677496000000001</v>
      </c>
      <c r="H311" s="11">
        <f t="shared" si="21"/>
        <v>300.56048576640001</v>
      </c>
    </row>
    <row r="312" spans="1:8" outlineLevel="1">
      <c r="A312" s="7">
        <v>26</v>
      </c>
      <c r="B312" s="39">
        <v>42546</v>
      </c>
      <c r="C312" s="40">
        <f t="shared" si="18"/>
        <v>0.22916666666666669</v>
      </c>
      <c r="D312" s="43">
        <v>5.0999999999999996</v>
      </c>
      <c r="E312" s="9">
        <f t="shared" si="19"/>
        <v>5.2504499999999998</v>
      </c>
      <c r="F312" s="44">
        <v>25.2</v>
      </c>
      <c r="G312" s="9">
        <f t="shared" si="20"/>
        <v>26.873280000000001</v>
      </c>
      <c r="H312" s="11">
        <f t="shared" si="21"/>
        <v>286.81486202399998</v>
      </c>
    </row>
    <row r="313" spans="1:8" outlineLevel="1">
      <c r="A313" s="7">
        <v>26</v>
      </c>
      <c r="B313" s="39">
        <v>42546</v>
      </c>
      <c r="C313" s="40">
        <f t="shared" si="18"/>
        <v>0.25</v>
      </c>
      <c r="D313" s="43">
        <v>4.6100000000000003</v>
      </c>
      <c r="E313" s="9">
        <f t="shared" si="19"/>
        <v>4.7459950000000006</v>
      </c>
      <c r="F313" s="44">
        <v>25.2</v>
      </c>
      <c r="G313" s="9">
        <f t="shared" si="20"/>
        <v>26.873280000000001</v>
      </c>
      <c r="H313" s="11">
        <f t="shared" si="21"/>
        <v>259.25813998640001</v>
      </c>
    </row>
    <row r="314" spans="1:8" outlineLevel="1">
      <c r="A314" s="7">
        <v>26</v>
      </c>
      <c r="B314" s="39">
        <v>42546</v>
      </c>
      <c r="C314" s="40">
        <f t="shared" si="18"/>
        <v>0.27083333333333331</v>
      </c>
      <c r="D314" s="43">
        <v>3.45</v>
      </c>
      <c r="E314" s="9">
        <f t="shared" si="19"/>
        <v>3.5517750000000006</v>
      </c>
      <c r="F314" s="44">
        <v>25.33</v>
      </c>
      <c r="G314" s="9">
        <f t="shared" si="20"/>
        <v>27.011911999999999</v>
      </c>
      <c r="H314" s="11">
        <f t="shared" si="21"/>
        <v>193.52942875620005</v>
      </c>
    </row>
    <row r="315" spans="1:8" outlineLevel="1">
      <c r="A315" s="7">
        <v>26</v>
      </c>
      <c r="B315" s="39">
        <v>42546</v>
      </c>
      <c r="C315" s="40">
        <f t="shared" si="18"/>
        <v>0.29166666666666663</v>
      </c>
      <c r="D315" s="43">
        <v>2.98</v>
      </c>
      <c r="E315" s="9">
        <f t="shared" si="19"/>
        <v>3.0679100000000004</v>
      </c>
      <c r="F315" s="44">
        <v>69.75</v>
      </c>
      <c r="G315" s="9">
        <f t="shared" si="20"/>
        <v>74.381399999999999</v>
      </c>
      <c r="H315" s="11">
        <f t="shared" si="21"/>
        <v>21.839224126000005</v>
      </c>
    </row>
    <row r="316" spans="1:8" outlineLevel="1">
      <c r="A316" s="7">
        <v>26</v>
      </c>
      <c r="B316" s="39">
        <v>42546</v>
      </c>
      <c r="C316" s="40">
        <f t="shared" si="18"/>
        <v>0.31249999999999994</v>
      </c>
      <c r="D316" s="43">
        <v>2.52</v>
      </c>
      <c r="E316" s="9">
        <f t="shared" si="19"/>
        <v>2.5943400000000003</v>
      </c>
      <c r="F316" s="44">
        <v>96.05</v>
      </c>
      <c r="G316" s="9">
        <f t="shared" si="20"/>
        <v>102.42771999999999</v>
      </c>
      <c r="H316" s="11">
        <f t="shared" si="21"/>
        <v>-54.293621104799989</v>
      </c>
    </row>
    <row r="317" spans="1:8" outlineLevel="1">
      <c r="A317" s="7">
        <v>26</v>
      </c>
      <c r="B317" s="39">
        <v>42546</v>
      </c>
      <c r="C317" s="40">
        <f t="shared" si="18"/>
        <v>0.33333333333333326</v>
      </c>
      <c r="D317" s="43">
        <v>2.79</v>
      </c>
      <c r="E317" s="9">
        <f t="shared" si="19"/>
        <v>2.8723050000000003</v>
      </c>
      <c r="F317" s="44">
        <v>235.21</v>
      </c>
      <c r="G317" s="9">
        <f t="shared" si="20"/>
        <v>250.827944</v>
      </c>
      <c r="H317" s="11">
        <f t="shared" si="21"/>
        <v>-486.36150019092008</v>
      </c>
    </row>
    <row r="318" spans="1:8" outlineLevel="1">
      <c r="A318" s="7">
        <v>26</v>
      </c>
      <c r="B318" s="39">
        <v>42546</v>
      </c>
      <c r="C318" s="40">
        <f t="shared" si="18"/>
        <v>0.35416666666666657</v>
      </c>
      <c r="D318" s="43">
        <v>2.68</v>
      </c>
      <c r="E318" s="9">
        <f t="shared" si="19"/>
        <v>2.7590600000000003</v>
      </c>
      <c r="F318" s="44">
        <v>194.94</v>
      </c>
      <c r="G318" s="9">
        <f t="shared" si="20"/>
        <v>207.884016</v>
      </c>
      <c r="H318" s="11">
        <f t="shared" si="21"/>
        <v>-348.70108318496005</v>
      </c>
    </row>
    <row r="319" spans="1:8" outlineLevel="1">
      <c r="A319" s="7">
        <v>26</v>
      </c>
      <c r="B319" s="39">
        <v>42546</v>
      </c>
      <c r="C319" s="40">
        <f t="shared" ref="C319:C382" si="22">IF(C318=$C$61,$C$14,C318+1/48)</f>
        <v>0.37499999999999989</v>
      </c>
      <c r="D319" s="43">
        <v>1.87</v>
      </c>
      <c r="E319" s="9">
        <f t="shared" si="19"/>
        <v>1.9251650000000002</v>
      </c>
      <c r="F319" s="44">
        <v>106.58</v>
      </c>
      <c r="G319" s="9">
        <f t="shared" si="20"/>
        <v>113.65691200000001</v>
      </c>
      <c r="H319" s="11">
        <f t="shared" si="21"/>
        <v>-61.907361490480021</v>
      </c>
    </row>
    <row r="320" spans="1:8" outlineLevel="1">
      <c r="A320" s="7">
        <v>26</v>
      </c>
      <c r="B320" s="39">
        <v>42546</v>
      </c>
      <c r="C320" s="40">
        <f t="shared" si="22"/>
        <v>0.3958333333333332</v>
      </c>
      <c r="D320" s="43">
        <v>1.31</v>
      </c>
      <c r="E320" s="9">
        <f t="shared" si="19"/>
        <v>1.3486450000000001</v>
      </c>
      <c r="F320" s="44">
        <v>223.25</v>
      </c>
      <c r="G320" s="9">
        <f t="shared" si="20"/>
        <v>238.07380000000001</v>
      </c>
      <c r="H320" s="11">
        <f t="shared" si="21"/>
        <v>-211.16247250100002</v>
      </c>
    </row>
    <row r="321" spans="1:8" outlineLevel="1">
      <c r="A321" s="7">
        <v>26</v>
      </c>
      <c r="B321" s="39">
        <v>42546</v>
      </c>
      <c r="C321" s="40">
        <f t="shared" si="22"/>
        <v>0.41666666666666652</v>
      </c>
      <c r="D321" s="43">
        <v>0.62</v>
      </c>
      <c r="E321" s="9">
        <f t="shared" si="19"/>
        <v>0.63829000000000002</v>
      </c>
      <c r="F321" s="44">
        <v>92.08</v>
      </c>
      <c r="G321" s="9">
        <f t="shared" si="20"/>
        <v>98.194112000000004</v>
      </c>
      <c r="H321" s="11">
        <f t="shared" si="21"/>
        <v>-10.655684748480002</v>
      </c>
    </row>
    <row r="322" spans="1:8" outlineLevel="1">
      <c r="A322" s="7">
        <v>26</v>
      </c>
      <c r="B322" s="39">
        <v>42546</v>
      </c>
      <c r="C322" s="40">
        <f t="shared" si="22"/>
        <v>0.43749999999999983</v>
      </c>
      <c r="D322" s="43">
        <v>0.88</v>
      </c>
      <c r="E322" s="9">
        <f t="shared" si="19"/>
        <v>0.9059600000000001</v>
      </c>
      <c r="F322" s="44">
        <v>90.28</v>
      </c>
      <c r="G322" s="9">
        <f t="shared" si="20"/>
        <v>96.274591999999998</v>
      </c>
      <c r="H322" s="11">
        <f t="shared" si="21"/>
        <v>-13.385189368320001</v>
      </c>
    </row>
    <row r="323" spans="1:8" outlineLevel="1">
      <c r="A323" s="7">
        <v>26</v>
      </c>
      <c r="B323" s="39">
        <v>42546</v>
      </c>
      <c r="C323" s="40">
        <f t="shared" si="22"/>
        <v>0.45833333333333315</v>
      </c>
      <c r="D323" s="43">
        <v>1.2</v>
      </c>
      <c r="E323" s="9">
        <f t="shared" si="19"/>
        <v>1.2354000000000001</v>
      </c>
      <c r="F323" s="44">
        <v>116.04</v>
      </c>
      <c r="G323" s="9">
        <f t="shared" si="20"/>
        <v>123.74505600000001</v>
      </c>
      <c r="H323" s="11">
        <f t="shared" si="21"/>
        <v>-52.189542182400011</v>
      </c>
    </row>
    <row r="324" spans="1:8" outlineLevel="1">
      <c r="A324" s="7">
        <v>26</v>
      </c>
      <c r="B324" s="39">
        <v>42546</v>
      </c>
      <c r="C324" s="40">
        <f t="shared" si="22"/>
        <v>0.47916666666666646</v>
      </c>
      <c r="D324" s="43">
        <v>1.08</v>
      </c>
      <c r="E324" s="9">
        <f t="shared" si="19"/>
        <v>1.1118600000000001</v>
      </c>
      <c r="F324" s="44">
        <v>100.76</v>
      </c>
      <c r="G324" s="9">
        <f t="shared" si="20"/>
        <v>107.45046400000001</v>
      </c>
      <c r="H324" s="11">
        <f t="shared" si="21"/>
        <v>-28.853282903040014</v>
      </c>
    </row>
    <row r="325" spans="1:8" outlineLevel="1">
      <c r="A325" s="7">
        <v>26</v>
      </c>
      <c r="B325" s="39">
        <v>42546</v>
      </c>
      <c r="C325" s="40">
        <f t="shared" si="22"/>
        <v>0.49999999999999978</v>
      </c>
      <c r="D325" s="43">
        <v>0.82</v>
      </c>
      <c r="E325" s="9">
        <f t="shared" si="19"/>
        <v>0.84419</v>
      </c>
      <c r="F325" s="44">
        <v>76.36</v>
      </c>
      <c r="G325" s="9">
        <f t="shared" si="20"/>
        <v>81.430304000000007</v>
      </c>
      <c r="H325" s="11">
        <f t="shared" si="21"/>
        <v>5.883666623999436E-2</v>
      </c>
    </row>
    <row r="326" spans="1:8" outlineLevel="1">
      <c r="A326" s="7">
        <v>26</v>
      </c>
      <c r="B326" s="39">
        <v>42546</v>
      </c>
      <c r="C326" s="40">
        <f t="shared" si="22"/>
        <v>0.52083333333333315</v>
      </c>
      <c r="D326" s="43">
        <v>0.41</v>
      </c>
      <c r="E326" s="9">
        <f t="shared" si="19"/>
        <v>0.422095</v>
      </c>
      <c r="F326" s="44">
        <v>72.69</v>
      </c>
      <c r="G326" s="9">
        <f t="shared" si="20"/>
        <v>77.516615999999999</v>
      </c>
      <c r="H326" s="11">
        <f t="shared" si="21"/>
        <v>1.6813664694800003</v>
      </c>
    </row>
    <row r="327" spans="1:8" outlineLevel="1">
      <c r="A327" s="7">
        <v>26</v>
      </c>
      <c r="B327" s="39">
        <v>42546</v>
      </c>
      <c r="C327" s="40">
        <f t="shared" si="22"/>
        <v>0.54166666666666652</v>
      </c>
      <c r="D327" s="43">
        <v>0.49</v>
      </c>
      <c r="E327" s="9">
        <f t="shared" si="19"/>
        <v>0.50445499999999999</v>
      </c>
      <c r="F327" s="44">
        <v>60.36</v>
      </c>
      <c r="G327" s="9">
        <f t="shared" si="20"/>
        <v>64.367903999999996</v>
      </c>
      <c r="H327" s="11">
        <f t="shared" si="21"/>
        <v>8.642371487680002</v>
      </c>
    </row>
    <row r="328" spans="1:8" outlineLevel="1">
      <c r="A328" s="7">
        <v>26</v>
      </c>
      <c r="B328" s="39">
        <v>42546</v>
      </c>
      <c r="C328" s="40">
        <f t="shared" si="22"/>
        <v>0.56249999999999989</v>
      </c>
      <c r="D328" s="43">
        <v>0.43</v>
      </c>
      <c r="E328" s="9">
        <f t="shared" si="19"/>
        <v>0.44268500000000005</v>
      </c>
      <c r="F328" s="44">
        <v>56.36</v>
      </c>
      <c r="G328" s="9">
        <f t="shared" si="20"/>
        <v>60.102304000000004</v>
      </c>
      <c r="H328" s="11">
        <f t="shared" si="21"/>
        <v>9.4724390537599987</v>
      </c>
    </row>
    <row r="329" spans="1:8" outlineLevel="1">
      <c r="A329" s="7">
        <v>26</v>
      </c>
      <c r="B329" s="39">
        <v>42546</v>
      </c>
      <c r="C329" s="40">
        <f t="shared" si="22"/>
        <v>0.58333333333333326</v>
      </c>
      <c r="D329" s="43">
        <v>0.51</v>
      </c>
      <c r="E329" s="9">
        <f t="shared" si="19"/>
        <v>0.52504500000000009</v>
      </c>
      <c r="F329" s="44">
        <v>51.33</v>
      </c>
      <c r="G329" s="9">
        <f t="shared" si="20"/>
        <v>54.738312000000001</v>
      </c>
      <c r="H329" s="11">
        <f t="shared" si="21"/>
        <v>14.051090475960002</v>
      </c>
    </row>
    <row r="330" spans="1:8" outlineLevel="1">
      <c r="A330" s="7">
        <v>26</v>
      </c>
      <c r="B330" s="39">
        <v>42546</v>
      </c>
      <c r="C330" s="40">
        <f t="shared" si="22"/>
        <v>0.60416666666666663</v>
      </c>
      <c r="D330" s="43">
        <v>0.31</v>
      </c>
      <c r="E330" s="9">
        <f t="shared" si="19"/>
        <v>0.31914500000000001</v>
      </c>
      <c r="F330" s="44">
        <v>46.64</v>
      </c>
      <c r="G330" s="9">
        <f t="shared" si="20"/>
        <v>49.736896000000002</v>
      </c>
      <c r="H330" s="11">
        <f t="shared" si="21"/>
        <v>10.13703582608</v>
      </c>
    </row>
    <row r="331" spans="1:8" outlineLevel="1">
      <c r="A331" s="7">
        <v>26</v>
      </c>
      <c r="B331" s="39">
        <v>42546</v>
      </c>
      <c r="C331" s="40">
        <f t="shared" si="22"/>
        <v>0.625</v>
      </c>
      <c r="D331" s="43">
        <v>-9.9999999999999985E-3</v>
      </c>
      <c r="E331" s="9">
        <f t="shared" si="19"/>
        <v>-1.0294999999999999E-2</v>
      </c>
      <c r="F331" s="44">
        <v>43.54</v>
      </c>
      <c r="G331" s="9">
        <f t="shared" si="20"/>
        <v>46.431055999999998</v>
      </c>
      <c r="H331" s="11">
        <f t="shared" si="21"/>
        <v>-0.36103477847999998</v>
      </c>
    </row>
    <row r="332" spans="1:8" outlineLevel="1">
      <c r="A332" s="7">
        <v>26</v>
      </c>
      <c r="B332" s="39">
        <v>42546</v>
      </c>
      <c r="C332" s="40">
        <f t="shared" si="22"/>
        <v>0.64583333333333337</v>
      </c>
      <c r="D332" s="43">
        <v>-0.06</v>
      </c>
      <c r="E332" s="9">
        <f t="shared" si="19"/>
        <v>-6.1770000000000005E-2</v>
      </c>
      <c r="F332" s="44">
        <v>56.63</v>
      </c>
      <c r="G332" s="9">
        <f t="shared" si="20"/>
        <v>60.390232000000005</v>
      </c>
      <c r="H332" s="11">
        <f t="shared" si="21"/>
        <v>-1.3039503693599999</v>
      </c>
    </row>
    <row r="333" spans="1:8" outlineLevel="1">
      <c r="A333" s="7">
        <v>26</v>
      </c>
      <c r="B333" s="39">
        <v>42546</v>
      </c>
      <c r="C333" s="40">
        <f t="shared" si="22"/>
        <v>0.66666666666666674</v>
      </c>
      <c r="D333" s="43">
        <v>-0.09</v>
      </c>
      <c r="E333" s="9">
        <f t="shared" si="19"/>
        <v>-9.2655000000000001E-2</v>
      </c>
      <c r="F333" s="44">
        <v>74</v>
      </c>
      <c r="G333" s="9">
        <f t="shared" si="20"/>
        <v>78.913600000000002</v>
      </c>
      <c r="H333" s="11">
        <f t="shared" si="21"/>
        <v>-0.23964289199999977</v>
      </c>
    </row>
    <row r="334" spans="1:8" outlineLevel="1">
      <c r="A334" s="7">
        <v>26</v>
      </c>
      <c r="B334" s="39">
        <v>42546</v>
      </c>
      <c r="C334" s="40">
        <f t="shared" si="22"/>
        <v>0.68750000000000011</v>
      </c>
      <c r="D334" s="43">
        <v>-0.09</v>
      </c>
      <c r="E334" s="9">
        <f t="shared" ref="E334:E397" si="23">IF($B$11="Electricity",$D334*$B$7,$D334*$B$8)</f>
        <v>-9.2655000000000001E-2</v>
      </c>
      <c r="F334" s="44">
        <v>129.01</v>
      </c>
      <c r="G334" s="9">
        <f t="shared" si="20"/>
        <v>137.57626399999998</v>
      </c>
      <c r="H334" s="11">
        <f t="shared" si="21"/>
        <v>5.1957462409199984</v>
      </c>
    </row>
    <row r="335" spans="1:8" outlineLevel="1">
      <c r="A335" s="7">
        <v>26</v>
      </c>
      <c r="B335" s="39">
        <v>42546</v>
      </c>
      <c r="C335" s="40">
        <f t="shared" si="22"/>
        <v>0.70833333333333348</v>
      </c>
      <c r="D335" s="43">
        <v>-0.09</v>
      </c>
      <c r="E335" s="9">
        <f t="shared" si="23"/>
        <v>-9.2655000000000001E-2</v>
      </c>
      <c r="F335" s="44">
        <v>172.78</v>
      </c>
      <c r="G335" s="9">
        <f t="shared" ref="G335:G398" si="24">$F335*$B$8</f>
        <v>184.25259199999999</v>
      </c>
      <c r="H335" s="11">
        <f t="shared" si="21"/>
        <v>9.52054141176</v>
      </c>
    </row>
    <row r="336" spans="1:8" outlineLevel="1">
      <c r="A336" s="7">
        <v>26</v>
      </c>
      <c r="B336" s="39">
        <v>42546</v>
      </c>
      <c r="C336" s="40">
        <f t="shared" si="22"/>
        <v>0.72916666666666685</v>
      </c>
      <c r="D336" s="43">
        <v>-0.09</v>
      </c>
      <c r="E336" s="9">
        <f t="shared" si="23"/>
        <v>-9.2655000000000001E-2</v>
      </c>
      <c r="F336" s="44">
        <v>157.1</v>
      </c>
      <c r="G336" s="9">
        <f t="shared" si="24"/>
        <v>167.53144</v>
      </c>
      <c r="H336" s="11">
        <f t="shared" si="21"/>
        <v>7.9712430732000001</v>
      </c>
    </row>
    <row r="337" spans="1:8" outlineLevel="1">
      <c r="A337" s="7">
        <v>26</v>
      </c>
      <c r="B337" s="39">
        <v>42546</v>
      </c>
      <c r="C337" s="40">
        <f t="shared" si="22"/>
        <v>0.75000000000000022</v>
      </c>
      <c r="D337" s="43">
        <v>-0.08</v>
      </c>
      <c r="E337" s="9">
        <f t="shared" si="23"/>
        <v>-8.2360000000000003E-2</v>
      </c>
      <c r="F337" s="44">
        <v>193.64</v>
      </c>
      <c r="G337" s="9">
        <f t="shared" si="24"/>
        <v>206.49769599999999</v>
      </c>
      <c r="H337" s="11">
        <f t="shared" si="21"/>
        <v>10.294810242559999</v>
      </c>
    </row>
    <row r="338" spans="1:8" outlineLevel="1">
      <c r="A338" s="7">
        <v>26</v>
      </c>
      <c r="B338" s="39">
        <v>42546</v>
      </c>
      <c r="C338" s="40">
        <f t="shared" si="22"/>
        <v>0.77083333333333359</v>
      </c>
      <c r="D338" s="43">
        <v>-0.09</v>
      </c>
      <c r="E338" s="9">
        <f t="shared" si="23"/>
        <v>-9.2655000000000001E-2</v>
      </c>
      <c r="F338" s="44">
        <v>196.56</v>
      </c>
      <c r="G338" s="9">
        <f t="shared" si="24"/>
        <v>209.61158399999999</v>
      </c>
      <c r="H338" s="11">
        <f t="shared" si="21"/>
        <v>11.870178815519999</v>
      </c>
    </row>
    <row r="339" spans="1:8" outlineLevel="1">
      <c r="A339" s="7">
        <v>26</v>
      </c>
      <c r="B339" s="39">
        <v>42546</v>
      </c>
      <c r="C339" s="40">
        <f t="shared" si="22"/>
        <v>0.79166666666666696</v>
      </c>
      <c r="D339" s="43">
        <v>-0.09</v>
      </c>
      <c r="E339" s="9">
        <f t="shared" si="23"/>
        <v>-9.2655000000000001E-2</v>
      </c>
      <c r="F339" s="44">
        <v>148.94</v>
      </c>
      <c r="G339" s="9">
        <f t="shared" si="24"/>
        <v>158.82961599999999</v>
      </c>
      <c r="H339" s="11">
        <f t="shared" si="21"/>
        <v>7.1649755704799993</v>
      </c>
    </row>
    <row r="340" spans="1:8" outlineLevel="1">
      <c r="A340" s="7">
        <v>26</v>
      </c>
      <c r="B340" s="39">
        <v>42546</v>
      </c>
      <c r="C340" s="40">
        <f t="shared" si="22"/>
        <v>0.81250000000000033</v>
      </c>
      <c r="D340" s="43">
        <v>-0.09</v>
      </c>
      <c r="E340" s="9">
        <f t="shared" si="23"/>
        <v>-9.2655000000000001E-2</v>
      </c>
      <c r="F340" s="44">
        <v>96.98</v>
      </c>
      <c r="G340" s="9">
        <f t="shared" si="24"/>
        <v>103.419472</v>
      </c>
      <c r="H340" s="11">
        <f t="shared" si="21"/>
        <v>2.0309486781600001</v>
      </c>
    </row>
    <row r="341" spans="1:8" outlineLevel="1">
      <c r="A341" s="7">
        <v>26</v>
      </c>
      <c r="B341" s="39">
        <v>42546</v>
      </c>
      <c r="C341" s="40">
        <f t="shared" si="22"/>
        <v>0.8333333333333337</v>
      </c>
      <c r="D341" s="43">
        <v>-6.0000000000000005E-2</v>
      </c>
      <c r="E341" s="9">
        <f t="shared" si="23"/>
        <v>-6.1770000000000012E-2</v>
      </c>
      <c r="F341" s="44">
        <v>145.76</v>
      </c>
      <c r="G341" s="9">
        <f t="shared" si="24"/>
        <v>155.43846399999998</v>
      </c>
      <c r="H341" s="11">
        <f t="shared" si="21"/>
        <v>4.56717892128</v>
      </c>
    </row>
    <row r="342" spans="1:8" outlineLevel="1">
      <c r="A342" s="7">
        <v>26</v>
      </c>
      <c r="B342" s="39">
        <v>42546</v>
      </c>
      <c r="C342" s="40">
        <f t="shared" si="22"/>
        <v>0.85416666666666707</v>
      </c>
      <c r="D342" s="43">
        <v>-0.04</v>
      </c>
      <c r="E342" s="9">
        <f t="shared" si="23"/>
        <v>-4.1180000000000001E-2</v>
      </c>
      <c r="F342" s="44">
        <v>181.69</v>
      </c>
      <c r="G342" s="9">
        <f t="shared" si="24"/>
        <v>193.75421600000001</v>
      </c>
      <c r="H342" s="11">
        <f t="shared" si="21"/>
        <v>4.6226286148800009</v>
      </c>
    </row>
    <row r="343" spans="1:8" outlineLevel="1">
      <c r="A343" s="7">
        <v>26</v>
      </c>
      <c r="B343" s="39">
        <v>42546</v>
      </c>
      <c r="C343" s="40">
        <f t="shared" si="22"/>
        <v>0.87500000000000044</v>
      </c>
      <c r="D343" s="43">
        <v>-0.06</v>
      </c>
      <c r="E343" s="9">
        <f t="shared" si="23"/>
        <v>-6.1770000000000005E-2</v>
      </c>
      <c r="F343" s="44">
        <v>215.94</v>
      </c>
      <c r="G343" s="9">
        <f t="shared" si="24"/>
        <v>230.27841599999999</v>
      </c>
      <c r="H343" s="11">
        <f t="shared" si="21"/>
        <v>9.1900427563200004</v>
      </c>
    </row>
    <row r="344" spans="1:8" outlineLevel="1">
      <c r="A344" s="7">
        <v>26</v>
      </c>
      <c r="B344" s="39">
        <v>42546</v>
      </c>
      <c r="C344" s="40">
        <f t="shared" si="22"/>
        <v>0.89583333333333381</v>
      </c>
      <c r="D344" s="43">
        <v>7.0000000000000007E-2</v>
      </c>
      <c r="E344" s="9">
        <f t="shared" si="23"/>
        <v>7.2065000000000018E-2</v>
      </c>
      <c r="F344" s="44">
        <v>144.22</v>
      </c>
      <c r="G344" s="9">
        <f t="shared" si="24"/>
        <v>153.79620800000001</v>
      </c>
      <c r="H344" s="11">
        <f t="shared" si="21"/>
        <v>-5.2100262295200022</v>
      </c>
    </row>
    <row r="345" spans="1:8" outlineLevel="1">
      <c r="A345" s="7">
        <v>26</v>
      </c>
      <c r="B345" s="39">
        <v>42546</v>
      </c>
      <c r="C345" s="40">
        <f t="shared" si="22"/>
        <v>0.91666666666666718</v>
      </c>
      <c r="D345" s="43">
        <v>0.2</v>
      </c>
      <c r="E345" s="9">
        <f t="shared" si="23"/>
        <v>0.20590000000000003</v>
      </c>
      <c r="F345" s="44">
        <v>84.25</v>
      </c>
      <c r="G345" s="9">
        <f t="shared" si="24"/>
        <v>89.844200000000001</v>
      </c>
      <c r="H345" s="11">
        <f t="shared" si="21"/>
        <v>-1.7180707800000004</v>
      </c>
    </row>
    <row r="346" spans="1:8" outlineLevel="1">
      <c r="A346" s="7">
        <v>26</v>
      </c>
      <c r="B346" s="39">
        <v>42546</v>
      </c>
      <c r="C346" s="40">
        <f t="shared" si="22"/>
        <v>0.93750000000000056</v>
      </c>
      <c r="D346" s="43">
        <v>0.49</v>
      </c>
      <c r="E346" s="9">
        <f t="shared" si="23"/>
        <v>0.50445499999999999</v>
      </c>
      <c r="F346" s="44">
        <v>106.72</v>
      </c>
      <c r="G346" s="9">
        <f t="shared" si="24"/>
        <v>113.806208</v>
      </c>
      <c r="H346" s="11">
        <f t="shared" si="21"/>
        <v>-16.29702815664</v>
      </c>
    </row>
    <row r="347" spans="1:8" outlineLevel="1">
      <c r="A347" s="7">
        <v>26</v>
      </c>
      <c r="B347" s="39">
        <v>42546</v>
      </c>
      <c r="C347" s="40">
        <f t="shared" si="22"/>
        <v>0.95833333333333393</v>
      </c>
      <c r="D347" s="43">
        <v>0.6</v>
      </c>
      <c r="E347" s="9">
        <f t="shared" si="23"/>
        <v>0.61770000000000003</v>
      </c>
      <c r="F347" s="44">
        <v>105.26</v>
      </c>
      <c r="G347" s="9">
        <f t="shared" si="24"/>
        <v>112.24926400000001</v>
      </c>
      <c r="H347" s="11">
        <f t="shared" si="21"/>
        <v>-18.993820372800009</v>
      </c>
    </row>
    <row r="348" spans="1:8" outlineLevel="1">
      <c r="A348" s="7">
        <v>26</v>
      </c>
      <c r="B348" s="39">
        <v>42546</v>
      </c>
      <c r="C348" s="40">
        <f t="shared" si="22"/>
        <v>0.9791666666666673</v>
      </c>
      <c r="D348" s="43">
        <v>0.79</v>
      </c>
      <c r="E348" s="9">
        <f t="shared" si="23"/>
        <v>0.81330500000000006</v>
      </c>
      <c r="F348" s="44">
        <v>126.57</v>
      </c>
      <c r="G348" s="9">
        <f t="shared" si="24"/>
        <v>134.97424799999999</v>
      </c>
      <c r="H348" s="11">
        <f t="shared" si="21"/>
        <v>-43.490873269639991</v>
      </c>
    </row>
    <row r="349" spans="1:8" outlineLevel="1">
      <c r="A349" s="7">
        <v>26</v>
      </c>
      <c r="B349" s="39">
        <v>42546</v>
      </c>
      <c r="C349" s="40">
        <f t="shared" si="22"/>
        <v>1.0000000000000007</v>
      </c>
      <c r="D349" s="43">
        <v>0.48</v>
      </c>
      <c r="E349" s="9">
        <f t="shared" si="23"/>
        <v>0.49416000000000004</v>
      </c>
      <c r="F349" s="44">
        <v>92.82</v>
      </c>
      <c r="G349" s="9">
        <f t="shared" si="24"/>
        <v>98.983247999999989</v>
      </c>
      <c r="H349" s="11">
        <f>E349*($B$6-G349)</f>
        <v>-8.6395218316799962</v>
      </c>
    </row>
    <row r="350" spans="1:8" outlineLevel="1">
      <c r="A350" s="7">
        <v>27</v>
      </c>
      <c r="B350" s="39">
        <v>42547</v>
      </c>
      <c r="C350" s="40">
        <f t="shared" si="22"/>
        <v>2.0833333333333332E-2</v>
      </c>
      <c r="D350" s="43">
        <v>0.36</v>
      </c>
      <c r="E350" s="9">
        <f t="shared" si="23"/>
        <v>0.37062</v>
      </c>
      <c r="F350" s="44">
        <v>63.4</v>
      </c>
      <c r="G350" s="9">
        <f t="shared" si="24"/>
        <v>67.609759999999994</v>
      </c>
      <c r="H350" s="11">
        <f t="shared" ref="H350:H396" si="25">E350*($B$6-G350)</f>
        <v>5.1480007488000021</v>
      </c>
    </row>
    <row r="351" spans="1:8" outlineLevel="1">
      <c r="A351" s="7">
        <v>27</v>
      </c>
      <c r="B351" s="39">
        <v>42547</v>
      </c>
      <c r="C351" s="40">
        <f t="shared" si="22"/>
        <v>4.1666666666666664E-2</v>
      </c>
      <c r="D351" s="43">
        <v>0.24</v>
      </c>
      <c r="E351" s="9">
        <f t="shared" si="23"/>
        <v>0.24708000000000002</v>
      </c>
      <c r="F351" s="44">
        <v>59.53</v>
      </c>
      <c r="G351" s="9">
        <f t="shared" si="24"/>
        <v>63.482792000000003</v>
      </c>
      <c r="H351" s="11">
        <f t="shared" si="25"/>
        <v>4.4516917526399995</v>
      </c>
    </row>
    <row r="352" spans="1:8" outlineLevel="1">
      <c r="A352" s="7">
        <v>27</v>
      </c>
      <c r="B352" s="39">
        <v>42547</v>
      </c>
      <c r="C352" s="40">
        <f t="shared" si="22"/>
        <v>6.25E-2</v>
      </c>
      <c r="D352" s="43">
        <v>0.14000000000000001</v>
      </c>
      <c r="E352" s="9">
        <f t="shared" si="23"/>
        <v>0.14413000000000004</v>
      </c>
      <c r="F352" s="44">
        <v>60.48</v>
      </c>
      <c r="G352" s="9">
        <f t="shared" si="24"/>
        <v>64.495871999999991</v>
      </c>
      <c r="H352" s="11">
        <f t="shared" si="25"/>
        <v>2.4508049686400017</v>
      </c>
    </row>
    <row r="353" spans="1:8" outlineLevel="1">
      <c r="A353" s="7">
        <v>27</v>
      </c>
      <c r="B353" s="39">
        <v>42547</v>
      </c>
      <c r="C353" s="40">
        <f t="shared" si="22"/>
        <v>8.3333333333333329E-2</v>
      </c>
      <c r="D353" s="43">
        <v>0.08</v>
      </c>
      <c r="E353" s="9">
        <f t="shared" si="23"/>
        <v>8.2360000000000003E-2</v>
      </c>
      <c r="F353" s="44">
        <v>57.94</v>
      </c>
      <c r="G353" s="9">
        <f t="shared" si="24"/>
        <v>61.787216000000001</v>
      </c>
      <c r="H353" s="11">
        <f t="shared" si="25"/>
        <v>1.62354489024</v>
      </c>
    </row>
    <row r="354" spans="1:8" outlineLevel="1">
      <c r="A354" s="7">
        <v>27</v>
      </c>
      <c r="B354" s="39">
        <v>42547</v>
      </c>
      <c r="C354" s="40">
        <f t="shared" si="22"/>
        <v>0.10416666666666666</v>
      </c>
      <c r="D354" s="43">
        <v>0</v>
      </c>
      <c r="E354" s="9">
        <f t="shared" si="23"/>
        <v>0</v>
      </c>
      <c r="F354" s="44">
        <v>58.63</v>
      </c>
      <c r="G354" s="9">
        <f t="shared" si="24"/>
        <v>62.523032000000001</v>
      </c>
      <c r="H354" s="11">
        <f t="shared" si="25"/>
        <v>0</v>
      </c>
    </row>
    <row r="355" spans="1:8" outlineLevel="1">
      <c r="A355" s="7">
        <v>27</v>
      </c>
      <c r="B355" s="39">
        <v>42547</v>
      </c>
      <c r="C355" s="40">
        <f t="shared" si="22"/>
        <v>0.12499999999999999</v>
      </c>
      <c r="D355" s="43">
        <v>0.28999999999999998</v>
      </c>
      <c r="E355" s="9">
        <f t="shared" si="23"/>
        <v>0.29855500000000001</v>
      </c>
      <c r="F355" s="44">
        <v>62.7</v>
      </c>
      <c r="G355" s="9">
        <f t="shared" si="24"/>
        <v>66.863280000000003</v>
      </c>
      <c r="H355" s="11">
        <f t="shared" si="25"/>
        <v>4.3698659395999995</v>
      </c>
    </row>
    <row r="356" spans="1:8" outlineLevel="1">
      <c r="A356" s="7">
        <v>27</v>
      </c>
      <c r="B356" s="39">
        <v>42547</v>
      </c>
      <c r="C356" s="40">
        <f t="shared" si="22"/>
        <v>0.14583333333333331</v>
      </c>
      <c r="D356" s="43">
        <v>0.46</v>
      </c>
      <c r="E356" s="9">
        <f t="shared" si="23"/>
        <v>0.47357000000000005</v>
      </c>
      <c r="F356" s="44">
        <v>40.78</v>
      </c>
      <c r="G356" s="9">
        <f t="shared" si="24"/>
        <v>43.487791999999999</v>
      </c>
      <c r="H356" s="11">
        <f t="shared" si="25"/>
        <v>18.001441342560003</v>
      </c>
    </row>
    <row r="357" spans="1:8" outlineLevel="1">
      <c r="A357" s="7">
        <v>27</v>
      </c>
      <c r="B357" s="39">
        <v>42547</v>
      </c>
      <c r="C357" s="40">
        <f t="shared" si="22"/>
        <v>0.16666666666666666</v>
      </c>
      <c r="D357" s="43">
        <v>0.69</v>
      </c>
      <c r="E357" s="9">
        <f t="shared" si="23"/>
        <v>0.71035499999999996</v>
      </c>
      <c r="F357" s="44">
        <v>39.22</v>
      </c>
      <c r="G357" s="9">
        <f t="shared" si="24"/>
        <v>41.824207999999999</v>
      </c>
      <c r="H357" s="11">
        <f t="shared" si="25"/>
        <v>28.183897226159999</v>
      </c>
    </row>
    <row r="358" spans="1:8" outlineLevel="1">
      <c r="A358" s="7">
        <v>27</v>
      </c>
      <c r="B358" s="39">
        <v>42547</v>
      </c>
      <c r="C358" s="40">
        <f t="shared" si="22"/>
        <v>0.1875</v>
      </c>
      <c r="D358" s="43">
        <v>0.69</v>
      </c>
      <c r="E358" s="9">
        <f t="shared" si="23"/>
        <v>0.71035499999999996</v>
      </c>
      <c r="F358" s="44">
        <v>34.69</v>
      </c>
      <c r="G358" s="9">
        <f t="shared" si="24"/>
        <v>36.993415999999996</v>
      </c>
      <c r="H358" s="11">
        <f t="shared" si="25"/>
        <v>31.615474477319999</v>
      </c>
    </row>
    <row r="359" spans="1:8" outlineLevel="1">
      <c r="A359" s="7">
        <v>27</v>
      </c>
      <c r="B359" s="39">
        <v>42547</v>
      </c>
      <c r="C359" s="40">
        <f t="shared" si="22"/>
        <v>0.20833333333333334</v>
      </c>
      <c r="D359" s="43">
        <v>0.9</v>
      </c>
      <c r="E359" s="9">
        <f t="shared" si="23"/>
        <v>0.9265500000000001</v>
      </c>
      <c r="F359" s="44">
        <v>47.09</v>
      </c>
      <c r="G359" s="9">
        <f t="shared" si="24"/>
        <v>50.216776000000003</v>
      </c>
      <c r="H359" s="11">
        <f t="shared" si="25"/>
        <v>28.985471197199999</v>
      </c>
    </row>
    <row r="360" spans="1:8" outlineLevel="1">
      <c r="A360" s="7">
        <v>27</v>
      </c>
      <c r="B360" s="39">
        <v>42547</v>
      </c>
      <c r="C360" s="40">
        <f t="shared" si="22"/>
        <v>0.22916666666666669</v>
      </c>
      <c r="D360" s="43">
        <v>0.91</v>
      </c>
      <c r="E360" s="9">
        <f t="shared" si="23"/>
        <v>0.93684500000000015</v>
      </c>
      <c r="F360" s="44">
        <v>43.8</v>
      </c>
      <c r="G360" s="9">
        <f t="shared" si="24"/>
        <v>46.708320000000001</v>
      </c>
      <c r="H360" s="11">
        <f t="shared" si="25"/>
        <v>32.594411449600003</v>
      </c>
    </row>
    <row r="361" spans="1:8" outlineLevel="1">
      <c r="A361" s="7">
        <v>27</v>
      </c>
      <c r="B361" s="39">
        <v>42547</v>
      </c>
      <c r="C361" s="40">
        <f t="shared" si="22"/>
        <v>0.25</v>
      </c>
      <c r="D361" s="43">
        <v>0.72</v>
      </c>
      <c r="E361" s="9">
        <f t="shared" si="23"/>
        <v>0.74124000000000001</v>
      </c>
      <c r="F361" s="44">
        <v>29.01</v>
      </c>
      <c r="G361" s="9">
        <f t="shared" si="24"/>
        <v>30.936264000000001</v>
      </c>
      <c r="H361" s="11">
        <f t="shared" si="25"/>
        <v>37.479863672640001</v>
      </c>
    </row>
    <row r="362" spans="1:8" outlineLevel="1">
      <c r="A362" s="7">
        <v>27</v>
      </c>
      <c r="B362" s="39">
        <v>42547</v>
      </c>
      <c r="C362" s="40">
        <f t="shared" si="22"/>
        <v>0.27083333333333331</v>
      </c>
      <c r="D362" s="43">
        <v>1.51</v>
      </c>
      <c r="E362" s="9">
        <f t="shared" si="23"/>
        <v>1.5545450000000001</v>
      </c>
      <c r="F362" s="44">
        <v>32.909999999999997</v>
      </c>
      <c r="G362" s="9">
        <f t="shared" si="24"/>
        <v>35.095223999999995</v>
      </c>
      <c r="H362" s="11">
        <f t="shared" si="25"/>
        <v>72.138312506920016</v>
      </c>
    </row>
    <row r="363" spans="1:8" outlineLevel="1">
      <c r="A363" s="7">
        <v>27</v>
      </c>
      <c r="B363" s="39">
        <v>42547</v>
      </c>
      <c r="C363" s="40">
        <f t="shared" si="22"/>
        <v>0.29166666666666663</v>
      </c>
      <c r="D363" s="43">
        <v>1.79</v>
      </c>
      <c r="E363" s="9">
        <f t="shared" si="23"/>
        <v>1.8428050000000002</v>
      </c>
      <c r="F363" s="44">
        <v>55.08</v>
      </c>
      <c r="G363" s="9">
        <f t="shared" si="24"/>
        <v>58.737311999999996</v>
      </c>
      <c r="H363" s="11">
        <f t="shared" si="25"/>
        <v>41.947195259840015</v>
      </c>
    </row>
    <row r="364" spans="1:8" outlineLevel="1">
      <c r="A364" s="7">
        <v>27</v>
      </c>
      <c r="B364" s="39">
        <v>42547</v>
      </c>
      <c r="C364" s="40">
        <f t="shared" si="22"/>
        <v>0.31249999999999994</v>
      </c>
      <c r="D364" s="43">
        <v>2.46</v>
      </c>
      <c r="E364" s="9">
        <f t="shared" si="23"/>
        <v>2.5325700000000002</v>
      </c>
      <c r="F364" s="44">
        <v>67.69</v>
      </c>
      <c r="G364" s="9">
        <f t="shared" si="24"/>
        <v>72.184616000000005</v>
      </c>
      <c r="H364" s="11">
        <f t="shared" si="25"/>
        <v>23.591862056879989</v>
      </c>
    </row>
    <row r="365" spans="1:8" outlineLevel="1">
      <c r="A365" s="7">
        <v>27</v>
      </c>
      <c r="B365" s="39">
        <v>42547</v>
      </c>
      <c r="C365" s="40">
        <f t="shared" si="22"/>
        <v>0.33333333333333326</v>
      </c>
      <c r="D365" s="43">
        <v>2.33</v>
      </c>
      <c r="E365" s="9">
        <f t="shared" si="23"/>
        <v>2.3987350000000003</v>
      </c>
      <c r="F365" s="44">
        <v>102.45</v>
      </c>
      <c r="G365" s="9">
        <f t="shared" si="24"/>
        <v>109.25268</v>
      </c>
      <c r="H365" s="11">
        <f t="shared" si="25"/>
        <v>-66.571324859800001</v>
      </c>
    </row>
    <row r="366" spans="1:8" outlineLevel="1">
      <c r="A366" s="7">
        <v>27</v>
      </c>
      <c r="B366" s="39">
        <v>42547</v>
      </c>
      <c r="C366" s="40">
        <f t="shared" si="22"/>
        <v>0.35416666666666657</v>
      </c>
      <c r="D366" s="43">
        <v>1.86</v>
      </c>
      <c r="E366" s="9">
        <f t="shared" si="23"/>
        <v>1.9148700000000003</v>
      </c>
      <c r="F366" s="44">
        <v>181.2</v>
      </c>
      <c r="G366" s="9">
        <f t="shared" si="24"/>
        <v>193.23167999999998</v>
      </c>
      <c r="H366" s="11">
        <f t="shared" si="25"/>
        <v>-213.9516420816</v>
      </c>
    </row>
    <row r="367" spans="1:8" outlineLevel="1">
      <c r="A367" s="7">
        <v>27</v>
      </c>
      <c r="B367" s="39">
        <v>42547</v>
      </c>
      <c r="C367" s="40">
        <f t="shared" si="22"/>
        <v>0.37499999999999989</v>
      </c>
      <c r="D367" s="43">
        <v>1.25</v>
      </c>
      <c r="E367" s="9">
        <f t="shared" si="23"/>
        <v>1.2868750000000002</v>
      </c>
      <c r="F367" s="44">
        <v>139.51</v>
      </c>
      <c r="G367" s="9">
        <f t="shared" si="24"/>
        <v>148.77346399999999</v>
      </c>
      <c r="H367" s="11">
        <f t="shared" si="25"/>
        <v>-86.572538985000008</v>
      </c>
    </row>
    <row r="368" spans="1:8" outlineLevel="1">
      <c r="A368" s="7">
        <v>27</v>
      </c>
      <c r="B368" s="39">
        <v>42547</v>
      </c>
      <c r="C368" s="40">
        <f t="shared" si="22"/>
        <v>0.3958333333333332</v>
      </c>
      <c r="D368" s="43">
        <v>0.81</v>
      </c>
      <c r="E368" s="9">
        <f t="shared" si="23"/>
        <v>0.83389500000000016</v>
      </c>
      <c r="F368" s="44">
        <v>193.97</v>
      </c>
      <c r="G368" s="9">
        <f t="shared" si="24"/>
        <v>206.84960799999999</v>
      </c>
      <c r="H368" s="11">
        <f t="shared" si="25"/>
        <v>-104.52841136316002</v>
      </c>
    </row>
    <row r="369" spans="1:8" outlineLevel="1">
      <c r="A369" s="7">
        <v>27</v>
      </c>
      <c r="B369" s="39">
        <v>42547</v>
      </c>
      <c r="C369" s="40">
        <f t="shared" si="22"/>
        <v>0.41666666666666652</v>
      </c>
      <c r="D369" s="43">
        <v>0.33</v>
      </c>
      <c r="E369" s="9">
        <f t="shared" si="23"/>
        <v>0.33973500000000006</v>
      </c>
      <c r="F369" s="44">
        <v>124.82</v>
      </c>
      <c r="G369" s="9">
        <f t="shared" si="24"/>
        <v>133.108048</v>
      </c>
      <c r="H369" s="11">
        <f t="shared" si="25"/>
        <v>-17.533060187280004</v>
      </c>
    </row>
    <row r="370" spans="1:8" outlineLevel="1">
      <c r="A370" s="7">
        <v>27</v>
      </c>
      <c r="B370" s="39">
        <v>42547</v>
      </c>
      <c r="C370" s="40">
        <f t="shared" si="22"/>
        <v>0.43749999999999983</v>
      </c>
      <c r="D370" s="43">
        <v>0.56000000000000005</v>
      </c>
      <c r="E370" s="9">
        <f t="shared" si="23"/>
        <v>0.57652000000000014</v>
      </c>
      <c r="F370" s="44">
        <v>122.31</v>
      </c>
      <c r="G370" s="9">
        <f t="shared" si="24"/>
        <v>130.43138400000001</v>
      </c>
      <c r="H370" s="11">
        <f t="shared" si="25"/>
        <v>-28.209921503680011</v>
      </c>
    </row>
    <row r="371" spans="1:8" outlineLevel="1">
      <c r="A371" s="7">
        <v>27</v>
      </c>
      <c r="B371" s="39">
        <v>42547</v>
      </c>
      <c r="C371" s="40">
        <f t="shared" si="22"/>
        <v>0.45833333333333315</v>
      </c>
      <c r="D371" s="43">
        <v>0.97</v>
      </c>
      <c r="E371" s="9">
        <f t="shared" si="23"/>
        <v>0.99861500000000003</v>
      </c>
      <c r="F371" s="44">
        <v>96.3</v>
      </c>
      <c r="G371" s="9">
        <f t="shared" si="24"/>
        <v>102.69432</v>
      </c>
      <c r="H371" s="11">
        <f t="shared" si="25"/>
        <v>-21.164965866800006</v>
      </c>
    </row>
    <row r="372" spans="1:8" outlineLevel="1">
      <c r="A372" s="7">
        <v>27</v>
      </c>
      <c r="B372" s="39">
        <v>42547</v>
      </c>
      <c r="C372" s="40">
        <f t="shared" si="22"/>
        <v>0.47916666666666646</v>
      </c>
      <c r="D372" s="43">
        <v>1.18</v>
      </c>
      <c r="E372" s="9">
        <f t="shared" si="23"/>
        <v>1.2148099999999999</v>
      </c>
      <c r="F372" s="44">
        <v>78.709999999999994</v>
      </c>
      <c r="G372" s="9">
        <f t="shared" si="24"/>
        <v>83.936343999999991</v>
      </c>
      <c r="H372" s="11">
        <f t="shared" si="25"/>
        <v>-2.9596950546399889</v>
      </c>
    </row>
    <row r="373" spans="1:8" outlineLevel="1">
      <c r="A373" s="7">
        <v>27</v>
      </c>
      <c r="B373" s="39">
        <v>42547</v>
      </c>
      <c r="C373" s="40">
        <f t="shared" si="22"/>
        <v>0.49999999999999978</v>
      </c>
      <c r="D373" s="43">
        <v>1.4</v>
      </c>
      <c r="E373" s="9">
        <f t="shared" si="23"/>
        <v>1.4413</v>
      </c>
      <c r="F373" s="44">
        <v>75.069999999999993</v>
      </c>
      <c r="G373" s="9">
        <f t="shared" si="24"/>
        <v>80.054648</v>
      </c>
      <c r="H373" s="11">
        <f t="shared" si="25"/>
        <v>2.0831858375999999</v>
      </c>
    </row>
    <row r="374" spans="1:8" outlineLevel="1">
      <c r="A374" s="7">
        <v>27</v>
      </c>
      <c r="B374" s="39">
        <v>42547</v>
      </c>
      <c r="C374" s="40">
        <f t="shared" si="22"/>
        <v>0.52083333333333315</v>
      </c>
      <c r="D374" s="43">
        <v>1.37</v>
      </c>
      <c r="E374" s="9">
        <f t="shared" si="23"/>
        <v>1.4104150000000002</v>
      </c>
      <c r="F374" s="44">
        <v>47.43</v>
      </c>
      <c r="G374" s="9">
        <f t="shared" si="24"/>
        <v>50.579352</v>
      </c>
      <c r="H374" s="11">
        <f t="shared" si="25"/>
        <v>43.610945748920003</v>
      </c>
    </row>
    <row r="375" spans="1:8" outlineLevel="1">
      <c r="A375" s="7">
        <v>27</v>
      </c>
      <c r="B375" s="39">
        <v>42547</v>
      </c>
      <c r="C375" s="40">
        <f t="shared" si="22"/>
        <v>0.54166666666666652</v>
      </c>
      <c r="D375" s="43">
        <v>1.1599999999999999</v>
      </c>
      <c r="E375" s="9">
        <f t="shared" si="23"/>
        <v>1.1942200000000001</v>
      </c>
      <c r="F375" s="44">
        <v>62.09</v>
      </c>
      <c r="G375" s="9">
        <f t="shared" si="24"/>
        <v>66.212776000000005</v>
      </c>
      <c r="H375" s="11">
        <f t="shared" si="25"/>
        <v>18.256308645279994</v>
      </c>
    </row>
    <row r="376" spans="1:8" outlineLevel="1">
      <c r="A376" s="7">
        <v>27</v>
      </c>
      <c r="B376" s="39">
        <v>42547</v>
      </c>
      <c r="C376" s="40">
        <f t="shared" si="22"/>
        <v>0.56249999999999989</v>
      </c>
      <c r="D376" s="43">
        <v>1.49</v>
      </c>
      <c r="E376" s="9">
        <f t="shared" si="23"/>
        <v>1.5339550000000002</v>
      </c>
      <c r="F376" s="44">
        <v>89.57</v>
      </c>
      <c r="G376" s="9">
        <f t="shared" si="24"/>
        <v>95.517447999999987</v>
      </c>
      <c r="H376" s="11">
        <f t="shared" si="25"/>
        <v>-21.502134446839982</v>
      </c>
    </row>
    <row r="377" spans="1:8" outlineLevel="1">
      <c r="A377" s="7">
        <v>27</v>
      </c>
      <c r="B377" s="39">
        <v>42547</v>
      </c>
      <c r="C377" s="40">
        <f t="shared" si="22"/>
        <v>0.58333333333333326</v>
      </c>
      <c r="D377" s="43">
        <v>1.59</v>
      </c>
      <c r="E377" s="9">
        <f t="shared" si="23"/>
        <v>1.6369050000000003</v>
      </c>
      <c r="F377" s="44">
        <v>117.55</v>
      </c>
      <c r="G377" s="9">
        <f t="shared" si="24"/>
        <v>125.35531999999999</v>
      </c>
      <c r="H377" s="11">
        <f t="shared" si="25"/>
        <v>-71.7869925846</v>
      </c>
    </row>
    <row r="378" spans="1:8" outlineLevel="1">
      <c r="A378" s="7">
        <v>27</v>
      </c>
      <c r="B378" s="39">
        <v>42547</v>
      </c>
      <c r="C378" s="40">
        <f t="shared" si="22"/>
        <v>0.60416666666666663</v>
      </c>
      <c r="D378" s="43">
        <v>1.55</v>
      </c>
      <c r="E378" s="9">
        <f t="shared" si="23"/>
        <v>1.5957250000000003</v>
      </c>
      <c r="F378" s="44">
        <v>167.09</v>
      </c>
      <c r="G378" s="9">
        <f t="shared" si="24"/>
        <v>178.184776</v>
      </c>
      <c r="H378" s="11">
        <f t="shared" si="25"/>
        <v>-154.28231418260003</v>
      </c>
    </row>
    <row r="379" spans="1:8" outlineLevel="1">
      <c r="A379" s="7">
        <v>27</v>
      </c>
      <c r="B379" s="39">
        <v>42547</v>
      </c>
      <c r="C379" s="40">
        <f t="shared" si="22"/>
        <v>0.625</v>
      </c>
      <c r="D379" s="43">
        <v>1.57</v>
      </c>
      <c r="E379" s="9">
        <f t="shared" si="23"/>
        <v>1.6163150000000002</v>
      </c>
      <c r="F379" s="44">
        <v>148.94</v>
      </c>
      <c r="G379" s="9">
        <f t="shared" si="24"/>
        <v>158.82961599999999</v>
      </c>
      <c r="H379" s="11">
        <f t="shared" si="25"/>
        <v>-124.98901828503999</v>
      </c>
    </row>
    <row r="380" spans="1:8" outlineLevel="1">
      <c r="A380" s="7">
        <v>27</v>
      </c>
      <c r="B380" s="39">
        <v>42547</v>
      </c>
      <c r="C380" s="40">
        <f t="shared" si="22"/>
        <v>0.64583333333333337</v>
      </c>
      <c r="D380" s="43">
        <v>1.51</v>
      </c>
      <c r="E380" s="9">
        <f t="shared" si="23"/>
        <v>1.5545450000000001</v>
      </c>
      <c r="F380" s="44">
        <v>126</v>
      </c>
      <c r="G380" s="9">
        <f t="shared" si="24"/>
        <v>134.3664</v>
      </c>
      <c r="H380" s="11">
        <f t="shared" si="25"/>
        <v>-82.183197788000001</v>
      </c>
    </row>
    <row r="381" spans="1:8" outlineLevel="1">
      <c r="A381" s="7">
        <v>27</v>
      </c>
      <c r="B381" s="39">
        <v>42547</v>
      </c>
      <c r="C381" s="40">
        <f t="shared" si="22"/>
        <v>0.66666666666666674</v>
      </c>
      <c r="D381" s="43">
        <v>1.1499999999999999</v>
      </c>
      <c r="E381" s="9">
        <f t="shared" si="23"/>
        <v>1.1839249999999999</v>
      </c>
      <c r="F381" s="44">
        <v>135.96</v>
      </c>
      <c r="G381" s="9">
        <f t="shared" si="24"/>
        <v>144.98774400000002</v>
      </c>
      <c r="H381" s="11">
        <f t="shared" si="25"/>
        <v>-75.164727315200011</v>
      </c>
    </row>
    <row r="382" spans="1:8" outlineLevel="1">
      <c r="A382" s="7">
        <v>27</v>
      </c>
      <c r="B382" s="39">
        <v>42547</v>
      </c>
      <c r="C382" s="40">
        <f t="shared" si="22"/>
        <v>0.68750000000000011</v>
      </c>
      <c r="D382" s="43">
        <v>0.88</v>
      </c>
      <c r="E382" s="9">
        <f t="shared" si="23"/>
        <v>0.9059600000000001</v>
      </c>
      <c r="F382" s="44">
        <v>106.6</v>
      </c>
      <c r="G382" s="9">
        <f t="shared" si="24"/>
        <v>113.67824</v>
      </c>
      <c r="H382" s="11">
        <f t="shared" si="25"/>
        <v>-29.152198310400006</v>
      </c>
    </row>
    <row r="383" spans="1:8" outlineLevel="1">
      <c r="A383" s="7">
        <v>27</v>
      </c>
      <c r="B383" s="39">
        <v>42547</v>
      </c>
      <c r="C383" s="40">
        <f t="shared" ref="C383:C446" si="26">IF(C382=$C$61,$C$14,C382+1/48)</f>
        <v>0.70833333333333348</v>
      </c>
      <c r="D383" s="43">
        <v>0.62</v>
      </c>
      <c r="E383" s="9">
        <f t="shared" si="23"/>
        <v>0.63829000000000002</v>
      </c>
      <c r="F383" s="44">
        <v>268.10000000000002</v>
      </c>
      <c r="G383" s="9">
        <f t="shared" si="24"/>
        <v>285.90184000000005</v>
      </c>
      <c r="H383" s="11">
        <f t="shared" si="25"/>
        <v>-130.46765045360004</v>
      </c>
    </row>
    <row r="384" spans="1:8" outlineLevel="1">
      <c r="A384" s="7">
        <v>27</v>
      </c>
      <c r="B384" s="39">
        <v>42547</v>
      </c>
      <c r="C384" s="40">
        <f t="shared" si="26"/>
        <v>0.72916666666666685</v>
      </c>
      <c r="D384" s="43">
        <v>0.64</v>
      </c>
      <c r="E384" s="9">
        <f t="shared" si="23"/>
        <v>0.65888000000000002</v>
      </c>
      <c r="F384" s="44">
        <v>229.32</v>
      </c>
      <c r="G384" s="9">
        <f t="shared" si="24"/>
        <v>244.54684799999998</v>
      </c>
      <c r="H384" s="11">
        <f t="shared" si="25"/>
        <v>-107.42830721023999</v>
      </c>
    </row>
    <row r="385" spans="1:8" outlineLevel="1">
      <c r="A385" s="7">
        <v>27</v>
      </c>
      <c r="B385" s="39">
        <v>42547</v>
      </c>
      <c r="C385" s="40">
        <f t="shared" si="26"/>
        <v>0.75000000000000022</v>
      </c>
      <c r="D385" s="43">
        <v>0.78</v>
      </c>
      <c r="E385" s="9">
        <f t="shared" si="23"/>
        <v>0.80301000000000011</v>
      </c>
      <c r="F385" s="44">
        <v>265.41000000000003</v>
      </c>
      <c r="G385" s="9">
        <f t="shared" si="24"/>
        <v>283.03322400000002</v>
      </c>
      <c r="H385" s="11">
        <f t="shared" si="25"/>
        <v>-161.83319420424004</v>
      </c>
    </row>
    <row r="386" spans="1:8" outlineLevel="1">
      <c r="A386" s="7">
        <v>27</v>
      </c>
      <c r="B386" s="39">
        <v>42547</v>
      </c>
      <c r="C386" s="40">
        <f t="shared" si="26"/>
        <v>0.77083333333333359</v>
      </c>
      <c r="D386" s="43">
        <v>0.96</v>
      </c>
      <c r="E386" s="9">
        <f t="shared" si="23"/>
        <v>0.98832000000000009</v>
      </c>
      <c r="F386" s="44">
        <v>263.52</v>
      </c>
      <c r="G386" s="9">
        <f t="shared" si="24"/>
        <v>281.01772799999998</v>
      </c>
      <c r="H386" s="11">
        <f t="shared" si="25"/>
        <v>-197.18736093696</v>
      </c>
    </row>
    <row r="387" spans="1:8" outlineLevel="1">
      <c r="A387" s="7">
        <v>27</v>
      </c>
      <c r="B387" s="39">
        <v>42547</v>
      </c>
      <c r="C387" s="40">
        <f t="shared" si="26"/>
        <v>0.79166666666666696</v>
      </c>
      <c r="D387" s="43">
        <v>1.4</v>
      </c>
      <c r="E387" s="9">
        <f t="shared" si="23"/>
        <v>1.4413</v>
      </c>
      <c r="F387" s="44">
        <v>255.07</v>
      </c>
      <c r="G387" s="9">
        <f t="shared" si="24"/>
        <v>272.00664799999998</v>
      </c>
      <c r="H387" s="11">
        <f t="shared" si="25"/>
        <v>-274.5772317624</v>
      </c>
    </row>
    <row r="388" spans="1:8" outlineLevel="1">
      <c r="A388" s="7">
        <v>27</v>
      </c>
      <c r="B388" s="39">
        <v>42547</v>
      </c>
      <c r="C388" s="40">
        <f t="shared" si="26"/>
        <v>0.81250000000000033</v>
      </c>
      <c r="D388" s="43">
        <v>2.14</v>
      </c>
      <c r="E388" s="9">
        <f t="shared" si="23"/>
        <v>2.2031300000000003</v>
      </c>
      <c r="F388" s="44">
        <v>125.27</v>
      </c>
      <c r="G388" s="9">
        <f t="shared" si="24"/>
        <v>133.58792800000001</v>
      </c>
      <c r="H388" s="11">
        <f t="shared" si="25"/>
        <v>-114.75647681464002</v>
      </c>
    </row>
    <row r="389" spans="1:8" outlineLevel="1">
      <c r="A389" s="7">
        <v>27</v>
      </c>
      <c r="B389" s="39">
        <v>42547</v>
      </c>
      <c r="C389" s="40">
        <f t="shared" si="26"/>
        <v>0.8333333333333337</v>
      </c>
      <c r="D389" s="43">
        <v>2.2799999999999998</v>
      </c>
      <c r="E389" s="9">
        <f t="shared" si="23"/>
        <v>2.3472599999999999</v>
      </c>
      <c r="F389" s="44">
        <v>157.72999999999999</v>
      </c>
      <c r="G389" s="9">
        <f t="shared" si="24"/>
        <v>168.203272</v>
      </c>
      <c r="H389" s="11">
        <f t="shared" si="25"/>
        <v>-203.51512223472</v>
      </c>
    </row>
    <row r="390" spans="1:8" outlineLevel="1">
      <c r="A390" s="7">
        <v>27</v>
      </c>
      <c r="B390" s="39">
        <v>42547</v>
      </c>
      <c r="C390" s="40">
        <f t="shared" si="26"/>
        <v>0.85416666666666707</v>
      </c>
      <c r="D390" s="43">
        <v>2.39</v>
      </c>
      <c r="E390" s="9">
        <f t="shared" si="23"/>
        <v>2.4605050000000004</v>
      </c>
      <c r="F390" s="44">
        <v>259.49</v>
      </c>
      <c r="G390" s="9">
        <f t="shared" si="24"/>
        <v>276.72013600000002</v>
      </c>
      <c r="H390" s="11">
        <f t="shared" si="25"/>
        <v>-480.34012072868012</v>
      </c>
    </row>
    <row r="391" spans="1:8" outlineLevel="1">
      <c r="A391" s="7">
        <v>27</v>
      </c>
      <c r="B391" s="39">
        <v>42547</v>
      </c>
      <c r="C391" s="40">
        <f t="shared" si="26"/>
        <v>0.87500000000000044</v>
      </c>
      <c r="D391" s="43">
        <v>2.73</v>
      </c>
      <c r="E391" s="9">
        <f t="shared" si="23"/>
        <v>2.8105350000000002</v>
      </c>
      <c r="F391" s="44">
        <v>235.41</v>
      </c>
      <c r="G391" s="9">
        <f t="shared" si="24"/>
        <v>251.041224</v>
      </c>
      <c r="H391" s="11">
        <f t="shared" si="25"/>
        <v>-476.50154399484006</v>
      </c>
    </row>
    <row r="392" spans="1:8" outlineLevel="1">
      <c r="A392" s="7">
        <v>27</v>
      </c>
      <c r="B392" s="39">
        <v>42547</v>
      </c>
      <c r="C392" s="40">
        <f t="shared" si="26"/>
        <v>0.89583333333333381</v>
      </c>
      <c r="D392" s="43">
        <v>2.6</v>
      </c>
      <c r="E392" s="9">
        <f t="shared" si="23"/>
        <v>2.6767000000000003</v>
      </c>
      <c r="F392" s="44">
        <v>161.71</v>
      </c>
      <c r="G392" s="9">
        <f t="shared" si="24"/>
        <v>172.44754400000002</v>
      </c>
      <c r="H392" s="11">
        <f t="shared" si="25"/>
        <v>-243.4392910248001</v>
      </c>
    </row>
    <row r="393" spans="1:8" outlineLevel="1">
      <c r="A393" s="7">
        <v>27</v>
      </c>
      <c r="B393" s="39">
        <v>42547</v>
      </c>
      <c r="C393" s="40">
        <f t="shared" si="26"/>
        <v>0.91666666666666718</v>
      </c>
      <c r="D393" s="43">
        <v>3.04</v>
      </c>
      <c r="E393" s="9">
        <f t="shared" si="23"/>
        <v>3.1296800000000005</v>
      </c>
      <c r="F393" s="44">
        <v>93.39</v>
      </c>
      <c r="G393" s="9">
        <f t="shared" si="24"/>
        <v>99.591096000000007</v>
      </c>
      <c r="H393" s="11">
        <f t="shared" si="25"/>
        <v>-56.619341329280033</v>
      </c>
    </row>
    <row r="394" spans="1:8" outlineLevel="1">
      <c r="A394" s="7">
        <v>27</v>
      </c>
      <c r="B394" s="39">
        <v>42547</v>
      </c>
      <c r="C394" s="40">
        <f t="shared" si="26"/>
        <v>0.93750000000000056</v>
      </c>
      <c r="D394" s="43">
        <v>2.75</v>
      </c>
      <c r="E394" s="9">
        <f t="shared" si="23"/>
        <v>2.8311250000000001</v>
      </c>
      <c r="F394" s="44">
        <v>61.23</v>
      </c>
      <c r="G394" s="9">
        <f t="shared" si="24"/>
        <v>65.295671999999996</v>
      </c>
      <c r="H394" s="11">
        <f t="shared" si="25"/>
        <v>45.876478109000011</v>
      </c>
    </row>
    <row r="395" spans="1:8" outlineLevel="1">
      <c r="A395" s="7">
        <v>27</v>
      </c>
      <c r="B395" s="39">
        <v>42547</v>
      </c>
      <c r="C395" s="40">
        <f t="shared" si="26"/>
        <v>0.95833333333333393</v>
      </c>
      <c r="D395" s="43">
        <v>2.65</v>
      </c>
      <c r="E395" s="9">
        <f t="shared" si="23"/>
        <v>2.7281750000000002</v>
      </c>
      <c r="F395" s="44">
        <v>43.78</v>
      </c>
      <c r="G395" s="9">
        <f t="shared" si="24"/>
        <v>46.686992000000004</v>
      </c>
      <c r="H395" s="11">
        <f t="shared" si="25"/>
        <v>94.975978100399999</v>
      </c>
    </row>
    <row r="396" spans="1:8" outlineLevel="1">
      <c r="A396" s="7">
        <v>27</v>
      </c>
      <c r="B396" s="39">
        <v>42547</v>
      </c>
      <c r="C396" s="40">
        <f t="shared" si="26"/>
        <v>0.9791666666666673</v>
      </c>
      <c r="D396" s="43">
        <v>2.39</v>
      </c>
      <c r="E396" s="9">
        <f t="shared" si="23"/>
        <v>2.4605050000000004</v>
      </c>
      <c r="F396" s="44">
        <v>49.32</v>
      </c>
      <c r="G396" s="9">
        <f t="shared" si="24"/>
        <v>52.594847999999999</v>
      </c>
      <c r="H396" s="11">
        <f t="shared" si="25"/>
        <v>71.121271021760009</v>
      </c>
    </row>
    <row r="397" spans="1:8" outlineLevel="1">
      <c r="A397" s="7">
        <v>27</v>
      </c>
      <c r="B397" s="39">
        <v>42547</v>
      </c>
      <c r="C397" s="40">
        <f t="shared" si="26"/>
        <v>1.0000000000000007</v>
      </c>
      <c r="D397" s="43">
        <v>3.9</v>
      </c>
      <c r="E397" s="9">
        <f t="shared" si="23"/>
        <v>4.0150500000000005</v>
      </c>
      <c r="F397" s="44">
        <v>52.55</v>
      </c>
      <c r="G397" s="9">
        <f t="shared" si="24"/>
        <v>56.039319999999996</v>
      </c>
      <c r="H397" s="11">
        <f>E397*($B$6-G397)</f>
        <v>102.22590323400003</v>
      </c>
    </row>
    <row r="398" spans="1:8" outlineLevel="1">
      <c r="A398" s="7">
        <v>27</v>
      </c>
      <c r="B398" s="39">
        <v>42548</v>
      </c>
      <c r="C398" s="40">
        <f t="shared" si="26"/>
        <v>2.0833333333333332E-2</v>
      </c>
      <c r="D398" s="43">
        <v>3.94</v>
      </c>
      <c r="E398" s="9">
        <f t="shared" ref="E398:E461" si="27">IF($B$11="Electricity",$D398*$B$7,$D398*$B$8)</f>
        <v>4.0562300000000002</v>
      </c>
      <c r="F398" s="44">
        <v>56.04</v>
      </c>
      <c r="G398" s="9">
        <f t="shared" si="24"/>
        <v>59.761055999999996</v>
      </c>
      <c r="H398" s="11">
        <f t="shared" ref="H398:H444" si="28">E398*($B$6-G398)</f>
        <v>88.178156821120012</v>
      </c>
    </row>
    <row r="399" spans="1:8" outlineLevel="1">
      <c r="A399" s="7">
        <v>27</v>
      </c>
      <c r="B399" s="39">
        <v>42548</v>
      </c>
      <c r="C399" s="40">
        <f t="shared" si="26"/>
        <v>4.1666666666666664E-2</v>
      </c>
      <c r="D399" s="43">
        <v>3.63</v>
      </c>
      <c r="E399" s="9">
        <f t="shared" si="27"/>
        <v>3.737085</v>
      </c>
      <c r="F399" s="44">
        <v>53.1</v>
      </c>
      <c r="G399" s="9">
        <f t="shared" ref="G399:G462" si="29">$F399*$B$8</f>
        <v>56.625840000000004</v>
      </c>
      <c r="H399" s="11">
        <f t="shared" si="28"/>
        <v>92.956850223599986</v>
      </c>
    </row>
    <row r="400" spans="1:8" outlineLevel="1">
      <c r="A400" s="7">
        <v>27</v>
      </c>
      <c r="B400" s="39">
        <v>42548</v>
      </c>
      <c r="C400" s="40">
        <f t="shared" si="26"/>
        <v>6.25E-2</v>
      </c>
      <c r="D400" s="43">
        <v>2.58</v>
      </c>
      <c r="E400" s="9">
        <f t="shared" si="27"/>
        <v>2.6561100000000004</v>
      </c>
      <c r="F400" s="44">
        <v>49.71</v>
      </c>
      <c r="G400" s="9">
        <f t="shared" si="29"/>
        <v>53.010744000000003</v>
      </c>
      <c r="H400" s="11">
        <f t="shared" si="28"/>
        <v>75.670597754159999</v>
      </c>
    </row>
    <row r="401" spans="1:8" outlineLevel="1">
      <c r="A401" s="7">
        <v>27</v>
      </c>
      <c r="B401" s="39">
        <v>42548</v>
      </c>
      <c r="C401" s="40">
        <f t="shared" si="26"/>
        <v>8.3333333333333329E-2</v>
      </c>
      <c r="D401" s="43">
        <v>2.5</v>
      </c>
      <c r="E401" s="9">
        <f t="shared" si="27"/>
        <v>2.5737500000000004</v>
      </c>
      <c r="F401" s="44">
        <v>37.69</v>
      </c>
      <c r="G401" s="9">
        <f t="shared" si="29"/>
        <v>40.192616000000001</v>
      </c>
      <c r="H401" s="11">
        <f t="shared" si="28"/>
        <v>106.31487957000002</v>
      </c>
    </row>
    <row r="402" spans="1:8" outlineLevel="1">
      <c r="A402" s="7">
        <v>27</v>
      </c>
      <c r="B402" s="39">
        <v>42548</v>
      </c>
      <c r="C402" s="40">
        <f t="shared" si="26"/>
        <v>0.10416666666666666</v>
      </c>
      <c r="D402" s="43">
        <v>3.58</v>
      </c>
      <c r="E402" s="9">
        <f t="shared" si="27"/>
        <v>3.6856100000000005</v>
      </c>
      <c r="F402" s="44">
        <v>29.67</v>
      </c>
      <c r="G402" s="9">
        <f t="shared" si="29"/>
        <v>31.640088000000002</v>
      </c>
      <c r="H402" s="11">
        <f t="shared" si="28"/>
        <v>183.76419026632001</v>
      </c>
    </row>
    <row r="403" spans="1:8" outlineLevel="1">
      <c r="A403" s="7">
        <v>27</v>
      </c>
      <c r="B403" s="39">
        <v>42548</v>
      </c>
      <c r="C403" s="40">
        <f t="shared" si="26"/>
        <v>0.12499999999999999</v>
      </c>
      <c r="D403" s="43">
        <v>2.97</v>
      </c>
      <c r="E403" s="9">
        <f t="shared" si="27"/>
        <v>3.0576150000000006</v>
      </c>
      <c r="F403" s="44">
        <v>31.32</v>
      </c>
      <c r="G403" s="9">
        <f t="shared" si="29"/>
        <v>33.399647999999999</v>
      </c>
      <c r="H403" s="11">
        <f t="shared" si="28"/>
        <v>147.07235778048005</v>
      </c>
    </row>
    <row r="404" spans="1:8" outlineLevel="1">
      <c r="A404" s="7">
        <v>27</v>
      </c>
      <c r="B404" s="39">
        <v>42548</v>
      </c>
      <c r="C404" s="40">
        <f t="shared" si="26"/>
        <v>0.14583333333333331</v>
      </c>
      <c r="D404" s="43">
        <v>2.44</v>
      </c>
      <c r="E404" s="9">
        <f t="shared" si="27"/>
        <v>2.5119800000000003</v>
      </c>
      <c r="F404" s="44">
        <v>34.19</v>
      </c>
      <c r="G404" s="9">
        <f t="shared" si="29"/>
        <v>36.460215999999996</v>
      </c>
      <c r="H404" s="11">
        <f t="shared" si="28"/>
        <v>113.13903661232003</v>
      </c>
    </row>
    <row r="405" spans="1:8" outlineLevel="1">
      <c r="A405" s="7">
        <v>27</v>
      </c>
      <c r="B405" s="39">
        <v>42548</v>
      </c>
      <c r="C405" s="40">
        <f t="shared" si="26"/>
        <v>0.16666666666666666</v>
      </c>
      <c r="D405" s="43">
        <v>2.79</v>
      </c>
      <c r="E405" s="9">
        <f t="shared" si="27"/>
        <v>2.8723050000000003</v>
      </c>
      <c r="F405" s="44">
        <v>40.619999999999997</v>
      </c>
      <c r="G405" s="9">
        <f t="shared" si="29"/>
        <v>43.317167999999995</v>
      </c>
      <c r="H405" s="11">
        <f t="shared" si="28"/>
        <v>109.67273926776002</v>
      </c>
    </row>
    <row r="406" spans="1:8" outlineLevel="1">
      <c r="A406" s="7">
        <v>27</v>
      </c>
      <c r="B406" s="39">
        <v>42548</v>
      </c>
      <c r="C406" s="40">
        <f t="shared" si="26"/>
        <v>0.1875</v>
      </c>
      <c r="D406" s="43">
        <v>3.05</v>
      </c>
      <c r="E406" s="9">
        <f t="shared" si="27"/>
        <v>3.1399750000000002</v>
      </c>
      <c r="F406" s="44">
        <v>35.04</v>
      </c>
      <c r="G406" s="9">
        <f t="shared" si="29"/>
        <v>37.366655999999999</v>
      </c>
      <c r="H406" s="11">
        <f t="shared" si="28"/>
        <v>138.5775968264</v>
      </c>
    </row>
    <row r="407" spans="1:8" outlineLevel="1">
      <c r="A407" s="7">
        <v>27</v>
      </c>
      <c r="B407" s="39">
        <v>42548</v>
      </c>
      <c r="C407" s="40">
        <f t="shared" si="26"/>
        <v>0.20833333333333334</v>
      </c>
      <c r="D407" s="43">
        <v>4.6100000000000003</v>
      </c>
      <c r="E407" s="9">
        <f t="shared" si="27"/>
        <v>4.7459950000000006</v>
      </c>
      <c r="F407" s="44">
        <v>49.31</v>
      </c>
      <c r="G407" s="9">
        <f t="shared" si="29"/>
        <v>52.584184</v>
      </c>
      <c r="H407" s="11">
        <f t="shared" si="28"/>
        <v>137.23431815692001</v>
      </c>
    </row>
    <row r="408" spans="1:8" outlineLevel="1">
      <c r="A408" s="7">
        <v>27</v>
      </c>
      <c r="B408" s="39">
        <v>42548</v>
      </c>
      <c r="C408" s="40">
        <f t="shared" si="26"/>
        <v>0.22916666666666669</v>
      </c>
      <c r="D408" s="43">
        <v>4.67</v>
      </c>
      <c r="E408" s="9">
        <f t="shared" si="27"/>
        <v>4.8077650000000007</v>
      </c>
      <c r="F408" s="44">
        <v>62.28</v>
      </c>
      <c r="G408" s="9">
        <f t="shared" si="29"/>
        <v>66.415391999999997</v>
      </c>
      <c r="H408" s="11">
        <f t="shared" si="28"/>
        <v>72.523250381120022</v>
      </c>
    </row>
    <row r="409" spans="1:8" outlineLevel="1">
      <c r="A409" s="7">
        <v>27</v>
      </c>
      <c r="B409" s="39">
        <v>42548</v>
      </c>
      <c r="C409" s="40">
        <f t="shared" si="26"/>
        <v>0.25</v>
      </c>
      <c r="D409" s="43">
        <v>3.82</v>
      </c>
      <c r="E409" s="9">
        <f t="shared" si="27"/>
        <v>3.93269</v>
      </c>
      <c r="F409" s="44">
        <v>77.010000000000005</v>
      </c>
      <c r="G409" s="9">
        <f t="shared" si="29"/>
        <v>82.123464000000013</v>
      </c>
      <c r="H409" s="11">
        <f t="shared" si="28"/>
        <v>-2.4518906381600498</v>
      </c>
    </row>
    <row r="410" spans="1:8" outlineLevel="1">
      <c r="A410" s="7">
        <v>27</v>
      </c>
      <c r="B410" s="39">
        <v>42548</v>
      </c>
      <c r="C410" s="40">
        <f t="shared" si="26"/>
        <v>0.27083333333333331</v>
      </c>
      <c r="D410" s="43">
        <v>4.09</v>
      </c>
      <c r="E410" s="9">
        <f t="shared" si="27"/>
        <v>4.210655</v>
      </c>
      <c r="F410" s="44">
        <v>145.47</v>
      </c>
      <c r="G410" s="9">
        <f t="shared" si="29"/>
        <v>155.12920800000001</v>
      </c>
      <c r="H410" s="11">
        <f t="shared" si="28"/>
        <v>-310.02719281124001</v>
      </c>
    </row>
    <row r="411" spans="1:8" outlineLevel="1">
      <c r="A411" s="7">
        <v>27</v>
      </c>
      <c r="B411" s="39">
        <v>42548</v>
      </c>
      <c r="C411" s="40">
        <f t="shared" si="26"/>
        <v>0.29166666666666663</v>
      </c>
      <c r="D411" s="43">
        <v>3.43</v>
      </c>
      <c r="E411" s="9">
        <f t="shared" si="27"/>
        <v>3.5311850000000002</v>
      </c>
      <c r="F411" s="44">
        <v>291.31</v>
      </c>
      <c r="G411" s="9">
        <f t="shared" si="29"/>
        <v>310.652984</v>
      </c>
      <c r="H411" s="11">
        <f t="shared" si="28"/>
        <v>-809.18157980604008</v>
      </c>
    </row>
    <row r="412" spans="1:8" outlineLevel="1">
      <c r="A412" s="7">
        <v>27</v>
      </c>
      <c r="B412" s="39">
        <v>42548</v>
      </c>
      <c r="C412" s="40">
        <f t="shared" si="26"/>
        <v>0.31249999999999994</v>
      </c>
      <c r="D412" s="43">
        <v>2.97</v>
      </c>
      <c r="E412" s="9">
        <f t="shared" si="27"/>
        <v>3.0576150000000006</v>
      </c>
      <c r="F412" s="44">
        <v>159.76</v>
      </c>
      <c r="G412" s="9">
        <f t="shared" si="29"/>
        <v>170.368064</v>
      </c>
      <c r="H412" s="11">
        <f t="shared" si="28"/>
        <v>-271.72432550736005</v>
      </c>
    </row>
    <row r="413" spans="1:8" outlineLevel="1">
      <c r="A413" s="7">
        <v>27</v>
      </c>
      <c r="B413" s="39">
        <v>42548</v>
      </c>
      <c r="C413" s="40">
        <f t="shared" si="26"/>
        <v>0.33333333333333326</v>
      </c>
      <c r="D413" s="43">
        <v>2.5099999999999998</v>
      </c>
      <c r="E413" s="9">
        <f t="shared" si="27"/>
        <v>2.5840450000000001</v>
      </c>
      <c r="F413" s="44">
        <v>284.47000000000003</v>
      </c>
      <c r="G413" s="9">
        <f t="shared" si="29"/>
        <v>303.35880800000001</v>
      </c>
      <c r="H413" s="11">
        <f t="shared" si="28"/>
        <v>-573.29314351836001</v>
      </c>
    </row>
    <row r="414" spans="1:8" outlineLevel="1">
      <c r="A414" s="7">
        <v>27</v>
      </c>
      <c r="B414" s="39">
        <v>42548</v>
      </c>
      <c r="C414" s="40">
        <f t="shared" si="26"/>
        <v>0.35416666666666657</v>
      </c>
      <c r="D414" s="43">
        <v>2.14</v>
      </c>
      <c r="E414" s="9">
        <f t="shared" si="27"/>
        <v>2.2031300000000003</v>
      </c>
      <c r="F414" s="44">
        <v>295.68</v>
      </c>
      <c r="G414" s="9">
        <f t="shared" si="29"/>
        <v>315.313152</v>
      </c>
      <c r="H414" s="11">
        <f t="shared" si="28"/>
        <v>-515.12076956576004</v>
      </c>
    </row>
    <row r="415" spans="1:8" outlineLevel="1">
      <c r="A415" s="7">
        <v>27</v>
      </c>
      <c r="B415" s="39">
        <v>42548</v>
      </c>
      <c r="C415" s="40">
        <f t="shared" si="26"/>
        <v>0.37499999999999989</v>
      </c>
      <c r="D415" s="43">
        <v>2.17</v>
      </c>
      <c r="E415" s="9">
        <f t="shared" si="27"/>
        <v>2.2340150000000003</v>
      </c>
      <c r="F415" s="44">
        <v>301.45</v>
      </c>
      <c r="G415" s="9">
        <f t="shared" si="29"/>
        <v>321.46627999999998</v>
      </c>
      <c r="H415" s="11">
        <f t="shared" si="28"/>
        <v>-536.08826901420002</v>
      </c>
    </row>
    <row r="416" spans="1:8" outlineLevel="1">
      <c r="A416" s="7">
        <v>27</v>
      </c>
      <c r="B416" s="39">
        <v>42548</v>
      </c>
      <c r="C416" s="40">
        <f t="shared" si="26"/>
        <v>0.3958333333333332</v>
      </c>
      <c r="D416" s="43">
        <v>1.68</v>
      </c>
      <c r="E416" s="9">
        <f t="shared" si="27"/>
        <v>1.72956</v>
      </c>
      <c r="F416" s="44">
        <v>307.27</v>
      </c>
      <c r="G416" s="9">
        <f t="shared" si="29"/>
        <v>327.67272800000001</v>
      </c>
      <c r="H416" s="11">
        <f t="shared" si="28"/>
        <v>-425.77050343968</v>
      </c>
    </row>
    <row r="417" spans="1:8" outlineLevel="1">
      <c r="A417" s="7">
        <v>27</v>
      </c>
      <c r="B417" s="39">
        <v>42548</v>
      </c>
      <c r="C417" s="40">
        <f t="shared" si="26"/>
        <v>0.41666666666666652</v>
      </c>
      <c r="D417" s="43">
        <v>0.93</v>
      </c>
      <c r="E417" s="9">
        <f t="shared" si="27"/>
        <v>0.95743500000000015</v>
      </c>
      <c r="F417" s="44">
        <v>258.75</v>
      </c>
      <c r="G417" s="9">
        <f t="shared" si="29"/>
        <v>275.93099999999998</v>
      </c>
      <c r="H417" s="11">
        <f t="shared" si="28"/>
        <v>-186.15504448500002</v>
      </c>
    </row>
    <row r="418" spans="1:8" outlineLevel="1">
      <c r="A418" s="7">
        <v>27</v>
      </c>
      <c r="B418" s="39">
        <v>42548</v>
      </c>
      <c r="C418" s="40">
        <f t="shared" si="26"/>
        <v>0.43749999999999983</v>
      </c>
      <c r="D418" s="43">
        <v>0.82</v>
      </c>
      <c r="E418" s="9">
        <f t="shared" si="27"/>
        <v>0.84419</v>
      </c>
      <c r="F418" s="44">
        <v>153.47999999999999</v>
      </c>
      <c r="G418" s="9">
        <f t="shared" si="29"/>
        <v>163.67107199999998</v>
      </c>
      <c r="H418" s="11">
        <f t="shared" si="28"/>
        <v>-69.367997271679982</v>
      </c>
    </row>
    <row r="419" spans="1:8" outlineLevel="1">
      <c r="A419" s="7">
        <v>27</v>
      </c>
      <c r="B419" s="39">
        <v>42548</v>
      </c>
      <c r="C419" s="40">
        <f t="shared" si="26"/>
        <v>0.45833333333333315</v>
      </c>
      <c r="D419" s="43">
        <v>0.53</v>
      </c>
      <c r="E419" s="9">
        <f t="shared" si="27"/>
        <v>0.54563500000000009</v>
      </c>
      <c r="F419" s="44">
        <v>239.89</v>
      </c>
      <c r="G419" s="9">
        <f t="shared" si="29"/>
        <v>255.81869599999999</v>
      </c>
      <c r="H419" s="11">
        <f t="shared" si="28"/>
        <v>-95.114381691960006</v>
      </c>
    </row>
    <row r="420" spans="1:8" outlineLevel="1">
      <c r="A420" s="7">
        <v>27</v>
      </c>
      <c r="B420" s="39">
        <v>42548</v>
      </c>
      <c r="C420" s="40">
        <f t="shared" si="26"/>
        <v>0.47916666666666646</v>
      </c>
      <c r="D420" s="43">
        <v>0.34</v>
      </c>
      <c r="E420" s="9">
        <f t="shared" si="27"/>
        <v>0.35003000000000006</v>
      </c>
      <c r="F420" s="44">
        <v>194.56</v>
      </c>
      <c r="G420" s="9">
        <f t="shared" si="29"/>
        <v>207.47878400000002</v>
      </c>
      <c r="H420" s="11">
        <f t="shared" si="28"/>
        <v>-44.096353763520014</v>
      </c>
    </row>
    <row r="421" spans="1:8" outlineLevel="1">
      <c r="A421" s="7">
        <v>27</v>
      </c>
      <c r="B421" s="39">
        <v>42548</v>
      </c>
      <c r="C421" s="40">
        <f t="shared" si="26"/>
        <v>0.49999999999999978</v>
      </c>
      <c r="D421" s="43">
        <v>0.31</v>
      </c>
      <c r="E421" s="9">
        <f t="shared" si="27"/>
        <v>0.31914500000000001</v>
      </c>
      <c r="F421" s="44">
        <v>135.35</v>
      </c>
      <c r="G421" s="9">
        <f t="shared" si="29"/>
        <v>144.33724000000001</v>
      </c>
      <c r="H421" s="11">
        <f t="shared" si="28"/>
        <v>-20.054190959800003</v>
      </c>
    </row>
    <row r="422" spans="1:8" outlineLevel="1">
      <c r="A422" s="7">
        <v>27</v>
      </c>
      <c r="B422" s="39">
        <v>42548</v>
      </c>
      <c r="C422" s="40">
        <f t="shared" si="26"/>
        <v>0.52083333333333315</v>
      </c>
      <c r="D422" s="43">
        <v>0.24</v>
      </c>
      <c r="E422" s="9">
        <f t="shared" si="27"/>
        <v>0.24708000000000002</v>
      </c>
      <c r="F422" s="44">
        <v>100.83</v>
      </c>
      <c r="G422" s="9">
        <f t="shared" si="29"/>
        <v>107.52511199999999</v>
      </c>
      <c r="H422" s="11">
        <f t="shared" si="28"/>
        <v>-6.4302846729599992</v>
      </c>
    </row>
    <row r="423" spans="1:8" outlineLevel="1">
      <c r="A423" s="7">
        <v>27</v>
      </c>
      <c r="B423" s="39">
        <v>42548</v>
      </c>
      <c r="C423" s="40">
        <f t="shared" si="26"/>
        <v>0.54166666666666652</v>
      </c>
      <c r="D423" s="43">
        <v>0.75</v>
      </c>
      <c r="E423" s="9">
        <f t="shared" si="27"/>
        <v>0.77212500000000006</v>
      </c>
      <c r="F423" s="44">
        <v>95.52</v>
      </c>
      <c r="G423" s="9">
        <f t="shared" si="29"/>
        <v>101.862528</v>
      </c>
      <c r="H423" s="11">
        <f t="shared" si="28"/>
        <v>-15.722416932</v>
      </c>
    </row>
    <row r="424" spans="1:8" outlineLevel="1">
      <c r="A424" s="7">
        <v>27</v>
      </c>
      <c r="B424" s="39">
        <v>42548</v>
      </c>
      <c r="C424" s="40">
        <f t="shared" si="26"/>
        <v>0.56249999999999989</v>
      </c>
      <c r="D424" s="43">
        <v>0.92</v>
      </c>
      <c r="E424" s="9">
        <f t="shared" si="27"/>
        <v>0.94714000000000009</v>
      </c>
      <c r="F424" s="44">
        <v>83.17</v>
      </c>
      <c r="G424" s="9">
        <f t="shared" si="29"/>
        <v>88.692487999999997</v>
      </c>
      <c r="H424" s="11">
        <f t="shared" si="28"/>
        <v>-6.8122930843199985</v>
      </c>
    </row>
    <row r="425" spans="1:8" outlineLevel="1">
      <c r="A425" s="7">
        <v>27</v>
      </c>
      <c r="B425" s="39">
        <v>42548</v>
      </c>
      <c r="C425" s="40">
        <f t="shared" si="26"/>
        <v>0.58333333333333326</v>
      </c>
      <c r="D425" s="43">
        <v>1.17</v>
      </c>
      <c r="E425" s="9">
        <f t="shared" si="27"/>
        <v>1.204515</v>
      </c>
      <c r="F425" s="44">
        <v>92.74</v>
      </c>
      <c r="G425" s="9">
        <f t="shared" si="29"/>
        <v>98.897936000000001</v>
      </c>
      <c r="H425" s="11">
        <f t="shared" si="28"/>
        <v>-20.956074881040003</v>
      </c>
    </row>
    <row r="426" spans="1:8" outlineLevel="1">
      <c r="A426" s="7">
        <v>27</v>
      </c>
      <c r="B426" s="39">
        <v>42548</v>
      </c>
      <c r="C426" s="40">
        <f t="shared" si="26"/>
        <v>0.60416666666666663</v>
      </c>
      <c r="D426" s="43">
        <v>0.8</v>
      </c>
      <c r="E426" s="9">
        <f t="shared" si="27"/>
        <v>0.82360000000000011</v>
      </c>
      <c r="F426" s="44">
        <v>72.19</v>
      </c>
      <c r="G426" s="9">
        <f t="shared" si="29"/>
        <v>76.983416000000005</v>
      </c>
      <c r="H426" s="11">
        <f t="shared" si="28"/>
        <v>3.7198585823999961</v>
      </c>
    </row>
    <row r="427" spans="1:8" outlineLevel="1">
      <c r="A427" s="7">
        <v>27</v>
      </c>
      <c r="B427" s="39">
        <v>42548</v>
      </c>
      <c r="C427" s="40">
        <f t="shared" si="26"/>
        <v>0.625</v>
      </c>
      <c r="D427" s="43">
        <v>1.46</v>
      </c>
      <c r="E427" s="9">
        <f t="shared" si="27"/>
        <v>1.5030700000000001</v>
      </c>
      <c r="F427" s="44">
        <v>63.72</v>
      </c>
      <c r="G427" s="9">
        <f t="shared" si="29"/>
        <v>67.951008000000002</v>
      </c>
      <c r="H427" s="11">
        <f t="shared" si="28"/>
        <v>20.36508340544</v>
      </c>
    </row>
    <row r="428" spans="1:8" outlineLevel="1">
      <c r="A428" s="7">
        <v>27</v>
      </c>
      <c r="B428" s="39">
        <v>42548</v>
      </c>
      <c r="C428" s="40">
        <f t="shared" si="26"/>
        <v>0.64583333333333337</v>
      </c>
      <c r="D428" s="43">
        <v>1.39</v>
      </c>
      <c r="E428" s="9">
        <f t="shared" si="27"/>
        <v>1.4310050000000001</v>
      </c>
      <c r="F428" s="44">
        <v>75.36</v>
      </c>
      <c r="G428" s="9">
        <f t="shared" si="29"/>
        <v>80.363904000000005</v>
      </c>
      <c r="H428" s="11">
        <f t="shared" si="28"/>
        <v>1.6257590564799929</v>
      </c>
    </row>
    <row r="429" spans="1:8" outlineLevel="1">
      <c r="A429" s="7">
        <v>27</v>
      </c>
      <c r="B429" s="39">
        <v>42548</v>
      </c>
      <c r="C429" s="40">
        <f t="shared" si="26"/>
        <v>0.66666666666666674</v>
      </c>
      <c r="D429" s="43">
        <v>1.04</v>
      </c>
      <c r="E429" s="9">
        <f t="shared" si="27"/>
        <v>1.0706800000000001</v>
      </c>
      <c r="F429" s="44">
        <v>86.87</v>
      </c>
      <c r="G429" s="9">
        <f t="shared" si="29"/>
        <v>92.638168000000007</v>
      </c>
      <c r="H429" s="11">
        <f t="shared" si="28"/>
        <v>-11.925413714240008</v>
      </c>
    </row>
    <row r="430" spans="1:8" outlineLevel="1">
      <c r="A430" s="7">
        <v>27</v>
      </c>
      <c r="B430" s="39">
        <v>42548</v>
      </c>
      <c r="C430" s="40">
        <f t="shared" si="26"/>
        <v>0.68750000000000011</v>
      </c>
      <c r="D430" s="43">
        <v>0.55000000000000004</v>
      </c>
      <c r="E430" s="9">
        <f t="shared" si="27"/>
        <v>0.56622500000000009</v>
      </c>
      <c r="F430" s="44">
        <v>85.25</v>
      </c>
      <c r="G430" s="9">
        <f t="shared" si="29"/>
        <v>90.910600000000002</v>
      </c>
      <c r="H430" s="11">
        <f t="shared" si="28"/>
        <v>-5.328516985000002</v>
      </c>
    </row>
    <row r="431" spans="1:8" outlineLevel="1">
      <c r="A431" s="7">
        <v>27</v>
      </c>
      <c r="B431" s="39">
        <v>42548</v>
      </c>
      <c r="C431" s="40">
        <f t="shared" si="26"/>
        <v>0.70833333333333348</v>
      </c>
      <c r="D431" s="43">
        <v>1.1299999999999999</v>
      </c>
      <c r="E431" s="9">
        <f t="shared" si="27"/>
        <v>1.163335</v>
      </c>
      <c r="F431" s="44">
        <v>111.58</v>
      </c>
      <c r="G431" s="9">
        <f t="shared" si="29"/>
        <v>118.988912</v>
      </c>
      <c r="H431" s="11">
        <f t="shared" si="28"/>
        <v>-43.612163441519996</v>
      </c>
    </row>
    <row r="432" spans="1:8" outlineLevel="1">
      <c r="A432" s="7">
        <v>27</v>
      </c>
      <c r="B432" s="39">
        <v>42548</v>
      </c>
      <c r="C432" s="40">
        <f t="shared" si="26"/>
        <v>0.72916666666666685</v>
      </c>
      <c r="D432" s="43">
        <v>1.55</v>
      </c>
      <c r="E432" s="9">
        <f t="shared" si="27"/>
        <v>1.5957250000000003</v>
      </c>
      <c r="F432" s="44">
        <v>104.18</v>
      </c>
      <c r="G432" s="9">
        <f t="shared" si="29"/>
        <v>111.09755200000001</v>
      </c>
      <c r="H432" s="11">
        <f t="shared" si="28"/>
        <v>-47.229553665200022</v>
      </c>
    </row>
    <row r="433" spans="1:8" outlineLevel="1">
      <c r="A433" s="7">
        <v>27</v>
      </c>
      <c r="B433" s="39">
        <v>42548</v>
      </c>
      <c r="C433" s="40">
        <f t="shared" si="26"/>
        <v>0.75000000000000022</v>
      </c>
      <c r="D433" s="43">
        <v>1.49</v>
      </c>
      <c r="E433" s="9">
        <f t="shared" si="27"/>
        <v>1.5339550000000002</v>
      </c>
      <c r="F433" s="44">
        <v>182.9</v>
      </c>
      <c r="G433" s="9">
        <f t="shared" si="29"/>
        <v>195.04456000000002</v>
      </c>
      <c r="H433" s="11">
        <f t="shared" si="28"/>
        <v>-174.17224553480006</v>
      </c>
    </row>
    <row r="434" spans="1:8" outlineLevel="1">
      <c r="A434" s="7">
        <v>27</v>
      </c>
      <c r="B434" s="39">
        <v>42548</v>
      </c>
      <c r="C434" s="40">
        <f t="shared" si="26"/>
        <v>0.77083333333333359</v>
      </c>
      <c r="D434" s="43">
        <v>1.07</v>
      </c>
      <c r="E434" s="9">
        <f t="shared" si="27"/>
        <v>1.1015650000000001</v>
      </c>
      <c r="F434" s="44">
        <v>183.03</v>
      </c>
      <c r="G434" s="9">
        <f t="shared" si="29"/>
        <v>195.18319199999999</v>
      </c>
      <c r="H434" s="11">
        <f t="shared" si="28"/>
        <v>-125.22942539548001</v>
      </c>
    </row>
    <row r="435" spans="1:8" outlineLevel="1">
      <c r="A435" s="7">
        <v>27</v>
      </c>
      <c r="B435" s="39">
        <v>42548</v>
      </c>
      <c r="C435" s="40">
        <f t="shared" si="26"/>
        <v>0.79166666666666696</v>
      </c>
      <c r="D435" s="43">
        <v>0.77</v>
      </c>
      <c r="E435" s="9">
        <f t="shared" si="27"/>
        <v>0.79271500000000006</v>
      </c>
      <c r="F435" s="44">
        <v>155.37</v>
      </c>
      <c r="G435" s="9">
        <f t="shared" si="29"/>
        <v>165.68656799999999</v>
      </c>
      <c r="H435" s="11">
        <f t="shared" si="28"/>
        <v>-66.735955252120007</v>
      </c>
    </row>
    <row r="436" spans="1:8" outlineLevel="1">
      <c r="A436" s="7">
        <v>27</v>
      </c>
      <c r="B436" s="39">
        <v>42548</v>
      </c>
      <c r="C436" s="40">
        <f t="shared" si="26"/>
        <v>0.81250000000000033</v>
      </c>
      <c r="D436" s="43">
        <v>0.4</v>
      </c>
      <c r="E436" s="9">
        <f t="shared" si="27"/>
        <v>0.41180000000000005</v>
      </c>
      <c r="F436" s="44">
        <v>94.37</v>
      </c>
      <c r="G436" s="9">
        <f t="shared" si="29"/>
        <v>100.63616800000001</v>
      </c>
      <c r="H436" s="11">
        <f t="shared" si="28"/>
        <v>-7.8802739824000057</v>
      </c>
    </row>
    <row r="437" spans="1:8" outlineLevel="1">
      <c r="A437" s="7">
        <v>27</v>
      </c>
      <c r="B437" s="39">
        <v>42548</v>
      </c>
      <c r="C437" s="40">
        <f t="shared" si="26"/>
        <v>0.8333333333333337</v>
      </c>
      <c r="D437" s="43">
        <v>0.23</v>
      </c>
      <c r="E437" s="9">
        <f t="shared" si="27"/>
        <v>0.23678500000000002</v>
      </c>
      <c r="F437" s="44">
        <v>126.42</v>
      </c>
      <c r="G437" s="9">
        <f t="shared" si="29"/>
        <v>134.814288</v>
      </c>
      <c r="H437" s="11">
        <f t="shared" si="28"/>
        <v>-12.624023684080003</v>
      </c>
    </row>
    <row r="438" spans="1:8" outlineLevel="1">
      <c r="A438" s="7">
        <v>27</v>
      </c>
      <c r="B438" s="39">
        <v>42548</v>
      </c>
      <c r="C438" s="40">
        <f t="shared" si="26"/>
        <v>0.85416666666666707</v>
      </c>
      <c r="D438" s="43">
        <v>0.28999999999999998</v>
      </c>
      <c r="E438" s="9">
        <f t="shared" si="27"/>
        <v>0.29855500000000001</v>
      </c>
      <c r="F438" s="44">
        <v>102.14</v>
      </c>
      <c r="G438" s="9">
        <f t="shared" si="29"/>
        <v>108.922096</v>
      </c>
      <c r="H438" s="11">
        <f t="shared" si="28"/>
        <v>-8.18700387128</v>
      </c>
    </row>
    <row r="439" spans="1:8" outlineLevel="1">
      <c r="A439" s="7">
        <v>27</v>
      </c>
      <c r="B439" s="39">
        <v>42548</v>
      </c>
      <c r="C439" s="40">
        <f t="shared" si="26"/>
        <v>0.87500000000000044</v>
      </c>
      <c r="D439" s="43">
        <v>0.85</v>
      </c>
      <c r="E439" s="9">
        <f t="shared" si="27"/>
        <v>0.87507500000000005</v>
      </c>
      <c r="F439" s="44">
        <v>120.93</v>
      </c>
      <c r="G439" s="9">
        <f t="shared" si="29"/>
        <v>128.95975200000001</v>
      </c>
      <c r="H439" s="11">
        <f t="shared" si="28"/>
        <v>-41.530842481400008</v>
      </c>
    </row>
    <row r="440" spans="1:8" outlineLevel="1">
      <c r="A440" s="7">
        <v>27</v>
      </c>
      <c r="B440" s="39">
        <v>42548</v>
      </c>
      <c r="C440" s="40">
        <f t="shared" si="26"/>
        <v>0.89583333333333381</v>
      </c>
      <c r="D440" s="43">
        <v>0.65</v>
      </c>
      <c r="E440" s="9">
        <f t="shared" si="27"/>
        <v>0.66917500000000008</v>
      </c>
      <c r="F440" s="44">
        <v>83.45</v>
      </c>
      <c r="G440" s="9">
        <f t="shared" si="29"/>
        <v>88.991080000000011</v>
      </c>
      <c r="H440" s="11">
        <f t="shared" si="28"/>
        <v>-5.0128434590000079</v>
      </c>
    </row>
    <row r="441" spans="1:8" outlineLevel="1">
      <c r="A441" s="7">
        <v>27</v>
      </c>
      <c r="B441" s="39">
        <v>42548</v>
      </c>
      <c r="C441" s="40">
        <f t="shared" si="26"/>
        <v>0.91666666666666718</v>
      </c>
      <c r="D441" s="43">
        <v>0.65</v>
      </c>
      <c r="E441" s="9">
        <f t="shared" si="27"/>
        <v>0.66917500000000008</v>
      </c>
      <c r="F441" s="44">
        <v>40.75</v>
      </c>
      <c r="G441" s="9">
        <f t="shared" si="29"/>
        <v>43.455800000000004</v>
      </c>
      <c r="H441" s="11">
        <f t="shared" si="28"/>
        <v>25.458227534999999</v>
      </c>
    </row>
    <row r="442" spans="1:8" outlineLevel="1">
      <c r="A442" s="7">
        <v>27</v>
      </c>
      <c r="B442" s="39">
        <v>42548</v>
      </c>
      <c r="C442" s="40">
        <f t="shared" si="26"/>
        <v>0.93750000000000056</v>
      </c>
      <c r="D442" s="43">
        <v>1.02</v>
      </c>
      <c r="E442" s="9">
        <f t="shared" si="27"/>
        <v>1.0500900000000002</v>
      </c>
      <c r="F442" s="44">
        <v>112.94</v>
      </c>
      <c r="G442" s="9">
        <f t="shared" si="29"/>
        <v>120.439216</v>
      </c>
      <c r="H442" s="11">
        <f t="shared" si="28"/>
        <v>-40.889681329440009</v>
      </c>
    </row>
    <row r="443" spans="1:8" outlineLevel="1">
      <c r="A443" s="7">
        <v>27</v>
      </c>
      <c r="B443" s="39">
        <v>42548</v>
      </c>
      <c r="C443" s="40">
        <f t="shared" si="26"/>
        <v>0.95833333333333393</v>
      </c>
      <c r="D443" s="43">
        <v>1.21</v>
      </c>
      <c r="E443" s="9">
        <f t="shared" si="27"/>
        <v>1.245695</v>
      </c>
      <c r="F443" s="44">
        <v>84.66</v>
      </c>
      <c r="G443" s="9">
        <f t="shared" si="29"/>
        <v>90.281424000000001</v>
      </c>
      <c r="H443" s="11">
        <f t="shared" si="28"/>
        <v>-10.938975969680001</v>
      </c>
    </row>
    <row r="444" spans="1:8" outlineLevel="1">
      <c r="A444" s="7">
        <v>27</v>
      </c>
      <c r="B444" s="39">
        <v>42548</v>
      </c>
      <c r="C444" s="40">
        <f t="shared" si="26"/>
        <v>0.9791666666666673</v>
      </c>
      <c r="D444" s="43">
        <v>1.72</v>
      </c>
      <c r="E444" s="9">
        <f t="shared" si="27"/>
        <v>1.7707400000000002</v>
      </c>
      <c r="F444" s="44">
        <v>114.43</v>
      </c>
      <c r="G444" s="9">
        <f t="shared" si="29"/>
        <v>122.02815200000001</v>
      </c>
      <c r="H444" s="11">
        <f t="shared" si="28"/>
        <v>-71.764819872480018</v>
      </c>
    </row>
    <row r="445" spans="1:8" outlineLevel="1">
      <c r="A445" s="7">
        <v>27</v>
      </c>
      <c r="B445" s="39">
        <v>42548</v>
      </c>
      <c r="C445" s="40">
        <f t="shared" si="26"/>
        <v>1.0000000000000007</v>
      </c>
      <c r="D445" s="43">
        <v>3.86</v>
      </c>
      <c r="E445" s="9">
        <f t="shared" si="27"/>
        <v>3.9738700000000002</v>
      </c>
      <c r="F445" s="44">
        <v>68.040000000000006</v>
      </c>
      <c r="G445" s="9">
        <f t="shared" si="29"/>
        <v>72.557856000000001</v>
      </c>
      <c r="H445" s="11">
        <f>E445*($B$6-G445)</f>
        <v>35.53491777728</v>
      </c>
    </row>
    <row r="446" spans="1:8" outlineLevel="1">
      <c r="A446" s="7">
        <v>27</v>
      </c>
      <c r="B446" s="39">
        <v>42549</v>
      </c>
      <c r="C446" s="40">
        <f t="shared" si="26"/>
        <v>2.0833333333333332E-2</v>
      </c>
      <c r="D446" s="43">
        <v>4.71</v>
      </c>
      <c r="E446" s="9">
        <f t="shared" si="27"/>
        <v>4.8489450000000005</v>
      </c>
      <c r="F446" s="44">
        <v>69.53</v>
      </c>
      <c r="G446" s="9">
        <f t="shared" si="29"/>
        <v>74.146792000000005</v>
      </c>
      <c r="H446" s="11">
        <f t="shared" ref="H446:H509" si="30">E446*($B$6-G446)</f>
        <v>35.655301165559983</v>
      </c>
    </row>
    <row r="447" spans="1:8" outlineLevel="1">
      <c r="A447" s="7">
        <v>27</v>
      </c>
      <c r="B447" s="39">
        <v>42549</v>
      </c>
      <c r="C447" s="40">
        <f t="shared" ref="C447:C510" si="31">IF(C446=$C$61,$C$14,C446+1/48)</f>
        <v>4.1666666666666664E-2</v>
      </c>
      <c r="D447" s="43">
        <v>3.48</v>
      </c>
      <c r="E447" s="9">
        <f t="shared" si="27"/>
        <v>3.5826600000000002</v>
      </c>
      <c r="F447" s="44">
        <v>46.31</v>
      </c>
      <c r="G447" s="9">
        <f t="shared" si="29"/>
        <v>49.384984000000003</v>
      </c>
      <c r="H447" s="11">
        <f t="shared" si="30"/>
        <v>115.05718322256</v>
      </c>
    </row>
    <row r="448" spans="1:8" outlineLevel="1">
      <c r="A448" s="7">
        <v>27</v>
      </c>
      <c r="B448" s="39">
        <v>42549</v>
      </c>
      <c r="C448" s="40">
        <f t="shared" si="31"/>
        <v>6.25E-2</v>
      </c>
      <c r="D448" s="43">
        <v>2.97</v>
      </c>
      <c r="E448" s="9">
        <f t="shared" si="27"/>
        <v>3.0576150000000006</v>
      </c>
      <c r="F448" s="44">
        <v>56.88</v>
      </c>
      <c r="G448" s="9">
        <f t="shared" si="29"/>
        <v>60.656832000000001</v>
      </c>
      <c r="H448" s="11">
        <f t="shared" si="30"/>
        <v>63.730383124320007</v>
      </c>
    </row>
    <row r="449" spans="1:8" outlineLevel="1">
      <c r="A449" s="7">
        <v>27</v>
      </c>
      <c r="B449" s="39">
        <v>42549</v>
      </c>
      <c r="C449" s="40">
        <f t="shared" si="31"/>
        <v>8.3333333333333329E-2</v>
      </c>
      <c r="D449" s="43">
        <v>3.28</v>
      </c>
      <c r="E449" s="9">
        <f t="shared" si="27"/>
        <v>3.37676</v>
      </c>
      <c r="F449" s="44">
        <v>48.09</v>
      </c>
      <c r="G449" s="9">
        <f t="shared" si="29"/>
        <v>51.283176000000005</v>
      </c>
      <c r="H449" s="11">
        <f t="shared" si="30"/>
        <v>102.03496261023999</v>
      </c>
    </row>
    <row r="450" spans="1:8" outlineLevel="1">
      <c r="A450" s="7">
        <v>27</v>
      </c>
      <c r="B450" s="39">
        <v>42549</v>
      </c>
      <c r="C450" s="40">
        <f t="shared" si="31"/>
        <v>0.10416666666666666</v>
      </c>
      <c r="D450" s="43">
        <v>3.74</v>
      </c>
      <c r="E450" s="9">
        <f t="shared" si="27"/>
        <v>3.8503300000000005</v>
      </c>
      <c r="F450" s="44">
        <v>43.86</v>
      </c>
      <c r="G450" s="9">
        <f t="shared" si="29"/>
        <v>46.772303999999998</v>
      </c>
      <c r="H450" s="11">
        <f t="shared" si="30"/>
        <v>133.71308973968002</v>
      </c>
    </row>
    <row r="451" spans="1:8" outlineLevel="1">
      <c r="A451" s="7">
        <v>27</v>
      </c>
      <c r="B451" s="39">
        <v>42549</v>
      </c>
      <c r="C451" s="40">
        <f t="shared" si="31"/>
        <v>0.12499999999999999</v>
      </c>
      <c r="D451" s="43">
        <v>5.21</v>
      </c>
      <c r="E451" s="9">
        <f t="shared" si="27"/>
        <v>5.3636950000000008</v>
      </c>
      <c r="F451" s="44">
        <v>31.27</v>
      </c>
      <c r="G451" s="9">
        <f t="shared" si="29"/>
        <v>33.346328</v>
      </c>
      <c r="H451" s="11">
        <f t="shared" si="30"/>
        <v>258.28160973804006</v>
      </c>
    </row>
    <row r="452" spans="1:8" outlineLevel="1">
      <c r="A452" s="7">
        <v>27</v>
      </c>
      <c r="B452" s="39">
        <v>42549</v>
      </c>
      <c r="C452" s="40">
        <f t="shared" si="31"/>
        <v>0.14583333333333331</v>
      </c>
      <c r="D452" s="43">
        <v>5.94</v>
      </c>
      <c r="E452" s="9">
        <f t="shared" si="27"/>
        <v>6.1152300000000013</v>
      </c>
      <c r="F452" s="44">
        <v>30.68</v>
      </c>
      <c r="G452" s="9">
        <f t="shared" si="29"/>
        <v>32.717151999999999</v>
      </c>
      <c r="H452" s="11">
        <f t="shared" si="30"/>
        <v>298.31833557504007</v>
      </c>
    </row>
    <row r="453" spans="1:8" outlineLevel="1">
      <c r="A453" s="7">
        <v>27</v>
      </c>
      <c r="B453" s="39">
        <v>42549</v>
      </c>
      <c r="C453" s="40">
        <f t="shared" si="31"/>
        <v>0.16666666666666666</v>
      </c>
      <c r="D453" s="43">
        <v>6.3</v>
      </c>
      <c r="E453" s="9">
        <f t="shared" si="27"/>
        <v>6.4858500000000001</v>
      </c>
      <c r="F453" s="44">
        <v>33.39</v>
      </c>
      <c r="G453" s="9">
        <f t="shared" si="29"/>
        <v>35.607095999999999</v>
      </c>
      <c r="H453" s="11">
        <f t="shared" si="30"/>
        <v>297.65449140840002</v>
      </c>
    </row>
    <row r="454" spans="1:8" outlineLevel="1">
      <c r="A454" s="7">
        <v>27</v>
      </c>
      <c r="B454" s="39">
        <v>42549</v>
      </c>
      <c r="C454" s="40">
        <f t="shared" si="31"/>
        <v>0.1875</v>
      </c>
      <c r="D454" s="43">
        <v>7.23</v>
      </c>
      <c r="E454" s="9">
        <f t="shared" si="27"/>
        <v>7.4432850000000013</v>
      </c>
      <c r="F454" s="44">
        <v>36.340000000000003</v>
      </c>
      <c r="G454" s="9">
        <f t="shared" si="29"/>
        <v>38.752976000000004</v>
      </c>
      <c r="H454" s="11">
        <f t="shared" si="30"/>
        <v>318.17828253384005</v>
      </c>
    </row>
    <row r="455" spans="1:8" outlineLevel="1">
      <c r="A455" s="7">
        <v>27</v>
      </c>
      <c r="B455" s="39">
        <v>42549</v>
      </c>
      <c r="C455" s="40">
        <f t="shared" si="31"/>
        <v>0.20833333333333334</v>
      </c>
      <c r="D455" s="43">
        <v>8.18</v>
      </c>
      <c r="E455" s="9">
        <f t="shared" si="27"/>
        <v>8.4213100000000001</v>
      </c>
      <c r="F455" s="44">
        <v>44.58</v>
      </c>
      <c r="G455" s="9">
        <f t="shared" si="29"/>
        <v>47.540112000000001</v>
      </c>
      <c r="H455" s="11">
        <f t="shared" si="30"/>
        <v>285.98674441328001</v>
      </c>
    </row>
    <row r="456" spans="1:8" outlineLevel="1">
      <c r="A456" s="7">
        <v>27</v>
      </c>
      <c r="B456" s="39">
        <v>42549</v>
      </c>
      <c r="C456" s="40">
        <f t="shared" si="31"/>
        <v>0.22916666666666669</v>
      </c>
      <c r="D456" s="43">
        <v>8.68</v>
      </c>
      <c r="E456" s="9">
        <f t="shared" si="27"/>
        <v>8.9360600000000012</v>
      </c>
      <c r="F456" s="44">
        <v>67.599999999999994</v>
      </c>
      <c r="G456" s="9">
        <f t="shared" si="29"/>
        <v>72.088639999999998</v>
      </c>
      <c r="H456" s="11">
        <f t="shared" si="30"/>
        <v>84.100477641600023</v>
      </c>
    </row>
    <row r="457" spans="1:8" outlineLevel="1">
      <c r="A457" s="7">
        <v>27</v>
      </c>
      <c r="B457" s="39">
        <v>42549</v>
      </c>
      <c r="C457" s="40">
        <f t="shared" si="31"/>
        <v>0.25</v>
      </c>
      <c r="D457" s="43">
        <v>8.41</v>
      </c>
      <c r="E457" s="9">
        <f t="shared" si="27"/>
        <v>8.6580950000000012</v>
      </c>
      <c r="F457" s="44">
        <v>40.909999999999997</v>
      </c>
      <c r="G457" s="9">
        <f t="shared" si="29"/>
        <v>43.626424</v>
      </c>
      <c r="H457" s="11">
        <f t="shared" si="30"/>
        <v>327.91301899772003</v>
      </c>
    </row>
    <row r="458" spans="1:8" outlineLevel="1">
      <c r="A458" s="7">
        <v>27</v>
      </c>
      <c r="B458" s="39">
        <v>42549</v>
      </c>
      <c r="C458" s="40">
        <f t="shared" si="31"/>
        <v>0.27083333333333331</v>
      </c>
      <c r="D458" s="43">
        <v>8.09</v>
      </c>
      <c r="E458" s="9">
        <f t="shared" si="27"/>
        <v>8.3286550000000013</v>
      </c>
      <c r="F458" s="44">
        <v>120.71</v>
      </c>
      <c r="G458" s="9">
        <f t="shared" si="29"/>
        <v>128.725144</v>
      </c>
      <c r="H458" s="11">
        <f t="shared" si="30"/>
        <v>-393.32193170132007</v>
      </c>
    </row>
    <row r="459" spans="1:8" outlineLevel="1">
      <c r="A459" s="7">
        <v>27</v>
      </c>
      <c r="B459" s="39">
        <v>42549</v>
      </c>
      <c r="C459" s="40">
        <f t="shared" si="31"/>
        <v>0.29166666666666663</v>
      </c>
      <c r="D459" s="43">
        <v>5.35</v>
      </c>
      <c r="E459" s="9">
        <f t="shared" si="27"/>
        <v>5.5078250000000004</v>
      </c>
      <c r="F459" s="44">
        <v>213.8</v>
      </c>
      <c r="G459" s="9">
        <f t="shared" si="29"/>
        <v>227.99632000000003</v>
      </c>
      <c r="H459" s="11">
        <f t="shared" si="30"/>
        <v>-806.87609370400025</v>
      </c>
    </row>
    <row r="460" spans="1:8" outlineLevel="1">
      <c r="A460" s="7">
        <v>27</v>
      </c>
      <c r="B460" s="39">
        <v>42549</v>
      </c>
      <c r="C460" s="40">
        <f t="shared" si="31"/>
        <v>0.31249999999999994</v>
      </c>
      <c r="D460" s="43">
        <v>3.82</v>
      </c>
      <c r="E460" s="9">
        <f t="shared" si="27"/>
        <v>3.93269</v>
      </c>
      <c r="F460" s="44">
        <v>145.4</v>
      </c>
      <c r="G460" s="9">
        <f t="shared" si="29"/>
        <v>155.05456000000001</v>
      </c>
      <c r="H460" s="11">
        <f t="shared" si="30"/>
        <v>-289.26728256640001</v>
      </c>
    </row>
    <row r="461" spans="1:8" outlineLevel="1">
      <c r="A461" s="7">
        <v>27</v>
      </c>
      <c r="B461" s="39">
        <v>42549</v>
      </c>
      <c r="C461" s="40">
        <f t="shared" si="31"/>
        <v>0.33333333333333326</v>
      </c>
      <c r="D461" s="43">
        <v>3.63</v>
      </c>
      <c r="E461" s="9">
        <f t="shared" si="27"/>
        <v>3.737085</v>
      </c>
      <c r="F461" s="44">
        <v>183.98</v>
      </c>
      <c r="G461" s="9">
        <f t="shared" si="29"/>
        <v>196.19627199999999</v>
      </c>
      <c r="H461" s="11">
        <f t="shared" si="30"/>
        <v>-428.62971764711995</v>
      </c>
    </row>
    <row r="462" spans="1:8" outlineLevel="1">
      <c r="A462" s="7">
        <v>27</v>
      </c>
      <c r="B462" s="39">
        <v>42549</v>
      </c>
      <c r="C462" s="40">
        <f t="shared" si="31"/>
        <v>0.35416666666666657</v>
      </c>
      <c r="D462" s="43">
        <v>4.55</v>
      </c>
      <c r="E462" s="9">
        <f t="shared" ref="E462:E525" si="32">IF($B$11="Electricity",$D462*$B$7,$D462*$B$8)</f>
        <v>4.6842250000000005</v>
      </c>
      <c r="F462" s="44">
        <v>227.53</v>
      </c>
      <c r="G462" s="9">
        <f t="shared" si="29"/>
        <v>242.637992</v>
      </c>
      <c r="H462" s="11">
        <f t="shared" si="30"/>
        <v>-754.80661057620011</v>
      </c>
    </row>
    <row r="463" spans="1:8" outlineLevel="1">
      <c r="A463" s="7">
        <v>27</v>
      </c>
      <c r="B463" s="39">
        <v>42549</v>
      </c>
      <c r="C463" s="40">
        <f t="shared" si="31"/>
        <v>0.37499999999999989</v>
      </c>
      <c r="D463" s="43">
        <v>4.13</v>
      </c>
      <c r="E463" s="9">
        <f t="shared" si="32"/>
        <v>4.2518349999999998</v>
      </c>
      <c r="F463" s="44">
        <v>96.75</v>
      </c>
      <c r="G463" s="9">
        <f t="shared" ref="G463:G526" si="33">$F463*$B$8</f>
        <v>103.1742</v>
      </c>
      <c r="H463" s="11">
        <f t="shared" si="30"/>
        <v>-92.155122156999994</v>
      </c>
    </row>
    <row r="464" spans="1:8" outlineLevel="1">
      <c r="A464" s="7">
        <v>27</v>
      </c>
      <c r="B464" s="39">
        <v>42549</v>
      </c>
      <c r="C464" s="40">
        <f t="shared" si="31"/>
        <v>0.3958333333333332</v>
      </c>
      <c r="D464" s="43">
        <v>5.43</v>
      </c>
      <c r="E464" s="9">
        <f t="shared" si="32"/>
        <v>5.590185</v>
      </c>
      <c r="F464" s="44">
        <v>79.8</v>
      </c>
      <c r="G464" s="9">
        <f t="shared" si="33"/>
        <v>85.09872</v>
      </c>
      <c r="H464" s="11">
        <f t="shared" si="30"/>
        <v>-20.1175105632</v>
      </c>
    </row>
    <row r="465" spans="1:8" outlineLevel="1">
      <c r="A465" s="7">
        <v>27</v>
      </c>
      <c r="B465" s="39">
        <v>42549</v>
      </c>
      <c r="C465" s="40">
        <f t="shared" si="31"/>
        <v>0.41666666666666652</v>
      </c>
      <c r="D465" s="43">
        <v>4.93</v>
      </c>
      <c r="E465" s="9">
        <f t="shared" si="32"/>
        <v>5.0754349999999997</v>
      </c>
      <c r="F465" s="44">
        <v>77.52</v>
      </c>
      <c r="G465" s="9">
        <f t="shared" si="33"/>
        <v>82.667327999999998</v>
      </c>
      <c r="H465" s="11">
        <f t="shared" si="30"/>
        <v>-5.9246973876799878</v>
      </c>
    </row>
    <row r="466" spans="1:8" outlineLevel="1">
      <c r="A466" s="7">
        <v>27</v>
      </c>
      <c r="B466" s="39">
        <v>42549</v>
      </c>
      <c r="C466" s="40">
        <f t="shared" si="31"/>
        <v>0.43749999999999983</v>
      </c>
      <c r="D466" s="43">
        <v>4.0999999999999996</v>
      </c>
      <c r="E466" s="9">
        <f t="shared" si="32"/>
        <v>4.2209500000000002</v>
      </c>
      <c r="F466" s="44">
        <v>100.5</v>
      </c>
      <c r="G466" s="9">
        <f t="shared" si="33"/>
        <v>107.17320000000001</v>
      </c>
      <c r="H466" s="11">
        <f t="shared" si="30"/>
        <v>-108.36529354000004</v>
      </c>
    </row>
    <row r="467" spans="1:8" outlineLevel="1">
      <c r="A467" s="7">
        <v>27</v>
      </c>
      <c r="B467" s="39">
        <v>42549</v>
      </c>
      <c r="C467" s="40">
        <f t="shared" si="31"/>
        <v>0.45833333333333315</v>
      </c>
      <c r="D467" s="43">
        <v>3.07</v>
      </c>
      <c r="E467" s="9">
        <f t="shared" si="32"/>
        <v>3.1605650000000001</v>
      </c>
      <c r="F467" s="44">
        <v>91.46</v>
      </c>
      <c r="G467" s="9">
        <f t="shared" si="33"/>
        <v>97.532944000000001</v>
      </c>
      <c r="H467" s="11">
        <f t="shared" si="30"/>
        <v>-50.673161653360005</v>
      </c>
    </row>
    <row r="468" spans="1:8" outlineLevel="1">
      <c r="A468" s="7">
        <v>27</v>
      </c>
      <c r="B468" s="39">
        <v>42549</v>
      </c>
      <c r="C468" s="40">
        <f t="shared" si="31"/>
        <v>0.47916666666666646</v>
      </c>
      <c r="D468" s="43">
        <v>0.73</v>
      </c>
      <c r="E468" s="9">
        <f t="shared" si="32"/>
        <v>0.75153500000000006</v>
      </c>
      <c r="F468" s="44">
        <v>76.400000000000006</v>
      </c>
      <c r="G468" s="9">
        <f t="shared" si="33"/>
        <v>81.47296</v>
      </c>
      <c r="H468" s="11">
        <f t="shared" si="30"/>
        <v>2.0321506399999634E-2</v>
      </c>
    </row>
    <row r="469" spans="1:8" outlineLevel="1">
      <c r="A469" s="7">
        <v>27</v>
      </c>
      <c r="B469" s="39">
        <v>42549</v>
      </c>
      <c r="C469" s="40">
        <f t="shared" si="31"/>
        <v>0.49999999999999978</v>
      </c>
      <c r="D469" s="43">
        <v>0.66</v>
      </c>
      <c r="E469" s="9">
        <f t="shared" si="32"/>
        <v>0.67947000000000013</v>
      </c>
      <c r="F469" s="44">
        <v>71.58</v>
      </c>
      <c r="G469" s="9">
        <f t="shared" si="33"/>
        <v>76.332911999999993</v>
      </c>
      <c r="H469" s="11">
        <f t="shared" si="30"/>
        <v>3.5108812833600052</v>
      </c>
    </row>
    <row r="470" spans="1:8" outlineLevel="1">
      <c r="A470" s="7">
        <v>27</v>
      </c>
      <c r="B470" s="39">
        <v>42549</v>
      </c>
      <c r="C470" s="40">
        <f t="shared" si="31"/>
        <v>0.52083333333333315</v>
      </c>
      <c r="D470" s="43">
        <v>1.35</v>
      </c>
      <c r="E470" s="9">
        <f t="shared" si="32"/>
        <v>1.3898250000000003</v>
      </c>
      <c r="F470" s="44">
        <v>76.53</v>
      </c>
      <c r="G470" s="9">
        <f t="shared" si="33"/>
        <v>81.611592000000002</v>
      </c>
      <c r="H470" s="11">
        <f t="shared" si="30"/>
        <v>-0.15509335140000238</v>
      </c>
    </row>
    <row r="471" spans="1:8" outlineLevel="1">
      <c r="A471" s="7">
        <v>27</v>
      </c>
      <c r="B471" s="39">
        <v>42549</v>
      </c>
      <c r="C471" s="40">
        <f t="shared" si="31"/>
        <v>0.54166666666666652</v>
      </c>
      <c r="D471" s="43">
        <v>1.26</v>
      </c>
      <c r="E471" s="9">
        <f t="shared" si="32"/>
        <v>1.2971700000000002</v>
      </c>
      <c r="F471" s="44">
        <v>69.97</v>
      </c>
      <c r="G471" s="9">
        <f t="shared" si="33"/>
        <v>74.616007999999994</v>
      </c>
      <c r="H471" s="11">
        <f t="shared" si="30"/>
        <v>8.9297079026400095</v>
      </c>
    </row>
    <row r="472" spans="1:8" outlineLevel="1">
      <c r="A472" s="7">
        <v>27</v>
      </c>
      <c r="B472" s="39">
        <v>42549</v>
      </c>
      <c r="C472" s="40">
        <f t="shared" si="31"/>
        <v>0.56249999999999989</v>
      </c>
      <c r="D472" s="43">
        <v>0.54</v>
      </c>
      <c r="E472" s="9">
        <f t="shared" si="32"/>
        <v>0.55593000000000004</v>
      </c>
      <c r="F472" s="44">
        <v>70.540000000000006</v>
      </c>
      <c r="G472" s="9">
        <f t="shared" si="33"/>
        <v>75.223856000000012</v>
      </c>
      <c r="H472" s="11">
        <f t="shared" si="30"/>
        <v>3.4890967339199936</v>
      </c>
    </row>
    <row r="473" spans="1:8" outlineLevel="1">
      <c r="A473" s="7">
        <v>27</v>
      </c>
      <c r="B473" s="39">
        <v>42549</v>
      </c>
      <c r="C473" s="40">
        <f t="shared" si="31"/>
        <v>0.58333333333333326</v>
      </c>
      <c r="D473" s="43">
        <v>0.33</v>
      </c>
      <c r="E473" s="9">
        <f t="shared" si="32"/>
        <v>0.33973500000000006</v>
      </c>
      <c r="F473" s="44">
        <v>70.08</v>
      </c>
      <c r="G473" s="9">
        <f t="shared" si="33"/>
        <v>74.733311999999998</v>
      </c>
      <c r="H473" s="11">
        <f t="shared" si="30"/>
        <v>2.2988807476800011</v>
      </c>
    </row>
    <row r="474" spans="1:8" outlineLevel="1">
      <c r="A474" s="7">
        <v>27</v>
      </c>
      <c r="B474" s="39">
        <v>42549</v>
      </c>
      <c r="C474" s="40">
        <f t="shared" si="31"/>
        <v>0.60416666666666663</v>
      </c>
      <c r="D474" s="43">
        <v>9.9999999999999985E-3</v>
      </c>
      <c r="E474" s="9">
        <f t="shared" si="32"/>
        <v>1.0294999999999999E-2</v>
      </c>
      <c r="F474" s="44">
        <v>68.900000000000006</v>
      </c>
      <c r="G474" s="9">
        <f t="shared" si="33"/>
        <v>73.47496000000001</v>
      </c>
      <c r="H474" s="11">
        <f t="shared" si="30"/>
        <v>8.2617786799999884E-2</v>
      </c>
    </row>
    <row r="475" spans="1:8" outlineLevel="1">
      <c r="A475" s="7">
        <v>27</v>
      </c>
      <c r="B475" s="39">
        <v>42549</v>
      </c>
      <c r="C475" s="40">
        <f t="shared" si="31"/>
        <v>0.625</v>
      </c>
      <c r="D475" s="43">
        <v>2.0000000000000004E-2</v>
      </c>
      <c r="E475" s="9">
        <f t="shared" si="32"/>
        <v>2.0590000000000004E-2</v>
      </c>
      <c r="F475" s="44">
        <v>153.83000000000001</v>
      </c>
      <c r="G475" s="9">
        <f t="shared" si="33"/>
        <v>164.04431200000002</v>
      </c>
      <c r="H475" s="11">
        <f t="shared" si="30"/>
        <v>-1.6995873840800007</v>
      </c>
    </row>
    <row r="476" spans="1:8" outlineLevel="1">
      <c r="A476" s="7">
        <v>27</v>
      </c>
      <c r="B476" s="39">
        <v>42549</v>
      </c>
      <c r="C476" s="40">
        <f t="shared" si="31"/>
        <v>0.64583333333333337</v>
      </c>
      <c r="D476" s="43">
        <v>0.02</v>
      </c>
      <c r="E476" s="9">
        <f t="shared" si="32"/>
        <v>2.0590000000000001E-2</v>
      </c>
      <c r="F476" s="44">
        <v>44.19</v>
      </c>
      <c r="G476" s="9">
        <f t="shared" si="33"/>
        <v>47.124215999999997</v>
      </c>
      <c r="H476" s="11">
        <f t="shared" si="30"/>
        <v>0.70779739256000007</v>
      </c>
    </row>
    <row r="477" spans="1:8" outlineLevel="1">
      <c r="A477" s="7">
        <v>27</v>
      </c>
      <c r="B477" s="39">
        <v>42549</v>
      </c>
      <c r="C477" s="40">
        <f t="shared" si="31"/>
        <v>0.66666666666666674</v>
      </c>
      <c r="D477" s="43">
        <v>-0.05</v>
      </c>
      <c r="E477" s="9">
        <f t="shared" si="32"/>
        <v>-5.1475000000000007E-2</v>
      </c>
      <c r="F477" s="44">
        <v>49.76</v>
      </c>
      <c r="G477" s="9">
        <f t="shared" si="33"/>
        <v>53.064064000000002</v>
      </c>
      <c r="H477" s="11">
        <f t="shared" si="30"/>
        <v>-1.4637398056000002</v>
      </c>
    </row>
    <row r="478" spans="1:8" outlineLevel="1">
      <c r="A478" s="7">
        <v>27</v>
      </c>
      <c r="B478" s="39">
        <v>42549</v>
      </c>
      <c r="C478" s="40">
        <f t="shared" si="31"/>
        <v>0.68750000000000011</v>
      </c>
      <c r="D478" s="43">
        <v>0.13</v>
      </c>
      <c r="E478" s="9">
        <f t="shared" si="32"/>
        <v>0.13383500000000001</v>
      </c>
      <c r="F478" s="44">
        <v>101.26</v>
      </c>
      <c r="G478" s="9">
        <f t="shared" si="33"/>
        <v>107.983664</v>
      </c>
      <c r="H478" s="11">
        <f t="shared" si="30"/>
        <v>-3.5444411714400008</v>
      </c>
    </row>
    <row r="479" spans="1:8" outlineLevel="1">
      <c r="A479" s="7">
        <v>27</v>
      </c>
      <c r="B479" s="39">
        <v>42549</v>
      </c>
      <c r="C479" s="40">
        <f t="shared" si="31"/>
        <v>0.70833333333333348</v>
      </c>
      <c r="D479" s="43">
        <v>0.64</v>
      </c>
      <c r="E479" s="9">
        <f t="shared" si="32"/>
        <v>0.65888000000000002</v>
      </c>
      <c r="F479" s="44">
        <v>98.3</v>
      </c>
      <c r="G479" s="9">
        <f t="shared" si="33"/>
        <v>104.82711999999999</v>
      </c>
      <c r="H479" s="11">
        <f t="shared" si="30"/>
        <v>-15.369772825599997</v>
      </c>
    </row>
    <row r="480" spans="1:8" outlineLevel="1">
      <c r="A480" s="7">
        <v>27</v>
      </c>
      <c r="B480" s="39">
        <v>42549</v>
      </c>
      <c r="C480" s="40">
        <f t="shared" si="31"/>
        <v>0.72916666666666685</v>
      </c>
      <c r="D480" s="43">
        <v>0.2</v>
      </c>
      <c r="E480" s="9">
        <f t="shared" si="32"/>
        <v>0.20590000000000003</v>
      </c>
      <c r="F480" s="44">
        <v>253.19</v>
      </c>
      <c r="G480" s="9">
        <f t="shared" si="33"/>
        <v>270.00181600000002</v>
      </c>
      <c r="H480" s="11">
        <f t="shared" si="30"/>
        <v>-38.81252391440001</v>
      </c>
    </row>
    <row r="481" spans="1:8" outlineLevel="1">
      <c r="A481" s="7">
        <v>27</v>
      </c>
      <c r="B481" s="39">
        <v>42549</v>
      </c>
      <c r="C481" s="40">
        <f t="shared" si="31"/>
        <v>0.75000000000000022</v>
      </c>
      <c r="D481" s="43">
        <v>0.72</v>
      </c>
      <c r="E481" s="9">
        <f t="shared" si="32"/>
        <v>0.74124000000000001</v>
      </c>
      <c r="F481" s="44">
        <v>299.89999999999998</v>
      </c>
      <c r="G481" s="9">
        <f t="shared" si="33"/>
        <v>319.81335999999999</v>
      </c>
      <c r="H481" s="11">
        <f t="shared" si="30"/>
        <v>-176.64739496639999</v>
      </c>
    </row>
    <row r="482" spans="1:8" outlineLevel="1">
      <c r="A482" s="7">
        <v>27</v>
      </c>
      <c r="B482" s="39">
        <v>42549</v>
      </c>
      <c r="C482" s="40">
        <f t="shared" si="31"/>
        <v>0.77083333333333359</v>
      </c>
      <c r="D482" s="43">
        <v>1.36</v>
      </c>
      <c r="E482" s="9">
        <f t="shared" si="32"/>
        <v>1.4001200000000003</v>
      </c>
      <c r="F482" s="44">
        <v>292.08</v>
      </c>
      <c r="G482" s="9">
        <f t="shared" si="33"/>
        <v>311.47411199999999</v>
      </c>
      <c r="H482" s="11">
        <f t="shared" si="30"/>
        <v>-321.99135369344003</v>
      </c>
    </row>
    <row r="483" spans="1:8" outlineLevel="1">
      <c r="A483" s="7">
        <v>27</v>
      </c>
      <c r="B483" s="39">
        <v>42549</v>
      </c>
      <c r="C483" s="40">
        <f t="shared" si="31"/>
        <v>0.79166666666666696</v>
      </c>
      <c r="D483" s="43">
        <v>1.65</v>
      </c>
      <c r="E483" s="9">
        <f t="shared" si="32"/>
        <v>1.6986749999999999</v>
      </c>
      <c r="F483" s="44">
        <v>194.15</v>
      </c>
      <c r="G483" s="9">
        <f t="shared" si="33"/>
        <v>207.04156</v>
      </c>
      <c r="H483" s="11">
        <f t="shared" si="30"/>
        <v>-213.254309433</v>
      </c>
    </row>
    <row r="484" spans="1:8" outlineLevel="1">
      <c r="A484" s="7">
        <v>27</v>
      </c>
      <c r="B484" s="39">
        <v>42549</v>
      </c>
      <c r="C484" s="40">
        <f t="shared" si="31"/>
        <v>0.81250000000000033</v>
      </c>
      <c r="D484" s="43">
        <v>2.2400000000000002</v>
      </c>
      <c r="E484" s="9">
        <f t="shared" si="32"/>
        <v>2.3060800000000006</v>
      </c>
      <c r="F484" s="44">
        <v>121.71</v>
      </c>
      <c r="G484" s="9">
        <f t="shared" si="33"/>
        <v>129.79154399999999</v>
      </c>
      <c r="H484" s="11">
        <f t="shared" si="30"/>
        <v>-111.36416378752</v>
      </c>
    </row>
    <row r="485" spans="1:8" outlineLevel="1">
      <c r="A485" s="7">
        <v>27</v>
      </c>
      <c r="B485" s="39">
        <v>42549</v>
      </c>
      <c r="C485" s="40">
        <f t="shared" si="31"/>
        <v>0.8333333333333337</v>
      </c>
      <c r="D485" s="43">
        <v>2.65</v>
      </c>
      <c r="E485" s="9">
        <f t="shared" si="32"/>
        <v>2.7281750000000002</v>
      </c>
      <c r="F485" s="44">
        <v>109.19</v>
      </c>
      <c r="G485" s="9">
        <f t="shared" si="33"/>
        <v>116.44021599999999</v>
      </c>
      <c r="H485" s="11">
        <f t="shared" si="30"/>
        <v>-95.32302378579999</v>
      </c>
    </row>
    <row r="486" spans="1:8" outlineLevel="1">
      <c r="A486" s="7">
        <v>27</v>
      </c>
      <c r="B486" s="39">
        <v>42549</v>
      </c>
      <c r="C486" s="40">
        <f t="shared" si="31"/>
        <v>0.85416666666666707</v>
      </c>
      <c r="D486" s="43">
        <v>3.11</v>
      </c>
      <c r="E486" s="9">
        <f t="shared" si="32"/>
        <v>3.2017450000000003</v>
      </c>
      <c r="F486" s="44">
        <v>100.9</v>
      </c>
      <c r="G486" s="9">
        <f t="shared" si="33"/>
        <v>107.59976</v>
      </c>
      <c r="H486" s="11">
        <f t="shared" si="30"/>
        <v>-83.564776081200023</v>
      </c>
    </row>
    <row r="487" spans="1:8" outlineLevel="1">
      <c r="A487" s="7">
        <v>27</v>
      </c>
      <c r="B487" s="39">
        <v>42549</v>
      </c>
      <c r="C487" s="40">
        <f t="shared" si="31"/>
        <v>0.87500000000000044</v>
      </c>
      <c r="D487" s="43">
        <v>3.12</v>
      </c>
      <c r="E487" s="9">
        <f t="shared" si="32"/>
        <v>3.2120400000000005</v>
      </c>
      <c r="F487" s="44">
        <v>139.37</v>
      </c>
      <c r="G487" s="9">
        <f t="shared" si="33"/>
        <v>148.624168</v>
      </c>
      <c r="H487" s="11">
        <f t="shared" si="30"/>
        <v>-215.60551258272002</v>
      </c>
    </row>
    <row r="488" spans="1:8" outlineLevel="1">
      <c r="A488" s="7">
        <v>27</v>
      </c>
      <c r="B488" s="39">
        <v>42549</v>
      </c>
      <c r="C488" s="40">
        <f t="shared" si="31"/>
        <v>0.89583333333333381</v>
      </c>
      <c r="D488" s="43">
        <v>2.98</v>
      </c>
      <c r="E488" s="9">
        <f t="shared" si="32"/>
        <v>3.0679100000000004</v>
      </c>
      <c r="F488" s="44">
        <v>204.78</v>
      </c>
      <c r="G488" s="9">
        <f t="shared" si="33"/>
        <v>218.37739200000001</v>
      </c>
      <c r="H488" s="11">
        <f t="shared" si="30"/>
        <v>-419.92751969072009</v>
      </c>
    </row>
    <row r="489" spans="1:8" outlineLevel="1">
      <c r="A489" s="7">
        <v>27</v>
      </c>
      <c r="B489" s="39">
        <v>42549</v>
      </c>
      <c r="C489" s="40">
        <f t="shared" si="31"/>
        <v>0.91666666666666718</v>
      </c>
      <c r="D489" s="43">
        <v>3.1</v>
      </c>
      <c r="E489" s="9">
        <f t="shared" si="32"/>
        <v>3.1914500000000006</v>
      </c>
      <c r="F489" s="44">
        <v>81.290000000000006</v>
      </c>
      <c r="G489" s="9">
        <f t="shared" si="33"/>
        <v>86.687656000000004</v>
      </c>
      <c r="H489" s="11">
        <f t="shared" si="30"/>
        <v>-16.556144741200015</v>
      </c>
    </row>
    <row r="490" spans="1:8" outlineLevel="1">
      <c r="A490" s="7">
        <v>27</v>
      </c>
      <c r="B490" s="39">
        <v>42549</v>
      </c>
      <c r="C490" s="40">
        <f t="shared" si="31"/>
        <v>0.93750000000000056</v>
      </c>
      <c r="D490" s="43">
        <v>2.41</v>
      </c>
      <c r="E490" s="9">
        <f t="shared" si="32"/>
        <v>2.4810950000000003</v>
      </c>
      <c r="F490" s="44">
        <v>118.11</v>
      </c>
      <c r="G490" s="9">
        <f t="shared" si="33"/>
        <v>125.952504</v>
      </c>
      <c r="H490" s="11">
        <f t="shared" si="30"/>
        <v>-110.29088541188003</v>
      </c>
    </row>
    <row r="491" spans="1:8" outlineLevel="1">
      <c r="A491" s="7">
        <v>27</v>
      </c>
      <c r="B491" s="39">
        <v>42549</v>
      </c>
      <c r="C491" s="40">
        <f t="shared" si="31"/>
        <v>0.95833333333333393</v>
      </c>
      <c r="D491" s="43">
        <v>2.76</v>
      </c>
      <c r="E491" s="9">
        <f t="shared" si="32"/>
        <v>2.8414199999999998</v>
      </c>
      <c r="F491" s="44">
        <v>133.46</v>
      </c>
      <c r="G491" s="9">
        <f t="shared" si="33"/>
        <v>142.32174400000002</v>
      </c>
      <c r="H491" s="11">
        <f t="shared" si="30"/>
        <v>-172.82011983648005</v>
      </c>
    </row>
    <row r="492" spans="1:8" outlineLevel="1">
      <c r="A492" s="7">
        <v>27</v>
      </c>
      <c r="B492" s="39">
        <v>42549</v>
      </c>
      <c r="C492" s="40">
        <f t="shared" si="31"/>
        <v>0.9791666666666673</v>
      </c>
      <c r="D492" s="43">
        <v>2.76</v>
      </c>
      <c r="E492" s="9">
        <f t="shared" si="32"/>
        <v>2.8414199999999998</v>
      </c>
      <c r="F492" s="44">
        <v>75.989999999999995</v>
      </c>
      <c r="G492" s="9">
        <f t="shared" si="33"/>
        <v>81.035736</v>
      </c>
      <c r="H492" s="11">
        <f t="shared" si="30"/>
        <v>1.3191690148799999</v>
      </c>
    </row>
    <row r="493" spans="1:8" outlineLevel="1">
      <c r="A493" s="7">
        <v>27</v>
      </c>
      <c r="B493" s="39">
        <v>42549</v>
      </c>
      <c r="C493" s="40">
        <f t="shared" si="31"/>
        <v>1.0000000000000007</v>
      </c>
      <c r="D493" s="43">
        <v>3.75</v>
      </c>
      <c r="E493" s="9">
        <f t="shared" si="32"/>
        <v>3.8606250000000002</v>
      </c>
      <c r="F493" s="44">
        <v>59.03</v>
      </c>
      <c r="G493" s="9">
        <f t="shared" si="33"/>
        <v>62.949592000000003</v>
      </c>
      <c r="H493" s="11">
        <f t="shared" si="30"/>
        <v>71.616168884999993</v>
      </c>
    </row>
    <row r="494" spans="1:8" outlineLevel="1">
      <c r="A494" s="7">
        <v>27</v>
      </c>
      <c r="B494" s="39">
        <v>42550</v>
      </c>
      <c r="C494" s="40">
        <f t="shared" si="31"/>
        <v>2.0833333333333332E-2</v>
      </c>
      <c r="D494" s="43">
        <v>4</v>
      </c>
      <c r="E494" s="9">
        <f t="shared" si="32"/>
        <v>4.1180000000000003</v>
      </c>
      <c r="F494" s="44">
        <v>75.28</v>
      </c>
      <c r="G494" s="9">
        <f t="shared" si="33"/>
        <v>80.278592000000003</v>
      </c>
      <c r="H494" s="11">
        <f t="shared" si="30"/>
        <v>5.0297581439999872</v>
      </c>
    </row>
    <row r="495" spans="1:8" outlineLevel="1">
      <c r="A495" s="7">
        <v>27</v>
      </c>
      <c r="B495" s="39">
        <v>42550</v>
      </c>
      <c r="C495" s="40">
        <f t="shared" si="31"/>
        <v>4.1666666666666664E-2</v>
      </c>
      <c r="D495" s="43">
        <v>4.07</v>
      </c>
      <c r="E495" s="9">
        <f t="shared" si="32"/>
        <v>4.1900650000000006</v>
      </c>
      <c r="F495" s="44">
        <v>61.78</v>
      </c>
      <c r="G495" s="9">
        <f t="shared" si="33"/>
        <v>65.882192000000003</v>
      </c>
      <c r="H495" s="11">
        <f t="shared" si="30"/>
        <v>65.43963067752</v>
      </c>
    </row>
    <row r="496" spans="1:8" outlineLevel="1">
      <c r="A496" s="7">
        <v>27</v>
      </c>
      <c r="B496" s="39">
        <v>42550</v>
      </c>
      <c r="C496" s="40">
        <f t="shared" si="31"/>
        <v>6.25E-2</v>
      </c>
      <c r="D496" s="43">
        <v>4.37</v>
      </c>
      <c r="E496" s="9">
        <f t="shared" si="32"/>
        <v>4.4989150000000002</v>
      </c>
      <c r="F496" s="44">
        <v>69.83</v>
      </c>
      <c r="G496" s="9">
        <f t="shared" si="33"/>
        <v>74.466712000000001</v>
      </c>
      <c r="H496" s="11">
        <f t="shared" si="30"/>
        <v>31.642164882519996</v>
      </c>
    </row>
    <row r="497" spans="1:8" outlineLevel="1">
      <c r="A497" s="7">
        <v>27</v>
      </c>
      <c r="B497" s="39">
        <v>42550</v>
      </c>
      <c r="C497" s="40">
        <f t="shared" si="31"/>
        <v>8.3333333333333329E-2</v>
      </c>
      <c r="D497" s="43">
        <v>4.01</v>
      </c>
      <c r="E497" s="9">
        <f t="shared" si="32"/>
        <v>4.1282950000000005</v>
      </c>
      <c r="F497" s="44">
        <v>41.97</v>
      </c>
      <c r="G497" s="9">
        <f t="shared" si="33"/>
        <v>44.756807999999999</v>
      </c>
      <c r="H497" s="11">
        <f t="shared" si="30"/>
        <v>151.68673581764003</v>
      </c>
    </row>
    <row r="498" spans="1:8" outlineLevel="1">
      <c r="A498" s="7">
        <v>27</v>
      </c>
      <c r="B498" s="39">
        <v>42550</v>
      </c>
      <c r="C498" s="40">
        <f t="shared" si="31"/>
        <v>0.10416666666666666</v>
      </c>
      <c r="D498" s="43">
        <v>4.3</v>
      </c>
      <c r="E498" s="9">
        <f t="shared" si="32"/>
        <v>4.42685</v>
      </c>
      <c r="F498" s="44">
        <v>37.25</v>
      </c>
      <c r="G498" s="9">
        <f t="shared" si="33"/>
        <v>39.723399999999998</v>
      </c>
      <c r="H498" s="11">
        <f t="shared" si="30"/>
        <v>184.93874171000002</v>
      </c>
    </row>
    <row r="499" spans="1:8" outlineLevel="1">
      <c r="A499" s="7">
        <v>27</v>
      </c>
      <c r="B499" s="39">
        <v>42550</v>
      </c>
      <c r="C499" s="40">
        <f t="shared" si="31"/>
        <v>0.12499999999999999</v>
      </c>
      <c r="D499" s="43">
        <v>5.4</v>
      </c>
      <c r="E499" s="9">
        <f t="shared" si="32"/>
        <v>5.5593000000000012</v>
      </c>
      <c r="F499" s="44">
        <v>32.229999999999997</v>
      </c>
      <c r="G499" s="9">
        <f t="shared" si="33"/>
        <v>34.370072</v>
      </c>
      <c r="H499" s="11">
        <f t="shared" si="30"/>
        <v>262.00940873040008</v>
      </c>
    </row>
    <row r="500" spans="1:8" outlineLevel="1">
      <c r="A500" s="7">
        <v>27</v>
      </c>
      <c r="B500" s="39">
        <v>42550</v>
      </c>
      <c r="C500" s="40">
        <f t="shared" si="31"/>
        <v>0.14583333333333331</v>
      </c>
      <c r="D500" s="43">
        <v>5.15</v>
      </c>
      <c r="E500" s="9">
        <f t="shared" si="32"/>
        <v>5.3019250000000007</v>
      </c>
      <c r="F500" s="44">
        <v>27.84</v>
      </c>
      <c r="G500" s="9">
        <f t="shared" si="33"/>
        <v>29.688576000000001</v>
      </c>
      <c r="H500" s="11">
        <f t="shared" si="30"/>
        <v>274.70028419120007</v>
      </c>
    </row>
    <row r="501" spans="1:8" outlineLevel="1">
      <c r="A501" s="7">
        <v>27</v>
      </c>
      <c r="B501" s="39">
        <v>42550</v>
      </c>
      <c r="C501" s="40">
        <f t="shared" si="31"/>
        <v>0.16666666666666666</v>
      </c>
      <c r="D501" s="43">
        <v>5.86</v>
      </c>
      <c r="E501" s="9">
        <f t="shared" si="32"/>
        <v>6.0328700000000008</v>
      </c>
      <c r="F501" s="44">
        <v>27.11</v>
      </c>
      <c r="G501" s="9">
        <f t="shared" si="33"/>
        <v>28.910104</v>
      </c>
      <c r="H501" s="11">
        <f t="shared" si="30"/>
        <v>317.26800588152003</v>
      </c>
    </row>
    <row r="502" spans="1:8" outlineLevel="1">
      <c r="A502" s="7">
        <v>27</v>
      </c>
      <c r="B502" s="39">
        <v>42550</v>
      </c>
      <c r="C502" s="40">
        <f t="shared" si="31"/>
        <v>0.1875</v>
      </c>
      <c r="D502" s="43">
        <v>5.0999999999999996</v>
      </c>
      <c r="E502" s="9">
        <f t="shared" si="32"/>
        <v>5.2504499999999998</v>
      </c>
      <c r="F502" s="44">
        <v>27.07</v>
      </c>
      <c r="G502" s="9">
        <f t="shared" si="33"/>
        <v>28.867448</v>
      </c>
      <c r="H502" s="11">
        <f t="shared" si="30"/>
        <v>276.34458264840003</v>
      </c>
    </row>
    <row r="503" spans="1:8" outlineLevel="1">
      <c r="A503" s="7">
        <v>27</v>
      </c>
      <c r="B503" s="39">
        <v>42550</v>
      </c>
      <c r="C503" s="40">
        <f t="shared" si="31"/>
        <v>0.20833333333333334</v>
      </c>
      <c r="D503" s="43">
        <v>3.96</v>
      </c>
      <c r="E503" s="9">
        <f t="shared" si="32"/>
        <v>4.0768200000000006</v>
      </c>
      <c r="F503" s="44">
        <v>27.14</v>
      </c>
      <c r="G503" s="9">
        <f t="shared" si="33"/>
        <v>28.942095999999999</v>
      </c>
      <c r="H503" s="11">
        <f t="shared" si="30"/>
        <v>214.26911418528005</v>
      </c>
    </row>
    <row r="504" spans="1:8" outlineLevel="1">
      <c r="A504" s="7">
        <v>27</v>
      </c>
      <c r="B504" s="39">
        <v>42550</v>
      </c>
      <c r="C504" s="40">
        <f t="shared" si="31"/>
        <v>0.22916666666666669</v>
      </c>
      <c r="D504" s="43">
        <v>5.2</v>
      </c>
      <c r="E504" s="9">
        <f t="shared" si="32"/>
        <v>5.3534000000000006</v>
      </c>
      <c r="F504" s="44">
        <v>32.56</v>
      </c>
      <c r="G504" s="9">
        <f t="shared" si="33"/>
        <v>34.721984000000006</v>
      </c>
      <c r="H504" s="11">
        <f t="shared" si="30"/>
        <v>250.4214308544</v>
      </c>
    </row>
    <row r="505" spans="1:8" outlineLevel="1">
      <c r="A505" s="7">
        <v>27</v>
      </c>
      <c r="B505" s="39">
        <v>42550</v>
      </c>
      <c r="C505" s="40">
        <f t="shared" si="31"/>
        <v>0.25</v>
      </c>
      <c r="D505" s="43">
        <v>4.83</v>
      </c>
      <c r="E505" s="9">
        <f t="shared" si="32"/>
        <v>4.9724850000000007</v>
      </c>
      <c r="F505" s="44">
        <v>50.38</v>
      </c>
      <c r="G505" s="9">
        <f t="shared" si="33"/>
        <v>53.725232000000005</v>
      </c>
      <c r="H505" s="11">
        <f t="shared" si="30"/>
        <v>138.10961725848</v>
      </c>
    </row>
    <row r="506" spans="1:8" outlineLevel="1">
      <c r="A506" s="7">
        <v>27</v>
      </c>
      <c r="B506" s="39">
        <v>42550</v>
      </c>
      <c r="C506" s="40">
        <f t="shared" si="31"/>
        <v>0.27083333333333331</v>
      </c>
      <c r="D506" s="43">
        <v>5.28</v>
      </c>
      <c r="E506" s="9">
        <f t="shared" si="32"/>
        <v>5.435760000000001</v>
      </c>
      <c r="F506" s="44">
        <v>55.66</v>
      </c>
      <c r="G506" s="9">
        <f t="shared" si="33"/>
        <v>59.355823999999998</v>
      </c>
      <c r="H506" s="11">
        <f t="shared" si="30"/>
        <v>120.37042613376003</v>
      </c>
    </row>
    <row r="507" spans="1:8" outlineLevel="1">
      <c r="A507" s="7">
        <v>27</v>
      </c>
      <c r="B507" s="39">
        <v>42550</v>
      </c>
      <c r="C507" s="40">
        <f t="shared" si="31"/>
        <v>0.29166666666666663</v>
      </c>
      <c r="D507" s="43">
        <v>4.49</v>
      </c>
      <c r="E507" s="9">
        <f t="shared" si="32"/>
        <v>4.6224550000000004</v>
      </c>
      <c r="F507" s="44">
        <v>161.41999999999999</v>
      </c>
      <c r="G507" s="9">
        <f t="shared" si="33"/>
        <v>172.13828799999999</v>
      </c>
      <c r="H507" s="11">
        <f t="shared" si="30"/>
        <v>-418.97140755703998</v>
      </c>
    </row>
    <row r="508" spans="1:8" outlineLevel="1">
      <c r="A508" s="7">
        <v>27</v>
      </c>
      <c r="B508" s="39">
        <v>42550</v>
      </c>
      <c r="C508" s="40">
        <f t="shared" si="31"/>
        <v>0.31249999999999994</v>
      </c>
      <c r="D508" s="43">
        <v>5.88</v>
      </c>
      <c r="E508" s="9">
        <f t="shared" si="32"/>
        <v>6.0534600000000003</v>
      </c>
      <c r="F508" s="44">
        <v>195.19</v>
      </c>
      <c r="G508" s="9">
        <f t="shared" si="33"/>
        <v>208.15061600000001</v>
      </c>
      <c r="H508" s="11">
        <f t="shared" si="30"/>
        <v>-766.6744379313601</v>
      </c>
    </row>
    <row r="509" spans="1:8" outlineLevel="1">
      <c r="A509" s="7">
        <v>27</v>
      </c>
      <c r="B509" s="39">
        <v>42550</v>
      </c>
      <c r="C509" s="40">
        <f t="shared" si="31"/>
        <v>0.33333333333333326</v>
      </c>
      <c r="D509" s="43">
        <v>4.9000000000000004</v>
      </c>
      <c r="E509" s="9">
        <f t="shared" si="32"/>
        <v>5.044550000000001</v>
      </c>
      <c r="F509" s="44">
        <v>269.7</v>
      </c>
      <c r="G509" s="9">
        <f t="shared" si="33"/>
        <v>287.60807999999997</v>
      </c>
      <c r="H509" s="11">
        <f t="shared" si="30"/>
        <v>-1039.7225149640001</v>
      </c>
    </row>
    <row r="510" spans="1:8" outlineLevel="1">
      <c r="A510" s="7">
        <v>27</v>
      </c>
      <c r="B510" s="39">
        <v>42550</v>
      </c>
      <c r="C510" s="40">
        <f t="shared" si="31"/>
        <v>0.35416666666666657</v>
      </c>
      <c r="D510" s="43">
        <v>3.96</v>
      </c>
      <c r="E510" s="9">
        <f t="shared" si="32"/>
        <v>4.0768200000000006</v>
      </c>
      <c r="F510" s="44">
        <v>240.04</v>
      </c>
      <c r="G510" s="9">
        <f t="shared" si="33"/>
        <v>255.978656</v>
      </c>
      <c r="H510" s="11">
        <f t="shared" ref="H510:H573" si="34">E510*($B$6-G510)</f>
        <v>-711.31807435392011</v>
      </c>
    </row>
    <row r="511" spans="1:8" outlineLevel="1">
      <c r="A511" s="7">
        <v>27</v>
      </c>
      <c r="B511" s="39">
        <v>42550</v>
      </c>
      <c r="C511" s="40">
        <f t="shared" ref="C511:C574" si="35">IF(C510=$C$61,$C$14,C510+1/48)</f>
        <v>0.37499999999999989</v>
      </c>
      <c r="D511" s="43">
        <v>3.14</v>
      </c>
      <c r="E511" s="9">
        <f t="shared" si="32"/>
        <v>3.2326300000000003</v>
      </c>
      <c r="F511" s="44">
        <v>100.87</v>
      </c>
      <c r="G511" s="9">
        <f t="shared" si="33"/>
        <v>107.567768</v>
      </c>
      <c r="H511" s="11">
        <f t="shared" si="34"/>
        <v>-84.26744886984001</v>
      </c>
    </row>
    <row r="512" spans="1:8" outlineLevel="1">
      <c r="A512" s="7">
        <v>27</v>
      </c>
      <c r="B512" s="39">
        <v>42550</v>
      </c>
      <c r="C512" s="40">
        <f t="shared" si="35"/>
        <v>0.3958333333333332</v>
      </c>
      <c r="D512" s="43">
        <v>2.17</v>
      </c>
      <c r="E512" s="9">
        <f t="shared" si="32"/>
        <v>2.2340150000000003</v>
      </c>
      <c r="F512" s="44">
        <v>149.52000000000001</v>
      </c>
      <c r="G512" s="9">
        <f t="shared" si="33"/>
        <v>159.44812800000003</v>
      </c>
      <c r="H512" s="11">
        <f t="shared" si="34"/>
        <v>-174.13728717392007</v>
      </c>
    </row>
    <row r="513" spans="1:8" outlineLevel="1">
      <c r="A513" s="7">
        <v>27</v>
      </c>
      <c r="B513" s="39">
        <v>42550</v>
      </c>
      <c r="C513" s="40">
        <f t="shared" si="35"/>
        <v>0.41666666666666652</v>
      </c>
      <c r="D513" s="43">
        <v>2.58</v>
      </c>
      <c r="E513" s="9">
        <f t="shared" si="32"/>
        <v>2.6561100000000004</v>
      </c>
      <c r="F513" s="44">
        <v>78.569999999999993</v>
      </c>
      <c r="G513" s="9">
        <f t="shared" si="33"/>
        <v>83.787047999999999</v>
      </c>
      <c r="H513" s="11">
        <f t="shared" si="34"/>
        <v>-6.0746510632799975</v>
      </c>
    </row>
    <row r="514" spans="1:8" outlineLevel="1">
      <c r="A514" s="7">
        <v>27</v>
      </c>
      <c r="B514" s="39">
        <v>42550</v>
      </c>
      <c r="C514" s="40">
        <f t="shared" si="35"/>
        <v>0.43749999999999983</v>
      </c>
      <c r="D514" s="43">
        <v>2.44</v>
      </c>
      <c r="E514" s="9">
        <f t="shared" si="32"/>
        <v>2.5119800000000003</v>
      </c>
      <c r="F514" s="44">
        <v>70.78</v>
      </c>
      <c r="G514" s="9">
        <f t="shared" si="33"/>
        <v>75.479792000000003</v>
      </c>
      <c r="H514" s="11">
        <f t="shared" si="34"/>
        <v>15.122642091839994</v>
      </c>
    </row>
    <row r="515" spans="1:8" outlineLevel="1">
      <c r="A515" s="7">
        <v>27</v>
      </c>
      <c r="B515" s="39">
        <v>42550</v>
      </c>
      <c r="C515" s="40">
        <f t="shared" si="35"/>
        <v>0.45833333333333315</v>
      </c>
      <c r="D515" s="43">
        <v>2.87</v>
      </c>
      <c r="E515" s="9">
        <f t="shared" si="32"/>
        <v>2.9546650000000003</v>
      </c>
      <c r="F515" s="44">
        <v>50.41</v>
      </c>
      <c r="G515" s="9">
        <f t="shared" si="33"/>
        <v>53.757223999999994</v>
      </c>
      <c r="H515" s="11">
        <f t="shared" si="34"/>
        <v>81.970609250040027</v>
      </c>
    </row>
    <row r="516" spans="1:8" outlineLevel="1">
      <c r="A516" s="7">
        <v>27</v>
      </c>
      <c r="B516" s="39">
        <v>42550</v>
      </c>
      <c r="C516" s="40">
        <f t="shared" si="35"/>
        <v>0.47916666666666646</v>
      </c>
      <c r="D516" s="43">
        <v>3.44</v>
      </c>
      <c r="E516" s="9">
        <f t="shared" si="32"/>
        <v>3.5414800000000004</v>
      </c>
      <c r="F516" s="44">
        <v>51.54</v>
      </c>
      <c r="G516" s="9">
        <f t="shared" si="33"/>
        <v>54.962255999999996</v>
      </c>
      <c r="H516" s="11">
        <f t="shared" si="34"/>
        <v>93.982889621120023</v>
      </c>
    </row>
    <row r="517" spans="1:8" outlineLevel="1">
      <c r="A517" s="7">
        <v>27</v>
      </c>
      <c r="B517" s="39">
        <v>42550</v>
      </c>
      <c r="C517" s="40">
        <f t="shared" si="35"/>
        <v>0.49999999999999978</v>
      </c>
      <c r="D517" s="43">
        <v>3.74</v>
      </c>
      <c r="E517" s="9">
        <f t="shared" si="32"/>
        <v>3.8503300000000005</v>
      </c>
      <c r="F517" s="44">
        <v>45.99</v>
      </c>
      <c r="G517" s="9">
        <f t="shared" si="33"/>
        <v>49.043736000000003</v>
      </c>
      <c r="H517" s="11">
        <f t="shared" si="34"/>
        <v>124.96732696712</v>
      </c>
    </row>
    <row r="518" spans="1:8" outlineLevel="1">
      <c r="A518" s="7">
        <v>27</v>
      </c>
      <c r="B518" s="39">
        <v>42550</v>
      </c>
      <c r="C518" s="40">
        <f t="shared" si="35"/>
        <v>0.52083333333333315</v>
      </c>
      <c r="D518" s="43">
        <v>4.2</v>
      </c>
      <c r="E518" s="9">
        <f t="shared" si="32"/>
        <v>4.323900000000001</v>
      </c>
      <c r="F518" s="44">
        <v>32.380000000000003</v>
      </c>
      <c r="G518" s="9">
        <f t="shared" si="33"/>
        <v>34.530032000000006</v>
      </c>
      <c r="H518" s="11">
        <f t="shared" si="34"/>
        <v>203.09344463520003</v>
      </c>
    </row>
    <row r="519" spans="1:8" outlineLevel="1">
      <c r="A519" s="7">
        <v>27</v>
      </c>
      <c r="B519" s="39">
        <v>42550</v>
      </c>
      <c r="C519" s="40">
        <f t="shared" si="35"/>
        <v>0.54166666666666652</v>
      </c>
      <c r="D519" s="43">
        <v>4.3899999999999997</v>
      </c>
      <c r="E519" s="9">
        <f t="shared" si="32"/>
        <v>4.5195049999999997</v>
      </c>
      <c r="F519" s="44">
        <v>26.94</v>
      </c>
      <c r="G519" s="9">
        <f t="shared" si="33"/>
        <v>28.728816000000002</v>
      </c>
      <c r="H519" s="11">
        <f t="shared" si="34"/>
        <v>238.49962994391998</v>
      </c>
    </row>
    <row r="520" spans="1:8" outlineLevel="1">
      <c r="A520" s="7">
        <v>27</v>
      </c>
      <c r="B520" s="39">
        <v>42550</v>
      </c>
      <c r="C520" s="40">
        <f t="shared" si="35"/>
        <v>0.56249999999999989</v>
      </c>
      <c r="D520" s="43">
        <v>4.6100000000000003</v>
      </c>
      <c r="E520" s="9">
        <f t="shared" si="32"/>
        <v>4.7459950000000006</v>
      </c>
      <c r="F520" s="44">
        <v>28.62</v>
      </c>
      <c r="G520" s="9">
        <f t="shared" si="33"/>
        <v>30.520368000000001</v>
      </c>
      <c r="H520" s="11">
        <f t="shared" si="34"/>
        <v>241.94907857384001</v>
      </c>
    </row>
    <row r="521" spans="1:8" outlineLevel="1">
      <c r="A521" s="7">
        <v>27</v>
      </c>
      <c r="B521" s="39">
        <v>42550</v>
      </c>
      <c r="C521" s="40">
        <f t="shared" si="35"/>
        <v>0.58333333333333326</v>
      </c>
      <c r="D521" s="43">
        <v>5.05</v>
      </c>
      <c r="E521" s="9">
        <f t="shared" si="32"/>
        <v>5.1989749999999999</v>
      </c>
      <c r="F521" s="44">
        <v>35.619999999999997</v>
      </c>
      <c r="G521" s="9">
        <f t="shared" si="33"/>
        <v>37.985167999999994</v>
      </c>
      <c r="H521" s="11">
        <f t="shared" si="34"/>
        <v>226.23252369720004</v>
      </c>
    </row>
    <row r="522" spans="1:8" outlineLevel="1">
      <c r="A522" s="7">
        <v>27</v>
      </c>
      <c r="B522" s="39">
        <v>42550</v>
      </c>
      <c r="C522" s="40">
        <f t="shared" si="35"/>
        <v>0.60416666666666663</v>
      </c>
      <c r="D522" s="43">
        <v>6.32</v>
      </c>
      <c r="E522" s="9">
        <f t="shared" si="32"/>
        <v>6.5064400000000004</v>
      </c>
      <c r="F522" s="44">
        <v>33.79</v>
      </c>
      <c r="G522" s="9">
        <f t="shared" si="33"/>
        <v>36.033656000000001</v>
      </c>
      <c r="H522" s="11">
        <f t="shared" si="34"/>
        <v>295.82403925535999</v>
      </c>
    </row>
    <row r="523" spans="1:8" outlineLevel="1">
      <c r="A523" s="7">
        <v>27</v>
      </c>
      <c r="B523" s="39">
        <v>42550</v>
      </c>
      <c r="C523" s="40">
        <f t="shared" si="35"/>
        <v>0.625</v>
      </c>
      <c r="D523" s="43">
        <v>7.8</v>
      </c>
      <c r="E523" s="9">
        <f t="shared" si="32"/>
        <v>8.0301000000000009</v>
      </c>
      <c r="F523" s="44">
        <v>31.85</v>
      </c>
      <c r="G523" s="9">
        <f t="shared" si="33"/>
        <v>33.964840000000002</v>
      </c>
      <c r="H523" s="11">
        <f t="shared" si="34"/>
        <v>381.71208831600001</v>
      </c>
    </row>
    <row r="524" spans="1:8" outlineLevel="1">
      <c r="A524" s="7">
        <v>27</v>
      </c>
      <c r="B524" s="39">
        <v>42550</v>
      </c>
      <c r="C524" s="40">
        <f t="shared" si="35"/>
        <v>0.64583333333333337</v>
      </c>
      <c r="D524" s="43">
        <v>6.37</v>
      </c>
      <c r="E524" s="9">
        <f t="shared" si="32"/>
        <v>6.5579150000000004</v>
      </c>
      <c r="F524" s="44">
        <v>29.96</v>
      </c>
      <c r="G524" s="9">
        <f t="shared" si="33"/>
        <v>31.949344</v>
      </c>
      <c r="H524" s="11">
        <f t="shared" si="34"/>
        <v>324.94899024224003</v>
      </c>
    </row>
    <row r="525" spans="1:8" outlineLevel="1">
      <c r="A525" s="7">
        <v>27</v>
      </c>
      <c r="B525" s="39">
        <v>42550</v>
      </c>
      <c r="C525" s="40">
        <f t="shared" si="35"/>
        <v>0.66666666666666674</v>
      </c>
      <c r="D525" s="43">
        <v>5.19</v>
      </c>
      <c r="E525" s="9">
        <f t="shared" si="32"/>
        <v>5.3431050000000004</v>
      </c>
      <c r="F525" s="44">
        <v>39.46</v>
      </c>
      <c r="G525" s="9">
        <f t="shared" si="33"/>
        <v>42.080144000000004</v>
      </c>
      <c r="H525" s="11">
        <f t="shared" si="34"/>
        <v>210.62442969288</v>
      </c>
    </row>
    <row r="526" spans="1:8" outlineLevel="1">
      <c r="A526" s="7">
        <v>27</v>
      </c>
      <c r="B526" s="39">
        <v>42550</v>
      </c>
      <c r="C526" s="40">
        <f t="shared" si="35"/>
        <v>0.68750000000000011</v>
      </c>
      <c r="D526" s="43">
        <v>6.19</v>
      </c>
      <c r="E526" s="9">
        <f t="shared" ref="E526:E588" si="36">IF($B$11="Electricity",$D526*$B$7,$D526*$B$8)</f>
        <v>6.372605000000001</v>
      </c>
      <c r="F526" s="44">
        <v>46.63</v>
      </c>
      <c r="G526" s="9">
        <f t="shared" si="33"/>
        <v>49.726232000000003</v>
      </c>
      <c r="H526" s="11">
        <f t="shared" si="34"/>
        <v>202.48167282564</v>
      </c>
    </row>
    <row r="527" spans="1:8" outlineLevel="1">
      <c r="A527" s="7">
        <v>27</v>
      </c>
      <c r="B527" s="39">
        <v>42550</v>
      </c>
      <c r="C527" s="40">
        <f t="shared" si="35"/>
        <v>0.70833333333333348</v>
      </c>
      <c r="D527" s="43">
        <v>3.21</v>
      </c>
      <c r="E527" s="9">
        <f t="shared" si="36"/>
        <v>3.3046950000000002</v>
      </c>
      <c r="F527" s="44">
        <v>62.94</v>
      </c>
      <c r="G527" s="9">
        <f t="shared" ref="G527:G589" si="37">$F527*$B$8</f>
        <v>67.119215999999994</v>
      </c>
      <c r="H527" s="11">
        <f t="shared" si="34"/>
        <v>47.524104980880018</v>
      </c>
    </row>
    <row r="528" spans="1:8" outlineLevel="1">
      <c r="A528" s="7">
        <v>27</v>
      </c>
      <c r="B528" s="39">
        <v>42550</v>
      </c>
      <c r="C528" s="40">
        <f t="shared" si="35"/>
        <v>0.72916666666666685</v>
      </c>
      <c r="D528" s="43">
        <v>2.99</v>
      </c>
      <c r="E528" s="9">
        <f t="shared" si="36"/>
        <v>3.0782050000000005</v>
      </c>
      <c r="F528" s="44">
        <v>152.19999999999999</v>
      </c>
      <c r="G528" s="9">
        <f t="shared" si="37"/>
        <v>162.30607999999998</v>
      </c>
      <c r="H528" s="11">
        <f t="shared" si="34"/>
        <v>-248.73767948639997</v>
      </c>
    </row>
    <row r="529" spans="1:8" outlineLevel="1">
      <c r="A529" s="7">
        <v>27</v>
      </c>
      <c r="B529" s="39">
        <v>42550</v>
      </c>
      <c r="C529" s="40">
        <f t="shared" si="35"/>
        <v>0.75000000000000022</v>
      </c>
      <c r="D529" s="43">
        <v>2.99</v>
      </c>
      <c r="E529" s="9">
        <f t="shared" si="36"/>
        <v>3.0782050000000005</v>
      </c>
      <c r="F529" s="44">
        <v>182.38</v>
      </c>
      <c r="G529" s="9">
        <f t="shared" si="37"/>
        <v>194.49003199999999</v>
      </c>
      <c r="H529" s="11">
        <f t="shared" si="34"/>
        <v>-347.80648145256004</v>
      </c>
    </row>
    <row r="530" spans="1:8" outlineLevel="1">
      <c r="A530" s="7">
        <v>27</v>
      </c>
      <c r="B530" s="39">
        <v>42550</v>
      </c>
      <c r="C530" s="40">
        <f t="shared" si="35"/>
        <v>0.77083333333333359</v>
      </c>
      <c r="D530" s="43">
        <v>5.43</v>
      </c>
      <c r="E530" s="9">
        <f t="shared" si="36"/>
        <v>5.590185</v>
      </c>
      <c r="F530" s="44">
        <v>84.45</v>
      </c>
      <c r="G530" s="9">
        <f t="shared" si="37"/>
        <v>90.057479999999998</v>
      </c>
      <c r="H530" s="11">
        <f t="shared" si="34"/>
        <v>-47.837896333799989</v>
      </c>
    </row>
    <row r="531" spans="1:8" outlineLevel="1">
      <c r="A531" s="7">
        <v>27</v>
      </c>
      <c r="B531" s="39">
        <v>42550</v>
      </c>
      <c r="C531" s="40">
        <f t="shared" si="35"/>
        <v>0.79166666666666696</v>
      </c>
      <c r="D531" s="43">
        <v>9.7899999999999991</v>
      </c>
      <c r="E531" s="9">
        <f t="shared" si="36"/>
        <v>10.078804999999999</v>
      </c>
      <c r="F531" s="44">
        <v>92.09</v>
      </c>
      <c r="G531" s="9">
        <f t="shared" si="37"/>
        <v>98.20477600000001</v>
      </c>
      <c r="H531" s="11">
        <f t="shared" si="34"/>
        <v>-168.36417987268007</v>
      </c>
    </row>
    <row r="532" spans="1:8" outlineLevel="1">
      <c r="A532" s="7">
        <v>27</v>
      </c>
      <c r="B532" s="39">
        <v>42550</v>
      </c>
      <c r="C532" s="40">
        <f t="shared" si="35"/>
        <v>0.81250000000000033</v>
      </c>
      <c r="D532" s="43">
        <v>9.7899999999999991</v>
      </c>
      <c r="E532" s="9">
        <f t="shared" si="36"/>
        <v>10.078804999999999</v>
      </c>
      <c r="F532" s="44">
        <v>81.12</v>
      </c>
      <c r="G532" s="9">
        <f t="shared" si="37"/>
        <v>86.506368000000009</v>
      </c>
      <c r="H532" s="11">
        <f t="shared" si="34"/>
        <v>-50.458206830240087</v>
      </c>
    </row>
    <row r="533" spans="1:8" outlineLevel="1">
      <c r="A533" s="7">
        <v>27</v>
      </c>
      <c r="B533" s="39">
        <v>42550</v>
      </c>
      <c r="C533" s="40">
        <f t="shared" si="35"/>
        <v>0.8333333333333337</v>
      </c>
      <c r="D533" s="43">
        <v>9.7899999999999991</v>
      </c>
      <c r="E533" s="9">
        <f t="shared" si="36"/>
        <v>10.078804999999999</v>
      </c>
      <c r="F533" s="44">
        <v>152.06</v>
      </c>
      <c r="G533" s="9">
        <f t="shared" si="37"/>
        <v>162.15678400000002</v>
      </c>
      <c r="H533" s="11">
        <f t="shared" si="34"/>
        <v>-812.92399786312012</v>
      </c>
    </row>
    <row r="534" spans="1:8" outlineLevel="1">
      <c r="A534" s="7">
        <v>27</v>
      </c>
      <c r="B534" s="39">
        <v>42550</v>
      </c>
      <c r="C534" s="40">
        <f t="shared" si="35"/>
        <v>0.85416666666666707</v>
      </c>
      <c r="D534" s="43">
        <v>9.7899999999999991</v>
      </c>
      <c r="E534" s="9">
        <f t="shared" si="36"/>
        <v>10.078804999999999</v>
      </c>
      <c r="F534" s="44">
        <v>139.33000000000001</v>
      </c>
      <c r="G534" s="9">
        <f t="shared" si="37"/>
        <v>148.581512</v>
      </c>
      <c r="H534" s="11">
        <f t="shared" si="34"/>
        <v>-676.10147855315995</v>
      </c>
    </row>
    <row r="535" spans="1:8" outlineLevel="1">
      <c r="A535" s="7">
        <v>27</v>
      </c>
      <c r="B535" s="39">
        <v>42550</v>
      </c>
      <c r="C535" s="40">
        <f t="shared" si="35"/>
        <v>0.87500000000000044</v>
      </c>
      <c r="D535" s="43">
        <v>9.7899999999999991</v>
      </c>
      <c r="E535" s="9">
        <f t="shared" si="36"/>
        <v>10.078804999999999</v>
      </c>
      <c r="F535" s="44">
        <v>76.180000000000007</v>
      </c>
      <c r="G535" s="9">
        <f t="shared" si="37"/>
        <v>81.238352000000006</v>
      </c>
      <c r="H535" s="11">
        <f t="shared" si="34"/>
        <v>2.6370991706399383</v>
      </c>
    </row>
    <row r="536" spans="1:8" outlineLevel="1">
      <c r="A536" s="7">
        <v>27</v>
      </c>
      <c r="B536" s="39">
        <v>42550</v>
      </c>
      <c r="C536" s="40">
        <f t="shared" si="35"/>
        <v>0.89583333333333381</v>
      </c>
      <c r="D536" s="43">
        <v>9.7799999999999994</v>
      </c>
      <c r="E536" s="9">
        <f t="shared" si="36"/>
        <v>10.06851</v>
      </c>
      <c r="F536" s="44">
        <v>46.25</v>
      </c>
      <c r="G536" s="9">
        <f t="shared" si="37"/>
        <v>49.320999999999998</v>
      </c>
      <c r="H536" s="11">
        <f t="shared" si="34"/>
        <v>323.99458329000004</v>
      </c>
    </row>
    <row r="537" spans="1:8" outlineLevel="1">
      <c r="A537" s="7">
        <v>27</v>
      </c>
      <c r="B537" s="39">
        <v>42550</v>
      </c>
      <c r="C537" s="40">
        <f t="shared" si="35"/>
        <v>0.91666666666666718</v>
      </c>
      <c r="D537" s="43">
        <v>9.7799999999999994</v>
      </c>
      <c r="E537" s="9">
        <f t="shared" si="36"/>
        <v>10.06851</v>
      </c>
      <c r="F537" s="44">
        <v>37.04</v>
      </c>
      <c r="G537" s="9">
        <f t="shared" si="37"/>
        <v>39.499456000000002</v>
      </c>
      <c r="H537" s="11">
        <f t="shared" si="34"/>
        <v>422.88289726943998</v>
      </c>
    </row>
    <row r="538" spans="1:8" outlineLevel="1">
      <c r="A538" s="7">
        <v>27</v>
      </c>
      <c r="B538" s="39">
        <v>42550</v>
      </c>
      <c r="C538" s="40">
        <f t="shared" si="35"/>
        <v>0.93750000000000056</v>
      </c>
      <c r="D538" s="43">
        <v>9.7899999999999991</v>
      </c>
      <c r="E538" s="9">
        <f t="shared" si="36"/>
        <v>10.078804999999999</v>
      </c>
      <c r="F538" s="44">
        <v>101.17</v>
      </c>
      <c r="G538" s="9">
        <f t="shared" si="37"/>
        <v>107.887688</v>
      </c>
      <c r="H538" s="11">
        <f t="shared" si="34"/>
        <v>-265.95636175283994</v>
      </c>
    </row>
    <row r="539" spans="1:8" outlineLevel="1">
      <c r="A539" s="7">
        <v>27</v>
      </c>
      <c r="B539" s="39">
        <v>42550</v>
      </c>
      <c r="C539" s="40">
        <f t="shared" si="35"/>
        <v>0.95833333333333393</v>
      </c>
      <c r="D539" s="43">
        <v>9.7799999999999994</v>
      </c>
      <c r="E539" s="9">
        <f t="shared" si="36"/>
        <v>10.06851</v>
      </c>
      <c r="F539" s="44">
        <v>33.28</v>
      </c>
      <c r="G539" s="9">
        <f t="shared" si="37"/>
        <v>35.489792000000001</v>
      </c>
      <c r="H539" s="11">
        <f t="shared" si="34"/>
        <v>463.25423935007996</v>
      </c>
    </row>
    <row r="540" spans="1:8" outlineLevel="1">
      <c r="A540" s="7">
        <v>27</v>
      </c>
      <c r="B540" s="39">
        <v>42550</v>
      </c>
      <c r="C540" s="40">
        <f t="shared" si="35"/>
        <v>0.9791666666666673</v>
      </c>
      <c r="D540" s="43">
        <v>9.7899999999999991</v>
      </c>
      <c r="E540" s="9">
        <f t="shared" si="36"/>
        <v>10.078804999999999</v>
      </c>
      <c r="F540" s="44">
        <v>50.2</v>
      </c>
      <c r="G540" s="9">
        <f t="shared" si="37"/>
        <v>53.533280000000005</v>
      </c>
      <c r="H540" s="11">
        <f t="shared" si="34"/>
        <v>281.87111736959992</v>
      </c>
    </row>
    <row r="541" spans="1:8" outlineLevel="1">
      <c r="A541" s="7">
        <v>27</v>
      </c>
      <c r="B541" s="39">
        <v>42550</v>
      </c>
      <c r="C541" s="40">
        <f t="shared" si="35"/>
        <v>1.0000000000000007</v>
      </c>
      <c r="D541" s="43">
        <v>9.7799999999999994</v>
      </c>
      <c r="E541" s="9">
        <f t="shared" si="36"/>
        <v>10.06851</v>
      </c>
      <c r="F541" s="44">
        <v>28.99</v>
      </c>
      <c r="G541" s="9">
        <f t="shared" si="37"/>
        <v>30.914935999999997</v>
      </c>
      <c r="H541" s="11">
        <f t="shared" si="34"/>
        <v>509.31622273464001</v>
      </c>
    </row>
    <row r="542" spans="1:8" outlineLevel="1">
      <c r="A542" s="7">
        <v>27</v>
      </c>
      <c r="B542" s="39">
        <v>42551</v>
      </c>
      <c r="C542" s="40">
        <f t="shared" si="35"/>
        <v>2.0833333333333332E-2</v>
      </c>
      <c r="D542" s="43">
        <v>9.7899999999999991</v>
      </c>
      <c r="E542" s="9">
        <f t="shared" si="36"/>
        <v>10.078804999999999</v>
      </c>
      <c r="F542" s="44">
        <v>25.57</v>
      </c>
      <c r="G542" s="9">
        <f t="shared" si="37"/>
        <v>27.267848000000001</v>
      </c>
      <c r="H542" s="11">
        <f t="shared" si="34"/>
        <v>546.59528473835996</v>
      </c>
    </row>
    <row r="543" spans="1:8" outlineLevel="1">
      <c r="A543" s="7">
        <v>27</v>
      </c>
      <c r="B543" s="39">
        <v>42551</v>
      </c>
      <c r="C543" s="40">
        <f t="shared" si="35"/>
        <v>4.1666666666666664E-2</v>
      </c>
      <c r="D543" s="43">
        <v>9.77</v>
      </c>
      <c r="E543" s="9">
        <f t="shared" si="36"/>
        <v>10.058215000000001</v>
      </c>
      <c r="F543" s="44">
        <v>19.579999999999998</v>
      </c>
      <c r="G543" s="9">
        <f t="shared" si="37"/>
        <v>20.880111999999997</v>
      </c>
      <c r="H543" s="11">
        <f t="shared" si="34"/>
        <v>609.72786677992008</v>
      </c>
    </row>
    <row r="544" spans="1:8" outlineLevel="1">
      <c r="A544" s="7">
        <v>27</v>
      </c>
      <c r="B544" s="39">
        <v>42551</v>
      </c>
      <c r="C544" s="40">
        <f t="shared" si="35"/>
        <v>6.25E-2</v>
      </c>
      <c r="D544" s="43">
        <v>9.7799999999999994</v>
      </c>
      <c r="E544" s="9">
        <f t="shared" si="36"/>
        <v>10.06851</v>
      </c>
      <c r="F544" s="44">
        <v>18.52</v>
      </c>
      <c r="G544" s="9">
        <f t="shared" si="37"/>
        <v>19.749728000000001</v>
      </c>
      <c r="H544" s="11">
        <f t="shared" si="34"/>
        <v>621.73323113471997</v>
      </c>
    </row>
    <row r="545" spans="1:8" outlineLevel="1">
      <c r="A545" s="7">
        <v>27</v>
      </c>
      <c r="B545" s="39">
        <v>42551</v>
      </c>
      <c r="C545" s="40">
        <f t="shared" si="35"/>
        <v>8.3333333333333329E-2</v>
      </c>
      <c r="D545" s="43">
        <v>9.7799999999999994</v>
      </c>
      <c r="E545" s="9">
        <f t="shared" si="36"/>
        <v>10.06851</v>
      </c>
      <c r="F545" s="44">
        <v>18.54</v>
      </c>
      <c r="G545" s="9">
        <f t="shared" si="37"/>
        <v>19.771055999999998</v>
      </c>
      <c r="H545" s="11">
        <f t="shared" si="34"/>
        <v>621.51848995343994</v>
      </c>
    </row>
    <row r="546" spans="1:8" outlineLevel="1">
      <c r="A546" s="7">
        <v>27</v>
      </c>
      <c r="B546" s="39">
        <v>42551</v>
      </c>
      <c r="C546" s="40">
        <f t="shared" si="35"/>
        <v>0.10416666666666666</v>
      </c>
      <c r="D546" s="43">
        <v>9.7799999999999994</v>
      </c>
      <c r="E546" s="9">
        <f t="shared" si="36"/>
        <v>10.06851</v>
      </c>
      <c r="F546" s="44">
        <v>13.59</v>
      </c>
      <c r="G546" s="9">
        <f t="shared" si="37"/>
        <v>14.492376</v>
      </c>
      <c r="H546" s="11">
        <f t="shared" si="34"/>
        <v>674.66693232023988</v>
      </c>
    </row>
    <row r="547" spans="1:8" outlineLevel="1">
      <c r="A547" s="7">
        <v>27</v>
      </c>
      <c r="B547" s="39">
        <v>42551</v>
      </c>
      <c r="C547" s="40">
        <f t="shared" si="35"/>
        <v>0.12499999999999999</v>
      </c>
      <c r="D547" s="43">
        <v>9.7899999999999991</v>
      </c>
      <c r="E547" s="9">
        <f t="shared" si="36"/>
        <v>10.078804999999999</v>
      </c>
      <c r="F547" s="44">
        <v>2.5099999999999998</v>
      </c>
      <c r="G547" s="9">
        <f t="shared" si="37"/>
        <v>2.6766639999999997</v>
      </c>
      <c r="H547" s="11">
        <f t="shared" si="34"/>
        <v>794.44503299347991</v>
      </c>
    </row>
    <row r="548" spans="1:8" outlineLevel="1">
      <c r="A548" s="7">
        <v>27</v>
      </c>
      <c r="B548" s="39">
        <v>42551</v>
      </c>
      <c r="C548" s="40">
        <f t="shared" si="35"/>
        <v>0.14583333333333331</v>
      </c>
      <c r="D548" s="43">
        <v>9.7899999999999991</v>
      </c>
      <c r="E548" s="9">
        <f t="shared" si="36"/>
        <v>10.078804999999999</v>
      </c>
      <c r="F548" s="44">
        <v>6.14</v>
      </c>
      <c r="G548" s="9">
        <f t="shared" si="37"/>
        <v>6.5476960000000002</v>
      </c>
      <c r="H548" s="11">
        <f t="shared" si="34"/>
        <v>755.42965631671996</v>
      </c>
    </row>
    <row r="549" spans="1:8" outlineLevel="1">
      <c r="A549" s="7">
        <v>27</v>
      </c>
      <c r="B549" s="39">
        <v>42551</v>
      </c>
      <c r="C549" s="40">
        <f t="shared" si="35"/>
        <v>0.16666666666666666</v>
      </c>
      <c r="D549" s="43">
        <v>9.7799999999999994</v>
      </c>
      <c r="E549" s="9">
        <f t="shared" si="36"/>
        <v>10.06851</v>
      </c>
      <c r="F549" s="44">
        <v>0.57999999999999996</v>
      </c>
      <c r="G549" s="9">
        <f t="shared" si="37"/>
        <v>0.61851199999999995</v>
      </c>
      <c r="H549" s="11">
        <f t="shared" si="34"/>
        <v>814.35607074287998</v>
      </c>
    </row>
    <row r="550" spans="1:8" outlineLevel="1">
      <c r="A550" s="7">
        <v>27</v>
      </c>
      <c r="B550" s="39">
        <v>42551</v>
      </c>
      <c r="C550" s="40">
        <f t="shared" si="35"/>
        <v>0.1875</v>
      </c>
      <c r="D550" s="43">
        <v>9.7899999999999991</v>
      </c>
      <c r="E550" s="9">
        <f t="shared" si="36"/>
        <v>10.078804999999999</v>
      </c>
      <c r="F550" s="44">
        <v>3.78</v>
      </c>
      <c r="G550" s="9">
        <f t="shared" si="37"/>
        <v>4.0309919999999995</v>
      </c>
      <c r="H550" s="11">
        <f t="shared" si="34"/>
        <v>780.79502517543995</v>
      </c>
    </row>
    <row r="551" spans="1:8" outlineLevel="1">
      <c r="A551" s="7">
        <v>27</v>
      </c>
      <c r="B551" s="39">
        <v>42551</v>
      </c>
      <c r="C551" s="40">
        <f t="shared" si="35"/>
        <v>0.20833333333333334</v>
      </c>
      <c r="D551" s="43">
        <v>9.7899999999999991</v>
      </c>
      <c r="E551" s="9">
        <f t="shared" si="36"/>
        <v>10.078804999999999</v>
      </c>
      <c r="F551" s="44">
        <v>7.37</v>
      </c>
      <c r="G551" s="9">
        <f t="shared" si="37"/>
        <v>7.8593679999999999</v>
      </c>
      <c r="H551" s="11">
        <f t="shared" si="34"/>
        <v>742.20957000475994</v>
      </c>
    </row>
    <row r="552" spans="1:8" outlineLevel="1">
      <c r="A552" s="7">
        <v>27</v>
      </c>
      <c r="B552" s="39">
        <v>42551</v>
      </c>
      <c r="C552" s="40">
        <f t="shared" si="35"/>
        <v>0.22916666666666669</v>
      </c>
      <c r="D552" s="43">
        <v>9.7799999999999994</v>
      </c>
      <c r="E552" s="9">
        <f t="shared" si="36"/>
        <v>10.06851</v>
      </c>
      <c r="F552" s="44">
        <v>14.01</v>
      </c>
      <c r="G552" s="9">
        <f t="shared" si="37"/>
        <v>14.940263999999999</v>
      </c>
      <c r="H552" s="11">
        <f t="shared" si="34"/>
        <v>670.15736751335999</v>
      </c>
    </row>
    <row r="553" spans="1:8" outlineLevel="1">
      <c r="A553" s="7">
        <v>27</v>
      </c>
      <c r="B553" s="39">
        <v>42551</v>
      </c>
      <c r="C553" s="40">
        <f t="shared" si="35"/>
        <v>0.25</v>
      </c>
      <c r="D553" s="43">
        <v>9.7799999999999994</v>
      </c>
      <c r="E553" s="9">
        <f t="shared" si="36"/>
        <v>10.06851</v>
      </c>
      <c r="F553" s="44">
        <v>18.63</v>
      </c>
      <c r="G553" s="9">
        <f t="shared" si="37"/>
        <v>19.867031999999998</v>
      </c>
      <c r="H553" s="11">
        <f t="shared" si="34"/>
        <v>620.55215463768002</v>
      </c>
    </row>
    <row r="554" spans="1:8" outlineLevel="1">
      <c r="A554" s="7">
        <v>27</v>
      </c>
      <c r="B554" s="39">
        <v>42551</v>
      </c>
      <c r="C554" s="40">
        <f t="shared" si="35"/>
        <v>0.27083333333333331</v>
      </c>
      <c r="D554" s="43">
        <v>9.76</v>
      </c>
      <c r="E554" s="9">
        <f t="shared" si="36"/>
        <v>10.047920000000001</v>
      </c>
      <c r="F554" s="44">
        <v>45.52</v>
      </c>
      <c r="G554" s="9">
        <f t="shared" si="37"/>
        <v>48.542528000000004</v>
      </c>
      <c r="H554" s="11">
        <f t="shared" si="34"/>
        <v>331.15404205824001</v>
      </c>
    </row>
    <row r="555" spans="1:8" outlineLevel="1">
      <c r="A555" s="7">
        <v>27</v>
      </c>
      <c r="B555" s="39">
        <v>42551</v>
      </c>
      <c r="C555" s="40">
        <f t="shared" si="35"/>
        <v>0.29166666666666663</v>
      </c>
      <c r="D555" s="43">
        <v>9.77</v>
      </c>
      <c r="E555" s="9">
        <f t="shared" si="36"/>
        <v>10.058215000000001</v>
      </c>
      <c r="F555" s="44">
        <v>98.84</v>
      </c>
      <c r="G555" s="9">
        <f t="shared" si="37"/>
        <v>105.40297600000001</v>
      </c>
      <c r="H555" s="11">
        <f t="shared" si="34"/>
        <v>-240.42127174784011</v>
      </c>
    </row>
    <row r="556" spans="1:8" outlineLevel="1">
      <c r="A556" s="7">
        <v>27</v>
      </c>
      <c r="B556" s="39">
        <v>42551</v>
      </c>
      <c r="C556" s="40">
        <f t="shared" si="35"/>
        <v>0.31249999999999994</v>
      </c>
      <c r="D556" s="43">
        <v>9.7799999999999994</v>
      </c>
      <c r="E556" s="9">
        <f t="shared" si="36"/>
        <v>10.06851</v>
      </c>
      <c r="F556" s="44">
        <v>124.16</v>
      </c>
      <c r="G556" s="9">
        <f t="shared" si="37"/>
        <v>132.404224</v>
      </c>
      <c r="H556" s="11">
        <f t="shared" si="34"/>
        <v>-512.52968838623997</v>
      </c>
    </row>
    <row r="557" spans="1:8" outlineLevel="1">
      <c r="A557" s="7">
        <v>27</v>
      </c>
      <c r="B557" s="39">
        <v>42551</v>
      </c>
      <c r="C557" s="40">
        <f t="shared" si="35"/>
        <v>0.33333333333333326</v>
      </c>
      <c r="D557" s="43">
        <v>9.7799999999999994</v>
      </c>
      <c r="E557" s="9">
        <f t="shared" si="36"/>
        <v>10.06851</v>
      </c>
      <c r="F557" s="44">
        <v>289.44</v>
      </c>
      <c r="G557" s="9">
        <f t="shared" si="37"/>
        <v>308.658816</v>
      </c>
      <c r="H557" s="11">
        <f t="shared" si="34"/>
        <v>-2287.15081048416</v>
      </c>
    </row>
    <row r="558" spans="1:8" outlineLevel="1">
      <c r="A558" s="7">
        <v>27</v>
      </c>
      <c r="B558" s="39">
        <v>42551</v>
      </c>
      <c r="C558" s="40">
        <f t="shared" si="35"/>
        <v>0.35416666666666657</v>
      </c>
      <c r="D558" s="43">
        <v>9.75</v>
      </c>
      <c r="E558" s="9">
        <f t="shared" si="36"/>
        <v>10.037625</v>
      </c>
      <c r="F558" s="44">
        <v>290.01</v>
      </c>
      <c r="G558" s="9">
        <f t="shared" si="37"/>
        <v>309.26666399999999</v>
      </c>
      <c r="H558" s="11">
        <f t="shared" si="34"/>
        <v>-2286.2363607329999</v>
      </c>
    </row>
    <row r="559" spans="1:8" outlineLevel="1">
      <c r="A559" s="7">
        <v>27</v>
      </c>
      <c r="B559" s="39">
        <v>42551</v>
      </c>
      <c r="C559" s="40">
        <f t="shared" si="35"/>
        <v>0.37499999999999989</v>
      </c>
      <c r="D559" s="43">
        <v>9.69</v>
      </c>
      <c r="E559" s="9">
        <f t="shared" si="36"/>
        <v>9.975855000000001</v>
      </c>
      <c r="F559" s="44">
        <v>290.37</v>
      </c>
      <c r="G559" s="9">
        <f t="shared" si="37"/>
        <v>309.65056800000002</v>
      </c>
      <c r="H559" s="11">
        <f t="shared" si="34"/>
        <v>-2275.9969845356404</v>
      </c>
    </row>
    <row r="560" spans="1:8" outlineLevel="1">
      <c r="A560" s="7">
        <v>27</v>
      </c>
      <c r="B560" s="39">
        <v>42551</v>
      </c>
      <c r="C560" s="40">
        <f t="shared" si="35"/>
        <v>0.3958333333333332</v>
      </c>
      <c r="D560" s="43">
        <v>9.7200000000000006</v>
      </c>
      <c r="E560" s="9">
        <f t="shared" si="36"/>
        <v>10.006740000000001</v>
      </c>
      <c r="F560" s="44">
        <v>228.05</v>
      </c>
      <c r="G560" s="9">
        <f t="shared" si="37"/>
        <v>243.19252</v>
      </c>
      <c r="H560" s="11">
        <f t="shared" si="34"/>
        <v>-1618.0150075848001</v>
      </c>
    </row>
    <row r="561" spans="1:8" outlineLevel="1">
      <c r="A561" s="7">
        <v>27</v>
      </c>
      <c r="B561" s="39">
        <v>42551</v>
      </c>
      <c r="C561" s="40">
        <f t="shared" si="35"/>
        <v>0.41666666666666652</v>
      </c>
      <c r="D561" s="43">
        <v>9.74</v>
      </c>
      <c r="E561" s="9">
        <f t="shared" si="36"/>
        <v>10.027330000000001</v>
      </c>
      <c r="F561" s="44">
        <v>252.01</v>
      </c>
      <c r="G561" s="9">
        <f t="shared" si="37"/>
        <v>268.74346400000002</v>
      </c>
      <c r="H561" s="11">
        <f t="shared" si="34"/>
        <v>-1877.5520038711204</v>
      </c>
    </row>
    <row r="562" spans="1:8" outlineLevel="1">
      <c r="A562" s="7">
        <v>27</v>
      </c>
      <c r="B562" s="39">
        <v>42551</v>
      </c>
      <c r="C562" s="40">
        <f t="shared" si="35"/>
        <v>0.43749999999999983</v>
      </c>
      <c r="D562" s="43">
        <v>9.76</v>
      </c>
      <c r="E562" s="9">
        <f t="shared" si="36"/>
        <v>10.047920000000001</v>
      </c>
      <c r="F562" s="44">
        <v>171.17</v>
      </c>
      <c r="G562" s="9">
        <f t="shared" si="37"/>
        <v>182.53568799999999</v>
      </c>
      <c r="H562" s="11">
        <f t="shared" si="34"/>
        <v>-1015.1985101689601</v>
      </c>
    </row>
    <row r="563" spans="1:8" outlineLevel="1">
      <c r="A563" s="7">
        <v>27</v>
      </c>
      <c r="B563" s="39">
        <v>42551</v>
      </c>
      <c r="C563" s="40">
        <f t="shared" si="35"/>
        <v>0.45833333333333315</v>
      </c>
      <c r="D563" s="43">
        <v>9.73</v>
      </c>
      <c r="E563" s="9">
        <f t="shared" si="36"/>
        <v>10.017035000000002</v>
      </c>
      <c r="F563" s="44">
        <v>73.72</v>
      </c>
      <c r="G563" s="9">
        <f t="shared" si="37"/>
        <v>78.615008000000003</v>
      </c>
      <c r="H563" s="11">
        <f t="shared" si="34"/>
        <v>28.899065838719974</v>
      </c>
    </row>
    <row r="564" spans="1:8" outlineLevel="1">
      <c r="A564" s="7">
        <v>27</v>
      </c>
      <c r="B564" s="39">
        <v>42551</v>
      </c>
      <c r="C564" s="40">
        <f t="shared" si="35"/>
        <v>0.47916666666666646</v>
      </c>
      <c r="D564" s="43">
        <v>9.65</v>
      </c>
      <c r="E564" s="9">
        <f t="shared" si="36"/>
        <v>9.9346750000000004</v>
      </c>
      <c r="F564" s="44">
        <v>82.08</v>
      </c>
      <c r="G564" s="9">
        <f t="shared" si="37"/>
        <v>87.530112000000003</v>
      </c>
      <c r="H564" s="11">
        <f t="shared" si="34"/>
        <v>-59.907202933600026</v>
      </c>
    </row>
    <row r="565" spans="1:8" outlineLevel="1">
      <c r="A565" s="7">
        <v>27</v>
      </c>
      <c r="B565" s="39">
        <v>42551</v>
      </c>
      <c r="C565" s="40">
        <f t="shared" si="35"/>
        <v>0.49999999999999978</v>
      </c>
      <c r="D565" s="43">
        <v>9.65</v>
      </c>
      <c r="E565" s="9">
        <f t="shared" si="36"/>
        <v>9.9346750000000004</v>
      </c>
      <c r="F565" s="44">
        <v>64.72</v>
      </c>
      <c r="G565" s="9">
        <f t="shared" si="37"/>
        <v>69.017408000000003</v>
      </c>
      <c r="H565" s="11">
        <f t="shared" si="34"/>
        <v>124.01049467759998</v>
      </c>
    </row>
    <row r="566" spans="1:8" outlineLevel="1">
      <c r="A566" s="7">
        <v>27</v>
      </c>
      <c r="B566" s="39">
        <v>42551</v>
      </c>
      <c r="C566" s="40">
        <f t="shared" si="35"/>
        <v>0.52083333333333315</v>
      </c>
      <c r="D566" s="43">
        <v>9.61</v>
      </c>
      <c r="E566" s="9">
        <f t="shared" si="36"/>
        <v>9.8934949999999997</v>
      </c>
      <c r="F566" s="44">
        <v>61.2</v>
      </c>
      <c r="G566" s="9">
        <f t="shared" si="37"/>
        <v>65.263680000000008</v>
      </c>
      <c r="H566" s="11">
        <f t="shared" si="34"/>
        <v>160.6339507383999</v>
      </c>
    </row>
    <row r="567" spans="1:8" outlineLevel="1">
      <c r="A567" s="7">
        <v>27</v>
      </c>
      <c r="B567" s="39">
        <v>42551</v>
      </c>
      <c r="C567" s="40">
        <f t="shared" si="35"/>
        <v>0.54166666666666652</v>
      </c>
      <c r="D567" s="43">
        <v>9.64</v>
      </c>
      <c r="E567" s="9">
        <f t="shared" si="36"/>
        <v>9.9243800000000011</v>
      </c>
      <c r="F567" s="44">
        <v>61.37</v>
      </c>
      <c r="G567" s="9">
        <f t="shared" si="37"/>
        <v>65.444968000000003</v>
      </c>
      <c r="H567" s="11">
        <f t="shared" si="34"/>
        <v>159.33623848015998</v>
      </c>
    </row>
    <row r="568" spans="1:8" outlineLevel="1">
      <c r="A568" s="7">
        <v>27</v>
      </c>
      <c r="B568" s="39">
        <v>42551</v>
      </c>
      <c r="C568" s="40">
        <f t="shared" si="35"/>
        <v>0.56249999999999989</v>
      </c>
      <c r="D568" s="43">
        <v>9.67</v>
      </c>
      <c r="E568" s="9">
        <f t="shared" si="36"/>
        <v>9.9552650000000007</v>
      </c>
      <c r="F568" s="44">
        <v>180.56</v>
      </c>
      <c r="G568" s="9">
        <f t="shared" si="37"/>
        <v>192.549184</v>
      </c>
      <c r="H568" s="11">
        <f t="shared" si="34"/>
        <v>-1105.5240547537601</v>
      </c>
    </row>
    <row r="569" spans="1:8" outlineLevel="1">
      <c r="A569" s="7">
        <v>27</v>
      </c>
      <c r="B569" s="39">
        <v>42551</v>
      </c>
      <c r="C569" s="40">
        <f t="shared" si="35"/>
        <v>0.58333333333333326</v>
      </c>
      <c r="D569" s="43">
        <v>9.7799999999999994</v>
      </c>
      <c r="E569" s="9">
        <f t="shared" si="36"/>
        <v>10.06851</v>
      </c>
      <c r="F569" s="44">
        <v>86.76</v>
      </c>
      <c r="G569" s="9">
        <f t="shared" si="37"/>
        <v>92.520864000000003</v>
      </c>
      <c r="H569" s="11">
        <f t="shared" si="34"/>
        <v>-110.96367939264003</v>
      </c>
    </row>
    <row r="570" spans="1:8" outlineLevel="1">
      <c r="A570" s="7">
        <v>27</v>
      </c>
      <c r="B570" s="39">
        <v>42551</v>
      </c>
      <c r="C570" s="40">
        <f t="shared" si="35"/>
        <v>0.60416666666666663</v>
      </c>
      <c r="D570" s="43">
        <v>9.74</v>
      </c>
      <c r="E570" s="9">
        <f t="shared" si="36"/>
        <v>10.027330000000001</v>
      </c>
      <c r="F570" s="44">
        <v>81.27</v>
      </c>
      <c r="G570" s="9">
        <f t="shared" si="37"/>
        <v>86.666327999999993</v>
      </c>
      <c r="H570" s="11">
        <f t="shared" si="34"/>
        <v>-51.804475744239937</v>
      </c>
    </row>
    <row r="571" spans="1:8" outlineLevel="1">
      <c r="A571" s="7">
        <v>27</v>
      </c>
      <c r="B571" s="39">
        <v>42551</v>
      </c>
      <c r="C571" s="40">
        <f t="shared" si="35"/>
        <v>0.625</v>
      </c>
      <c r="D571" s="43">
        <v>9.77</v>
      </c>
      <c r="E571" s="9">
        <f t="shared" si="36"/>
        <v>10.058215000000001</v>
      </c>
      <c r="F571" s="44">
        <v>91.27</v>
      </c>
      <c r="G571" s="9">
        <f t="shared" si="37"/>
        <v>97.330327999999994</v>
      </c>
      <c r="H571" s="11">
        <f t="shared" si="34"/>
        <v>-159.22484254451996</v>
      </c>
    </row>
    <row r="572" spans="1:8" outlineLevel="1">
      <c r="A572" s="7">
        <v>27</v>
      </c>
      <c r="B572" s="39">
        <v>42551</v>
      </c>
      <c r="C572" s="40">
        <f t="shared" si="35"/>
        <v>0.64583333333333337</v>
      </c>
      <c r="D572" s="43">
        <v>9.7799999999999994</v>
      </c>
      <c r="E572" s="9">
        <f t="shared" si="36"/>
        <v>10.06851</v>
      </c>
      <c r="F572" s="44">
        <v>63.14</v>
      </c>
      <c r="G572" s="9">
        <f t="shared" si="37"/>
        <v>67.332496000000006</v>
      </c>
      <c r="H572" s="11">
        <f t="shared" si="34"/>
        <v>142.64565569903993</v>
      </c>
    </row>
    <row r="573" spans="1:8" outlineLevel="1">
      <c r="A573" s="7">
        <v>27</v>
      </c>
      <c r="B573" s="39">
        <v>42551</v>
      </c>
      <c r="C573" s="40">
        <f t="shared" si="35"/>
        <v>0.66666666666666674</v>
      </c>
      <c r="D573" s="43">
        <v>7.49</v>
      </c>
      <c r="E573" s="9">
        <f t="shared" si="36"/>
        <v>7.7109550000000011</v>
      </c>
      <c r="F573" s="44">
        <v>87.07</v>
      </c>
      <c r="G573" s="9">
        <f t="shared" si="37"/>
        <v>92.851447999999991</v>
      </c>
      <c r="H573" s="11">
        <f t="shared" si="34"/>
        <v>-87.530504712839942</v>
      </c>
    </row>
    <row r="574" spans="1:8" outlineLevel="1">
      <c r="A574" s="7">
        <v>27</v>
      </c>
      <c r="B574" s="39">
        <v>42551</v>
      </c>
      <c r="C574" s="40">
        <f t="shared" si="35"/>
        <v>0.68750000000000011</v>
      </c>
      <c r="D574" s="43">
        <v>6.77</v>
      </c>
      <c r="E574" s="9">
        <f t="shared" si="36"/>
        <v>6.9697149999999999</v>
      </c>
      <c r="F574" s="44">
        <v>116.62</v>
      </c>
      <c r="G574" s="9">
        <f t="shared" si="37"/>
        <v>124.363568</v>
      </c>
      <c r="H574" s="11">
        <f t="shared" ref="H574:H637" si="38">E574*($B$6-G574)</f>
        <v>-298.74685284312</v>
      </c>
    </row>
    <row r="575" spans="1:8" outlineLevel="1">
      <c r="A575" s="7">
        <v>27</v>
      </c>
      <c r="B575" s="39">
        <v>42551</v>
      </c>
      <c r="C575" s="40">
        <f t="shared" ref="C575:C638" si="39">IF(C574=$C$61,$C$14,C574+1/48)</f>
        <v>0.70833333333333348</v>
      </c>
      <c r="D575" s="43">
        <v>6.6</v>
      </c>
      <c r="E575" s="9">
        <f t="shared" si="36"/>
        <v>6.7946999999999997</v>
      </c>
      <c r="F575" s="44">
        <v>211.2</v>
      </c>
      <c r="G575" s="9">
        <f t="shared" si="37"/>
        <v>225.22368</v>
      </c>
      <c r="H575" s="11">
        <f t="shared" si="38"/>
        <v>-976.55928849600002</v>
      </c>
    </row>
    <row r="576" spans="1:8" outlineLevel="1">
      <c r="A576" s="7">
        <v>27</v>
      </c>
      <c r="B576" s="39">
        <v>42551</v>
      </c>
      <c r="C576" s="40">
        <f t="shared" si="39"/>
        <v>0.72916666666666685</v>
      </c>
      <c r="D576" s="43">
        <v>7.18</v>
      </c>
      <c r="E576" s="9">
        <f t="shared" si="36"/>
        <v>7.3918100000000004</v>
      </c>
      <c r="F576" s="44">
        <v>97.83</v>
      </c>
      <c r="G576" s="9">
        <f t="shared" si="37"/>
        <v>104.325912</v>
      </c>
      <c r="H576" s="11">
        <f t="shared" si="38"/>
        <v>-168.72480458072002</v>
      </c>
    </row>
    <row r="577" spans="1:8" outlineLevel="1">
      <c r="A577" s="7">
        <v>27</v>
      </c>
      <c r="B577" s="39">
        <v>42551</v>
      </c>
      <c r="C577" s="40">
        <f t="shared" si="39"/>
        <v>0.75000000000000022</v>
      </c>
      <c r="D577" s="43">
        <v>6.95</v>
      </c>
      <c r="E577" s="9">
        <f t="shared" si="36"/>
        <v>7.1550250000000011</v>
      </c>
      <c r="F577" s="44">
        <v>250.68</v>
      </c>
      <c r="G577" s="9">
        <f t="shared" si="37"/>
        <v>267.325152</v>
      </c>
      <c r="H577" s="11">
        <f t="shared" si="38"/>
        <v>-1329.5836081888003</v>
      </c>
    </row>
    <row r="578" spans="1:8" outlineLevel="1">
      <c r="A578" s="7">
        <v>27</v>
      </c>
      <c r="B578" s="39">
        <v>42551</v>
      </c>
      <c r="C578" s="40">
        <f t="shared" si="39"/>
        <v>0.77083333333333359</v>
      </c>
      <c r="D578" s="43">
        <v>8.75</v>
      </c>
      <c r="E578" s="9">
        <f t="shared" si="36"/>
        <v>9.0081250000000015</v>
      </c>
      <c r="F578" s="44">
        <v>252.56</v>
      </c>
      <c r="G578" s="9">
        <f t="shared" si="37"/>
        <v>269.32998400000002</v>
      </c>
      <c r="H578" s="11">
        <f t="shared" si="38"/>
        <v>-1691.9959746200004</v>
      </c>
    </row>
    <row r="579" spans="1:8" outlineLevel="1">
      <c r="A579" s="7">
        <v>27</v>
      </c>
      <c r="B579" s="39">
        <v>42551</v>
      </c>
      <c r="C579" s="40">
        <f t="shared" si="39"/>
        <v>0.79166666666666696</v>
      </c>
      <c r="D579" s="43">
        <v>9.7799999999999994</v>
      </c>
      <c r="E579" s="9">
        <f t="shared" si="36"/>
        <v>10.06851</v>
      </c>
      <c r="F579" s="44">
        <v>140.97999999999999</v>
      </c>
      <c r="G579" s="9">
        <f t="shared" si="37"/>
        <v>150.341072</v>
      </c>
      <c r="H579" s="11">
        <f t="shared" si="38"/>
        <v>-693.12702184271996</v>
      </c>
    </row>
    <row r="580" spans="1:8" outlineLevel="1">
      <c r="A580" s="7">
        <v>27</v>
      </c>
      <c r="B580" s="39">
        <v>42551</v>
      </c>
      <c r="C580" s="40">
        <f t="shared" si="39"/>
        <v>0.81250000000000033</v>
      </c>
      <c r="D580" s="43">
        <v>9.7899999999999991</v>
      </c>
      <c r="E580" s="9">
        <f t="shared" si="36"/>
        <v>10.078804999999999</v>
      </c>
      <c r="F580" s="44">
        <v>104.08</v>
      </c>
      <c r="G580" s="9">
        <f t="shared" si="37"/>
        <v>110.99091199999999</v>
      </c>
      <c r="H580" s="11">
        <f t="shared" si="38"/>
        <v>-297.23315132015989</v>
      </c>
    </row>
    <row r="581" spans="1:8" outlineLevel="1">
      <c r="A581" s="7">
        <v>27</v>
      </c>
      <c r="B581" s="39">
        <v>42551</v>
      </c>
      <c r="C581" s="40">
        <f t="shared" si="39"/>
        <v>0.8333333333333337</v>
      </c>
      <c r="D581" s="43">
        <v>9.8000000000000007</v>
      </c>
      <c r="E581" s="9">
        <f t="shared" si="36"/>
        <v>10.089100000000002</v>
      </c>
      <c r="F581" s="44">
        <v>91.53</v>
      </c>
      <c r="G581" s="9">
        <f t="shared" si="37"/>
        <v>97.607591999999997</v>
      </c>
      <c r="H581" s="11">
        <f t="shared" si="38"/>
        <v>-162.51110644720001</v>
      </c>
    </row>
    <row r="582" spans="1:8" outlineLevel="1">
      <c r="A582" s="7">
        <v>27</v>
      </c>
      <c r="B582" s="39">
        <v>42551</v>
      </c>
      <c r="C582" s="40">
        <f t="shared" si="39"/>
        <v>0.85416666666666707</v>
      </c>
      <c r="D582" s="43">
        <v>9.7799999999999994</v>
      </c>
      <c r="E582" s="9">
        <f t="shared" si="36"/>
        <v>10.06851</v>
      </c>
      <c r="F582" s="44">
        <v>214.48</v>
      </c>
      <c r="G582" s="9">
        <f t="shared" si="37"/>
        <v>228.72147200000001</v>
      </c>
      <c r="H582" s="11">
        <f t="shared" si="38"/>
        <v>-1482.30086304672</v>
      </c>
    </row>
    <row r="583" spans="1:8" outlineLevel="1">
      <c r="A583" s="7">
        <v>27</v>
      </c>
      <c r="B583" s="39">
        <v>42551</v>
      </c>
      <c r="C583" s="40">
        <f t="shared" si="39"/>
        <v>0.87500000000000044</v>
      </c>
      <c r="D583" s="43">
        <v>9.7799999999999994</v>
      </c>
      <c r="E583" s="9">
        <f t="shared" si="36"/>
        <v>10.06851</v>
      </c>
      <c r="F583" s="44">
        <v>147.97</v>
      </c>
      <c r="G583" s="9">
        <f t="shared" si="37"/>
        <v>157.795208</v>
      </c>
      <c r="H583" s="11">
        <f t="shared" si="38"/>
        <v>-768.17906470008006</v>
      </c>
    </row>
    <row r="584" spans="1:8" outlineLevel="1">
      <c r="A584" s="7">
        <v>27</v>
      </c>
      <c r="B584" s="39">
        <v>42551</v>
      </c>
      <c r="C584" s="40">
        <f t="shared" si="39"/>
        <v>0.89583333333333381</v>
      </c>
      <c r="D584" s="43">
        <v>9.7799999999999994</v>
      </c>
      <c r="E584" s="9">
        <f t="shared" si="36"/>
        <v>10.06851</v>
      </c>
      <c r="F584" s="44">
        <v>163.16</v>
      </c>
      <c r="G584" s="9">
        <f t="shared" si="37"/>
        <v>173.99382399999999</v>
      </c>
      <c r="H584" s="11">
        <f t="shared" si="38"/>
        <v>-931.27499188223987</v>
      </c>
    </row>
    <row r="585" spans="1:8" outlineLevel="1">
      <c r="A585" s="7">
        <v>27</v>
      </c>
      <c r="B585" s="39">
        <v>42551</v>
      </c>
      <c r="C585" s="40">
        <f t="shared" si="39"/>
        <v>0.91666666666666718</v>
      </c>
      <c r="D585" s="43">
        <v>9.7799999999999994</v>
      </c>
      <c r="E585" s="9">
        <f t="shared" si="36"/>
        <v>10.06851</v>
      </c>
      <c r="F585" s="44">
        <v>85.96</v>
      </c>
      <c r="G585" s="9">
        <f t="shared" si="37"/>
        <v>91.667743999999999</v>
      </c>
      <c r="H585" s="11">
        <f t="shared" si="38"/>
        <v>-102.37403214143998</v>
      </c>
    </row>
    <row r="586" spans="1:8" outlineLevel="1">
      <c r="A586" s="7">
        <v>27</v>
      </c>
      <c r="B586" s="39">
        <v>42551</v>
      </c>
      <c r="C586" s="40">
        <f t="shared" si="39"/>
        <v>0.93750000000000056</v>
      </c>
      <c r="D586" s="43">
        <v>9.7799999999999994</v>
      </c>
      <c r="E586" s="9">
        <f t="shared" si="36"/>
        <v>10.06851</v>
      </c>
      <c r="F586" s="44">
        <v>135.65</v>
      </c>
      <c r="G586" s="9">
        <f t="shared" si="37"/>
        <v>144.65716</v>
      </c>
      <c r="H586" s="11">
        <f t="shared" si="38"/>
        <v>-635.89849703160007</v>
      </c>
    </row>
    <row r="587" spans="1:8" outlineLevel="1">
      <c r="A587" s="7">
        <v>27</v>
      </c>
      <c r="B587" s="39">
        <v>42551</v>
      </c>
      <c r="C587" s="40">
        <f t="shared" si="39"/>
        <v>0.95833333333333393</v>
      </c>
      <c r="D587" s="43">
        <v>9.7799999999999994</v>
      </c>
      <c r="E587" s="9">
        <f t="shared" si="36"/>
        <v>10.06851</v>
      </c>
      <c r="F587" s="44">
        <v>65.75</v>
      </c>
      <c r="G587" s="9">
        <f t="shared" si="37"/>
        <v>70.115800000000007</v>
      </c>
      <c r="H587" s="11">
        <f t="shared" si="38"/>
        <v>114.62193154199993</v>
      </c>
    </row>
    <row r="588" spans="1:8" outlineLevel="1">
      <c r="A588" s="7">
        <v>27</v>
      </c>
      <c r="B588" s="39">
        <v>42551</v>
      </c>
      <c r="C588" s="40">
        <f t="shared" si="39"/>
        <v>0.9791666666666673</v>
      </c>
      <c r="D588" s="43">
        <v>9.67</v>
      </c>
      <c r="E588" s="9">
        <f t="shared" si="36"/>
        <v>9.9552650000000007</v>
      </c>
      <c r="F588" s="44">
        <v>86.54</v>
      </c>
      <c r="G588" s="9">
        <f t="shared" si="37"/>
        <v>92.286256000000009</v>
      </c>
      <c r="H588" s="11">
        <f t="shared" si="38"/>
        <v>-107.38003683784009</v>
      </c>
    </row>
    <row r="589" spans="1:8" outlineLevel="1">
      <c r="A589" s="7">
        <v>27</v>
      </c>
      <c r="B589" s="39">
        <v>42551</v>
      </c>
      <c r="C589" s="40">
        <f t="shared" si="39"/>
        <v>1.0000000000000007</v>
      </c>
      <c r="D589" s="43">
        <v>9.58</v>
      </c>
      <c r="E589" s="9">
        <f>IF($B$11="Electricity",$D589*$B$7,$D589*$B$9)</f>
        <v>9.8626100000000001</v>
      </c>
      <c r="F589" s="44">
        <v>52.51</v>
      </c>
      <c r="G589" s="9">
        <f t="shared" si="37"/>
        <v>55.996663999999996</v>
      </c>
      <c r="H589" s="11">
        <f t="shared" si="38"/>
        <v>251.52945666696004</v>
      </c>
    </row>
    <row r="590" spans="1:8" outlineLevel="1">
      <c r="A590" s="7">
        <v>27</v>
      </c>
      <c r="B590" s="39">
        <v>42552</v>
      </c>
      <c r="C590" s="40">
        <f t="shared" si="39"/>
        <v>2.0833333333333332E-2</v>
      </c>
      <c r="D590" s="43">
        <v>9.6999999999999993</v>
      </c>
      <c r="E590" s="9">
        <f>IF($B$11="Electricity",$D590*$B$7,$D590*$B$9)</f>
        <v>9.9861500000000003</v>
      </c>
      <c r="F590" s="44">
        <v>133.25</v>
      </c>
      <c r="G590" s="9">
        <f>$F590*$B$9</f>
        <v>133.25</v>
      </c>
      <c r="H590" s="11">
        <f t="shared" si="38"/>
        <v>-516.78326249999998</v>
      </c>
    </row>
    <row r="591" spans="1:8" outlineLevel="1">
      <c r="A591" s="7">
        <v>27</v>
      </c>
      <c r="B591" s="39">
        <v>42552</v>
      </c>
      <c r="C591" s="40">
        <f t="shared" si="39"/>
        <v>4.1666666666666664E-2</v>
      </c>
      <c r="D591" s="43">
        <v>9.77</v>
      </c>
      <c r="E591" s="9">
        <f t="shared" ref="E591:E654" si="40">IF($B$11="Electricity",$D591*$B$7,$D591*$B$9)</f>
        <v>10.058215000000001</v>
      </c>
      <c r="F591" s="44">
        <v>38.24</v>
      </c>
      <c r="G591" s="9">
        <f t="shared" ref="G591:G654" si="41">$F591*$B$9</f>
        <v>38.24</v>
      </c>
      <c r="H591" s="11">
        <f t="shared" si="38"/>
        <v>435.11838089999998</v>
      </c>
    </row>
    <row r="592" spans="1:8" outlineLevel="1">
      <c r="A592" s="7">
        <v>27</v>
      </c>
      <c r="B592" s="39">
        <v>42552</v>
      </c>
      <c r="C592" s="40">
        <f t="shared" si="39"/>
        <v>6.25E-2</v>
      </c>
      <c r="D592" s="43">
        <v>9.73</v>
      </c>
      <c r="E592" s="9">
        <f t="shared" si="40"/>
        <v>10.017035000000002</v>
      </c>
      <c r="F592" s="44">
        <v>54.58</v>
      </c>
      <c r="G592" s="9">
        <f t="shared" si="41"/>
        <v>54.58</v>
      </c>
      <c r="H592" s="11">
        <f t="shared" si="38"/>
        <v>269.65858220000007</v>
      </c>
    </row>
    <row r="593" spans="1:8" outlineLevel="1">
      <c r="A593" s="7">
        <v>27</v>
      </c>
      <c r="B593" s="39">
        <v>42552</v>
      </c>
      <c r="C593" s="40">
        <f t="shared" si="39"/>
        <v>8.3333333333333329E-2</v>
      </c>
      <c r="D593" s="43">
        <v>9.6999999999999993</v>
      </c>
      <c r="E593" s="9">
        <f t="shared" si="40"/>
        <v>9.9861500000000003</v>
      </c>
      <c r="F593" s="44">
        <v>39.380000000000003</v>
      </c>
      <c r="G593" s="9">
        <f t="shared" si="41"/>
        <v>39.380000000000003</v>
      </c>
      <c r="H593" s="11">
        <f t="shared" si="38"/>
        <v>420.61663799999997</v>
      </c>
    </row>
    <row r="594" spans="1:8" outlineLevel="1">
      <c r="A594" s="7">
        <v>27</v>
      </c>
      <c r="B594" s="39">
        <v>42552</v>
      </c>
      <c r="C594" s="40">
        <f t="shared" si="39"/>
        <v>0.10416666666666666</v>
      </c>
      <c r="D594" s="43">
        <v>9.7799999999999994</v>
      </c>
      <c r="E594" s="9">
        <f t="shared" si="40"/>
        <v>10.06851</v>
      </c>
      <c r="F594" s="44">
        <v>25.72</v>
      </c>
      <c r="G594" s="9">
        <f t="shared" si="41"/>
        <v>25.72</v>
      </c>
      <c r="H594" s="11">
        <f t="shared" si="38"/>
        <v>561.62148779999995</v>
      </c>
    </row>
    <row r="595" spans="1:8" outlineLevel="1">
      <c r="A595" s="7">
        <v>27</v>
      </c>
      <c r="B595" s="39">
        <v>42552</v>
      </c>
      <c r="C595" s="40">
        <f t="shared" si="39"/>
        <v>0.12499999999999999</v>
      </c>
      <c r="D595" s="43">
        <v>9.7899999999999991</v>
      </c>
      <c r="E595" s="9">
        <f t="shared" si="40"/>
        <v>10.078804999999999</v>
      </c>
      <c r="F595" s="44">
        <v>19.899999999999999</v>
      </c>
      <c r="G595" s="9">
        <f t="shared" si="41"/>
        <v>19.899999999999999</v>
      </c>
      <c r="H595" s="11">
        <f t="shared" si="38"/>
        <v>620.85438799999997</v>
      </c>
    </row>
    <row r="596" spans="1:8" outlineLevel="1">
      <c r="A596" s="7">
        <v>27</v>
      </c>
      <c r="B596" s="39">
        <v>42552</v>
      </c>
      <c r="C596" s="40">
        <f t="shared" si="39"/>
        <v>0.14583333333333331</v>
      </c>
      <c r="D596" s="43">
        <v>9.73</v>
      </c>
      <c r="E596" s="9">
        <f t="shared" si="40"/>
        <v>10.017035000000002</v>
      </c>
      <c r="F596" s="44">
        <v>14.95</v>
      </c>
      <c r="G596" s="9">
        <f t="shared" si="41"/>
        <v>14.95</v>
      </c>
      <c r="H596" s="11">
        <f t="shared" si="38"/>
        <v>666.63367925000011</v>
      </c>
    </row>
    <row r="597" spans="1:8" outlineLevel="1">
      <c r="A597" s="7">
        <v>27</v>
      </c>
      <c r="B597" s="39">
        <v>42552</v>
      </c>
      <c r="C597" s="40">
        <f t="shared" si="39"/>
        <v>0.16666666666666666</v>
      </c>
      <c r="D597" s="43">
        <v>9.64</v>
      </c>
      <c r="E597" s="9">
        <f t="shared" si="40"/>
        <v>9.9243800000000011</v>
      </c>
      <c r="F597" s="44">
        <v>20.95</v>
      </c>
      <c r="G597" s="9">
        <f t="shared" si="41"/>
        <v>20.95</v>
      </c>
      <c r="H597" s="11">
        <f t="shared" si="38"/>
        <v>600.92120900000009</v>
      </c>
    </row>
    <row r="598" spans="1:8" outlineLevel="1">
      <c r="A598" s="7">
        <v>27</v>
      </c>
      <c r="B598" s="39">
        <v>42552</v>
      </c>
      <c r="C598" s="40">
        <f t="shared" si="39"/>
        <v>0.1875</v>
      </c>
      <c r="D598" s="43">
        <v>8.69</v>
      </c>
      <c r="E598" s="9">
        <f t="shared" si="40"/>
        <v>8.9463550000000005</v>
      </c>
      <c r="F598" s="44">
        <v>23.08</v>
      </c>
      <c r="G598" s="9">
        <f t="shared" si="41"/>
        <v>23.08</v>
      </c>
      <c r="H598" s="11">
        <f t="shared" si="38"/>
        <v>522.6460591</v>
      </c>
    </row>
    <row r="599" spans="1:8" outlineLevel="1">
      <c r="A599" s="7">
        <v>27</v>
      </c>
      <c r="B599" s="39">
        <v>42552</v>
      </c>
      <c r="C599" s="40">
        <f t="shared" si="39"/>
        <v>0.20833333333333334</v>
      </c>
      <c r="D599" s="43">
        <v>9.2899999999999991</v>
      </c>
      <c r="E599" s="9">
        <f t="shared" si="40"/>
        <v>9.5640549999999998</v>
      </c>
      <c r="F599" s="44">
        <v>23.74</v>
      </c>
      <c r="G599" s="9">
        <f t="shared" si="41"/>
        <v>23.74</v>
      </c>
      <c r="H599" s="11">
        <f t="shared" si="38"/>
        <v>552.41981680000004</v>
      </c>
    </row>
    <row r="600" spans="1:8" outlineLevel="1">
      <c r="A600" s="7">
        <v>27</v>
      </c>
      <c r="B600" s="39">
        <v>42552</v>
      </c>
      <c r="C600" s="40">
        <f t="shared" si="39"/>
        <v>0.22916666666666669</v>
      </c>
      <c r="D600" s="43">
        <v>8.91</v>
      </c>
      <c r="E600" s="9">
        <f t="shared" si="40"/>
        <v>9.1728450000000006</v>
      </c>
      <c r="F600" s="44">
        <v>50.59</v>
      </c>
      <c r="G600" s="9">
        <f t="shared" si="41"/>
        <v>50.59</v>
      </c>
      <c r="H600" s="11">
        <f t="shared" si="38"/>
        <v>283.53263894999998</v>
      </c>
    </row>
    <row r="601" spans="1:8" outlineLevel="1">
      <c r="A601" s="7">
        <v>27</v>
      </c>
      <c r="B601" s="39">
        <v>42552</v>
      </c>
      <c r="C601" s="40">
        <f t="shared" si="39"/>
        <v>0.25</v>
      </c>
      <c r="D601" s="43">
        <v>8.11</v>
      </c>
      <c r="E601" s="9">
        <f t="shared" si="40"/>
        <v>8.3492449999999998</v>
      </c>
      <c r="F601" s="44">
        <v>45.87</v>
      </c>
      <c r="G601" s="9">
        <f t="shared" si="41"/>
        <v>45.87</v>
      </c>
      <c r="H601" s="11">
        <f t="shared" si="38"/>
        <v>297.48359935000002</v>
      </c>
    </row>
    <row r="602" spans="1:8" outlineLevel="1">
      <c r="A602" s="7">
        <v>27</v>
      </c>
      <c r="B602" s="39">
        <v>42552</v>
      </c>
      <c r="C602" s="40">
        <f t="shared" si="39"/>
        <v>0.27083333333333331</v>
      </c>
      <c r="D602" s="43">
        <v>8.8699999999999992</v>
      </c>
      <c r="E602" s="9">
        <f t="shared" si="40"/>
        <v>9.1316649999999999</v>
      </c>
      <c r="F602" s="44">
        <v>91.92</v>
      </c>
      <c r="G602" s="9">
        <f t="shared" si="41"/>
        <v>91.92</v>
      </c>
      <c r="H602" s="11">
        <f t="shared" si="38"/>
        <v>-95.151949300000012</v>
      </c>
    </row>
    <row r="603" spans="1:8" outlineLevel="1">
      <c r="A603" s="7">
        <v>27</v>
      </c>
      <c r="B603" s="39">
        <v>42552</v>
      </c>
      <c r="C603" s="40">
        <f t="shared" si="39"/>
        <v>0.29166666666666663</v>
      </c>
      <c r="D603" s="43">
        <v>8.43</v>
      </c>
      <c r="E603" s="9">
        <f t="shared" si="40"/>
        <v>8.6786849999999998</v>
      </c>
      <c r="F603" s="44">
        <v>162.32</v>
      </c>
      <c r="G603" s="9">
        <f t="shared" si="41"/>
        <v>162.32</v>
      </c>
      <c r="H603" s="11">
        <f t="shared" si="38"/>
        <v>-701.41132169999992</v>
      </c>
    </row>
    <row r="604" spans="1:8" outlineLevel="1">
      <c r="A604" s="7">
        <v>27</v>
      </c>
      <c r="B604" s="39">
        <v>42552</v>
      </c>
      <c r="C604" s="40">
        <f t="shared" si="39"/>
        <v>0.31249999999999994</v>
      </c>
      <c r="D604" s="43">
        <v>7.88</v>
      </c>
      <c r="E604" s="9">
        <f t="shared" si="40"/>
        <v>8.1124600000000004</v>
      </c>
      <c r="F604" s="44">
        <v>164.97</v>
      </c>
      <c r="G604" s="9">
        <f t="shared" si="41"/>
        <v>164.97</v>
      </c>
      <c r="H604" s="11">
        <f t="shared" si="38"/>
        <v>-677.1470362</v>
      </c>
    </row>
    <row r="605" spans="1:8" outlineLevel="1">
      <c r="A605" s="7">
        <v>27</v>
      </c>
      <c r="B605" s="39">
        <v>42552</v>
      </c>
      <c r="C605" s="40">
        <f t="shared" si="39"/>
        <v>0.33333333333333326</v>
      </c>
      <c r="D605" s="43">
        <v>5.25</v>
      </c>
      <c r="E605" s="9">
        <f t="shared" si="40"/>
        <v>5.4048750000000005</v>
      </c>
      <c r="F605" s="44">
        <v>209.03</v>
      </c>
      <c r="G605" s="9">
        <f t="shared" si="41"/>
        <v>209.03</v>
      </c>
      <c r="H605" s="11">
        <f t="shared" si="38"/>
        <v>-689.28370875000007</v>
      </c>
    </row>
    <row r="606" spans="1:8" outlineLevel="1">
      <c r="A606" s="7">
        <v>27</v>
      </c>
      <c r="B606" s="39">
        <v>42552</v>
      </c>
      <c r="C606" s="40">
        <f t="shared" si="39"/>
        <v>0.35416666666666657</v>
      </c>
      <c r="D606" s="43">
        <v>4.88</v>
      </c>
      <c r="E606" s="9">
        <f t="shared" si="40"/>
        <v>5.0239600000000006</v>
      </c>
      <c r="F606" s="44">
        <v>267.62</v>
      </c>
      <c r="G606" s="9">
        <f t="shared" si="41"/>
        <v>267.62</v>
      </c>
      <c r="H606" s="11">
        <f t="shared" si="38"/>
        <v>-935.05943520000017</v>
      </c>
    </row>
    <row r="607" spans="1:8" outlineLevel="1">
      <c r="A607" s="7">
        <v>27</v>
      </c>
      <c r="B607" s="39">
        <v>42552</v>
      </c>
      <c r="C607" s="40">
        <f t="shared" si="39"/>
        <v>0.37499999999999989</v>
      </c>
      <c r="D607" s="43">
        <v>4.4400000000000004</v>
      </c>
      <c r="E607" s="9">
        <f t="shared" si="40"/>
        <v>4.5709800000000005</v>
      </c>
      <c r="F607" s="44">
        <v>181.65</v>
      </c>
      <c r="G607" s="9">
        <f t="shared" si="41"/>
        <v>181.65</v>
      </c>
      <c r="H607" s="11">
        <f t="shared" si="38"/>
        <v>-457.78364700000009</v>
      </c>
    </row>
    <row r="608" spans="1:8" outlineLevel="1">
      <c r="A608" s="7">
        <v>27</v>
      </c>
      <c r="B608" s="39">
        <v>42552</v>
      </c>
      <c r="C608" s="40">
        <f t="shared" si="39"/>
        <v>0.3958333333333332</v>
      </c>
      <c r="D608" s="43">
        <v>3.56</v>
      </c>
      <c r="E608" s="9">
        <f t="shared" si="40"/>
        <v>3.6650200000000002</v>
      </c>
      <c r="F608" s="44">
        <v>229.08</v>
      </c>
      <c r="G608" s="9">
        <f t="shared" si="41"/>
        <v>229.08</v>
      </c>
      <c r="H608" s="11">
        <f t="shared" si="38"/>
        <v>-540.88365160000012</v>
      </c>
    </row>
    <row r="609" spans="1:8" outlineLevel="1">
      <c r="A609" s="7">
        <v>27</v>
      </c>
      <c r="B609" s="39">
        <v>42552</v>
      </c>
      <c r="C609" s="40">
        <f t="shared" si="39"/>
        <v>0.41666666666666652</v>
      </c>
      <c r="D609" s="43">
        <v>1.6</v>
      </c>
      <c r="E609" s="9">
        <f t="shared" si="40"/>
        <v>1.6472000000000002</v>
      </c>
      <c r="F609" s="44">
        <v>133.88999999999999</v>
      </c>
      <c r="G609" s="9">
        <f t="shared" si="41"/>
        <v>133.88999999999999</v>
      </c>
      <c r="H609" s="11">
        <f t="shared" si="38"/>
        <v>-86.296807999999984</v>
      </c>
    </row>
    <row r="610" spans="1:8" outlineLevel="1">
      <c r="A610" s="7">
        <v>27</v>
      </c>
      <c r="B610" s="39">
        <v>42552</v>
      </c>
      <c r="C610" s="40">
        <f t="shared" si="39"/>
        <v>0.43749999999999983</v>
      </c>
      <c r="D610" s="43">
        <v>1.22</v>
      </c>
      <c r="E610" s="9">
        <f t="shared" si="40"/>
        <v>1.2559900000000002</v>
      </c>
      <c r="F610" s="44">
        <v>98.18</v>
      </c>
      <c r="G610" s="9">
        <f t="shared" si="41"/>
        <v>98.18</v>
      </c>
      <c r="H610" s="11">
        <f t="shared" si="38"/>
        <v>-20.949913200000012</v>
      </c>
    </row>
    <row r="611" spans="1:8" outlineLevel="1">
      <c r="A611" s="7">
        <v>27</v>
      </c>
      <c r="B611" s="39">
        <v>42552</v>
      </c>
      <c r="C611" s="40">
        <f t="shared" si="39"/>
        <v>0.45833333333333315</v>
      </c>
      <c r="D611" s="43">
        <v>3.04</v>
      </c>
      <c r="E611" s="9">
        <f t="shared" si="40"/>
        <v>3.1296800000000005</v>
      </c>
      <c r="F611" s="44">
        <v>261.97000000000003</v>
      </c>
      <c r="G611" s="9">
        <f t="shared" si="41"/>
        <v>261.97000000000003</v>
      </c>
      <c r="H611" s="11">
        <f t="shared" si="38"/>
        <v>-564.81334960000015</v>
      </c>
    </row>
    <row r="612" spans="1:8" outlineLevel="1">
      <c r="A612" s="7">
        <v>27</v>
      </c>
      <c r="B612" s="39">
        <v>42552</v>
      </c>
      <c r="C612" s="40">
        <f t="shared" si="39"/>
        <v>0.47916666666666646</v>
      </c>
      <c r="D612" s="43">
        <v>4.3</v>
      </c>
      <c r="E612" s="9">
        <f t="shared" si="40"/>
        <v>4.42685</v>
      </c>
      <c r="F612" s="44">
        <v>227.86</v>
      </c>
      <c r="G612" s="9">
        <f t="shared" si="41"/>
        <v>227.86</v>
      </c>
      <c r="H612" s="11">
        <f t="shared" si="38"/>
        <v>-647.91376600000001</v>
      </c>
    </row>
    <row r="613" spans="1:8" outlineLevel="1">
      <c r="A613" s="7">
        <v>27</v>
      </c>
      <c r="B613" s="39">
        <v>42552</v>
      </c>
      <c r="C613" s="40">
        <f t="shared" si="39"/>
        <v>0.49999999999999978</v>
      </c>
      <c r="D613" s="43">
        <v>4.0999999999999996</v>
      </c>
      <c r="E613" s="9">
        <f t="shared" si="40"/>
        <v>4.2209500000000002</v>
      </c>
      <c r="F613" s="44">
        <v>117.13</v>
      </c>
      <c r="G613" s="9">
        <f t="shared" si="41"/>
        <v>117.13</v>
      </c>
      <c r="H613" s="11">
        <f t="shared" si="38"/>
        <v>-150.3924485</v>
      </c>
    </row>
    <row r="614" spans="1:8" outlineLevel="1">
      <c r="A614" s="7">
        <v>27</v>
      </c>
      <c r="B614" s="39">
        <v>42552</v>
      </c>
      <c r="C614" s="40">
        <f t="shared" si="39"/>
        <v>0.52083333333333315</v>
      </c>
      <c r="D614" s="43">
        <v>5.25</v>
      </c>
      <c r="E614" s="9">
        <f t="shared" si="40"/>
        <v>5.4048750000000005</v>
      </c>
      <c r="F614" s="44">
        <v>121.51</v>
      </c>
      <c r="G614" s="9">
        <f t="shared" si="41"/>
        <v>121.51</v>
      </c>
      <c r="H614" s="11">
        <f t="shared" si="38"/>
        <v>-216.24904875000004</v>
      </c>
    </row>
    <row r="615" spans="1:8" outlineLevel="1">
      <c r="A615" s="7">
        <v>27</v>
      </c>
      <c r="B615" s="39">
        <v>42552</v>
      </c>
      <c r="C615" s="40">
        <f t="shared" si="39"/>
        <v>0.54166666666666652</v>
      </c>
      <c r="D615" s="43">
        <v>5.52</v>
      </c>
      <c r="E615" s="9">
        <f t="shared" si="40"/>
        <v>5.6828399999999997</v>
      </c>
      <c r="F615" s="44">
        <v>244.65</v>
      </c>
      <c r="G615" s="9">
        <f t="shared" si="41"/>
        <v>244.65</v>
      </c>
      <c r="H615" s="11">
        <f t="shared" si="38"/>
        <v>-927.15534600000001</v>
      </c>
    </row>
    <row r="616" spans="1:8" outlineLevel="1">
      <c r="A616" s="7">
        <v>27</v>
      </c>
      <c r="B616" s="39">
        <v>42552</v>
      </c>
      <c r="C616" s="40">
        <f t="shared" si="39"/>
        <v>0.56249999999999989</v>
      </c>
      <c r="D616" s="43">
        <v>3.98</v>
      </c>
      <c r="E616" s="9">
        <f t="shared" si="40"/>
        <v>4.09741</v>
      </c>
      <c r="F616" s="44">
        <v>102.62</v>
      </c>
      <c r="G616" s="9">
        <f t="shared" si="41"/>
        <v>102.62</v>
      </c>
      <c r="H616" s="11">
        <f t="shared" si="38"/>
        <v>-86.537299200000021</v>
      </c>
    </row>
    <row r="617" spans="1:8" outlineLevel="1">
      <c r="A617" s="7">
        <v>27</v>
      </c>
      <c r="B617" s="39">
        <v>42552</v>
      </c>
      <c r="C617" s="40">
        <f t="shared" si="39"/>
        <v>0.58333333333333326</v>
      </c>
      <c r="D617" s="43">
        <v>2.96</v>
      </c>
      <c r="E617" s="9">
        <f t="shared" si="40"/>
        <v>3.04732</v>
      </c>
      <c r="F617" s="44">
        <v>81.47</v>
      </c>
      <c r="G617" s="9">
        <f t="shared" si="41"/>
        <v>81.47</v>
      </c>
      <c r="H617" s="11">
        <f t="shared" si="38"/>
        <v>9.1419600000003459E-2</v>
      </c>
    </row>
    <row r="618" spans="1:8" outlineLevel="1">
      <c r="A618" s="7">
        <v>27</v>
      </c>
      <c r="B618" s="39">
        <v>42552</v>
      </c>
      <c r="C618" s="40">
        <f t="shared" si="39"/>
        <v>0.60416666666666663</v>
      </c>
      <c r="D618" s="43">
        <v>2.61</v>
      </c>
      <c r="E618" s="9">
        <f t="shared" si="40"/>
        <v>2.686995</v>
      </c>
      <c r="F618" s="44">
        <v>69.33</v>
      </c>
      <c r="G618" s="9">
        <f t="shared" si="41"/>
        <v>69.33</v>
      </c>
      <c r="H618" s="11">
        <f t="shared" si="38"/>
        <v>32.700729150000008</v>
      </c>
    </row>
    <row r="619" spans="1:8" outlineLevel="1">
      <c r="A619" s="7">
        <v>27</v>
      </c>
      <c r="B619" s="39">
        <v>42552</v>
      </c>
      <c r="C619" s="40">
        <f t="shared" si="39"/>
        <v>0.625</v>
      </c>
      <c r="D619" s="43">
        <v>3.36</v>
      </c>
      <c r="E619" s="9">
        <f t="shared" si="40"/>
        <v>3.45912</v>
      </c>
      <c r="F619" s="44">
        <v>91.4</v>
      </c>
      <c r="G619" s="9">
        <f t="shared" si="41"/>
        <v>91.4</v>
      </c>
      <c r="H619" s="11">
        <f t="shared" si="38"/>
        <v>-34.245288000000016</v>
      </c>
    </row>
    <row r="620" spans="1:8" outlineLevel="1">
      <c r="A620" s="7">
        <v>27</v>
      </c>
      <c r="B620" s="39">
        <v>42552</v>
      </c>
      <c r="C620" s="40">
        <f t="shared" si="39"/>
        <v>0.64583333333333337</v>
      </c>
      <c r="D620" s="43">
        <v>1.91</v>
      </c>
      <c r="E620" s="9">
        <f t="shared" si="40"/>
        <v>1.966345</v>
      </c>
      <c r="F620" s="44">
        <v>85.28</v>
      </c>
      <c r="G620" s="9">
        <f t="shared" si="41"/>
        <v>85.28</v>
      </c>
      <c r="H620" s="11">
        <f t="shared" si="38"/>
        <v>-7.4327841000000019</v>
      </c>
    </row>
    <row r="621" spans="1:8" outlineLevel="1">
      <c r="A621" s="7">
        <v>27</v>
      </c>
      <c r="B621" s="39">
        <v>42552</v>
      </c>
      <c r="C621" s="40">
        <f t="shared" si="39"/>
        <v>0.66666666666666674</v>
      </c>
      <c r="D621" s="43">
        <v>0.86</v>
      </c>
      <c r="E621" s="9">
        <f t="shared" si="40"/>
        <v>0.8853700000000001</v>
      </c>
      <c r="F621" s="44">
        <v>93.54</v>
      </c>
      <c r="G621" s="9">
        <f t="shared" si="41"/>
        <v>93.54</v>
      </c>
      <c r="H621" s="11">
        <f t="shared" si="38"/>
        <v>-10.659854800000007</v>
      </c>
    </row>
    <row r="622" spans="1:8" outlineLevel="1">
      <c r="A622" s="7">
        <v>27</v>
      </c>
      <c r="B622" s="39">
        <v>42552</v>
      </c>
      <c r="C622" s="40">
        <f t="shared" si="39"/>
        <v>0.68750000000000011</v>
      </c>
      <c r="D622" s="43">
        <v>1.03</v>
      </c>
      <c r="E622" s="9">
        <f t="shared" si="40"/>
        <v>1.0603850000000001</v>
      </c>
      <c r="F622" s="44">
        <v>76.92</v>
      </c>
      <c r="G622" s="9">
        <f t="shared" si="41"/>
        <v>76.92</v>
      </c>
      <c r="H622" s="11">
        <f t="shared" si="38"/>
        <v>4.8565632999999986</v>
      </c>
    </row>
    <row r="623" spans="1:8" outlineLevel="1">
      <c r="A623" s="7">
        <v>27</v>
      </c>
      <c r="B623" s="39">
        <v>42552</v>
      </c>
      <c r="C623" s="40">
        <f t="shared" si="39"/>
        <v>0.70833333333333348</v>
      </c>
      <c r="D623" s="43">
        <v>1.9</v>
      </c>
      <c r="E623" s="9">
        <f t="shared" si="40"/>
        <v>1.9560500000000001</v>
      </c>
      <c r="F623" s="44">
        <v>92.39</v>
      </c>
      <c r="G623" s="9">
        <f t="shared" si="41"/>
        <v>92.39</v>
      </c>
      <c r="H623" s="11">
        <f t="shared" si="38"/>
        <v>-21.301384500000001</v>
      </c>
    </row>
    <row r="624" spans="1:8" outlineLevel="1">
      <c r="A624" s="7">
        <v>27</v>
      </c>
      <c r="B624" s="39">
        <v>42552</v>
      </c>
      <c r="C624" s="40">
        <f t="shared" si="39"/>
        <v>0.72916666666666685</v>
      </c>
      <c r="D624" s="43">
        <v>1.45</v>
      </c>
      <c r="E624" s="9">
        <f t="shared" si="40"/>
        <v>1.492775</v>
      </c>
      <c r="F624" s="44">
        <v>140.35</v>
      </c>
      <c r="G624" s="9">
        <f t="shared" si="41"/>
        <v>140.35</v>
      </c>
      <c r="H624" s="11">
        <f t="shared" si="38"/>
        <v>-87.849808749999994</v>
      </c>
    </row>
    <row r="625" spans="1:8" outlineLevel="1">
      <c r="A625" s="7">
        <v>27</v>
      </c>
      <c r="B625" s="39">
        <v>42552</v>
      </c>
      <c r="C625" s="40">
        <f t="shared" si="39"/>
        <v>0.75000000000000022</v>
      </c>
      <c r="D625" s="43">
        <v>0.78</v>
      </c>
      <c r="E625" s="9">
        <f t="shared" si="40"/>
        <v>0.80301000000000011</v>
      </c>
      <c r="F625" s="44">
        <v>261.39999999999998</v>
      </c>
      <c r="G625" s="9">
        <f t="shared" si="41"/>
        <v>261.39999999999998</v>
      </c>
      <c r="H625" s="11">
        <f t="shared" si="38"/>
        <v>-144.461499</v>
      </c>
    </row>
    <row r="626" spans="1:8" outlineLevel="1">
      <c r="A626" s="7">
        <v>27</v>
      </c>
      <c r="B626" s="39">
        <v>42552</v>
      </c>
      <c r="C626" s="40">
        <f t="shared" si="39"/>
        <v>0.77083333333333359</v>
      </c>
      <c r="D626" s="43">
        <v>0.76</v>
      </c>
      <c r="E626" s="9">
        <f t="shared" si="40"/>
        <v>0.78242000000000012</v>
      </c>
      <c r="F626" s="44">
        <v>203.62</v>
      </c>
      <c r="G626" s="9">
        <f t="shared" si="41"/>
        <v>203.62</v>
      </c>
      <c r="H626" s="11">
        <f t="shared" si="38"/>
        <v>-95.549130400000024</v>
      </c>
    </row>
    <row r="627" spans="1:8" outlineLevel="1">
      <c r="A627" s="7">
        <v>27</v>
      </c>
      <c r="B627" s="39">
        <v>42552</v>
      </c>
      <c r="C627" s="40">
        <f t="shared" si="39"/>
        <v>0.79166666666666696</v>
      </c>
      <c r="D627" s="43">
        <v>1.26</v>
      </c>
      <c r="E627" s="9">
        <f t="shared" si="40"/>
        <v>1.2971700000000002</v>
      </c>
      <c r="F627" s="44">
        <v>147.6</v>
      </c>
      <c r="G627" s="9">
        <f t="shared" si="41"/>
        <v>147.6</v>
      </c>
      <c r="H627" s="11">
        <f t="shared" si="38"/>
        <v>-85.742936999999998</v>
      </c>
    </row>
    <row r="628" spans="1:8" outlineLevel="1">
      <c r="A628" s="7">
        <v>27</v>
      </c>
      <c r="B628" s="39">
        <v>42552</v>
      </c>
      <c r="C628" s="40">
        <f t="shared" si="39"/>
        <v>0.81250000000000033</v>
      </c>
      <c r="D628" s="43">
        <v>1.98</v>
      </c>
      <c r="E628" s="9">
        <f t="shared" si="40"/>
        <v>2.0384100000000003</v>
      </c>
      <c r="F628" s="44">
        <v>76.819999999999993</v>
      </c>
      <c r="G628" s="9">
        <f t="shared" si="41"/>
        <v>76.819999999999993</v>
      </c>
      <c r="H628" s="11">
        <f t="shared" si="38"/>
        <v>9.5397588000000155</v>
      </c>
    </row>
    <row r="629" spans="1:8" outlineLevel="1">
      <c r="A629" s="7">
        <v>27</v>
      </c>
      <c r="B629" s="39">
        <v>42552</v>
      </c>
      <c r="C629" s="40">
        <f t="shared" si="39"/>
        <v>0.8333333333333337</v>
      </c>
      <c r="D629" s="43">
        <v>2.66</v>
      </c>
      <c r="E629" s="9">
        <f t="shared" si="40"/>
        <v>2.7384700000000004</v>
      </c>
      <c r="F629" s="44">
        <v>78.84</v>
      </c>
      <c r="G629" s="9">
        <f t="shared" si="41"/>
        <v>78.84</v>
      </c>
      <c r="H629" s="11">
        <f t="shared" si="38"/>
        <v>7.2843301999999914</v>
      </c>
    </row>
    <row r="630" spans="1:8" outlineLevel="1">
      <c r="A630" s="7">
        <v>27</v>
      </c>
      <c r="B630" s="39">
        <v>42552</v>
      </c>
      <c r="C630" s="40">
        <f t="shared" si="39"/>
        <v>0.85416666666666707</v>
      </c>
      <c r="D630" s="43">
        <v>2.8</v>
      </c>
      <c r="E630" s="9">
        <f t="shared" si="40"/>
        <v>2.8826000000000001</v>
      </c>
      <c r="F630" s="44">
        <v>108.56</v>
      </c>
      <c r="G630" s="9">
        <f t="shared" si="41"/>
        <v>108.56</v>
      </c>
      <c r="H630" s="11">
        <f t="shared" si="38"/>
        <v>-78.003156000000004</v>
      </c>
    </row>
    <row r="631" spans="1:8" outlineLevel="1">
      <c r="A631" s="7">
        <v>27</v>
      </c>
      <c r="B631" s="39">
        <v>42552</v>
      </c>
      <c r="C631" s="40">
        <f t="shared" si="39"/>
        <v>0.87500000000000044</v>
      </c>
      <c r="D631" s="43">
        <v>3.15</v>
      </c>
      <c r="E631" s="9">
        <f t="shared" si="40"/>
        <v>3.2429250000000001</v>
      </c>
      <c r="F631" s="44">
        <v>95.42</v>
      </c>
      <c r="G631" s="9">
        <f t="shared" si="41"/>
        <v>95.42</v>
      </c>
      <c r="H631" s="11">
        <f t="shared" si="38"/>
        <v>-45.141516000000003</v>
      </c>
    </row>
    <row r="632" spans="1:8" outlineLevel="1">
      <c r="A632" s="7">
        <v>27</v>
      </c>
      <c r="B632" s="39">
        <v>42552</v>
      </c>
      <c r="C632" s="40">
        <f t="shared" si="39"/>
        <v>0.89583333333333381</v>
      </c>
      <c r="D632" s="43">
        <v>3.2</v>
      </c>
      <c r="E632" s="9">
        <f t="shared" si="40"/>
        <v>3.2944000000000004</v>
      </c>
      <c r="F632" s="44">
        <v>75.52</v>
      </c>
      <c r="G632" s="9">
        <f t="shared" si="41"/>
        <v>75.52</v>
      </c>
      <c r="H632" s="11">
        <f t="shared" si="38"/>
        <v>19.700512000000014</v>
      </c>
    </row>
    <row r="633" spans="1:8" outlineLevel="1">
      <c r="A633" s="7">
        <v>27</v>
      </c>
      <c r="B633" s="39">
        <v>42552</v>
      </c>
      <c r="C633" s="40">
        <f t="shared" si="39"/>
        <v>0.91666666666666718</v>
      </c>
      <c r="D633" s="43">
        <v>2.87</v>
      </c>
      <c r="E633" s="9">
        <f t="shared" si="40"/>
        <v>2.9546650000000003</v>
      </c>
      <c r="F633" s="44">
        <v>68.37</v>
      </c>
      <c r="G633" s="9">
        <f t="shared" si="41"/>
        <v>68.37</v>
      </c>
      <c r="H633" s="11">
        <f t="shared" si="38"/>
        <v>38.794751449999993</v>
      </c>
    </row>
    <row r="634" spans="1:8" outlineLevel="1">
      <c r="A634" s="7">
        <v>27</v>
      </c>
      <c r="B634" s="39">
        <v>42552</v>
      </c>
      <c r="C634" s="40">
        <f t="shared" si="39"/>
        <v>0.93750000000000056</v>
      </c>
      <c r="D634" s="43">
        <v>3.88</v>
      </c>
      <c r="E634" s="9">
        <f t="shared" si="40"/>
        <v>3.9944600000000001</v>
      </c>
      <c r="F634" s="44">
        <v>119.26</v>
      </c>
      <c r="G634" s="9">
        <f t="shared" si="41"/>
        <v>119.26</v>
      </c>
      <c r="H634" s="11">
        <f t="shared" si="38"/>
        <v>-150.83080960000004</v>
      </c>
    </row>
    <row r="635" spans="1:8" outlineLevel="1">
      <c r="A635" s="7">
        <v>27</v>
      </c>
      <c r="B635" s="39">
        <v>42552</v>
      </c>
      <c r="C635" s="40">
        <f t="shared" si="39"/>
        <v>0.95833333333333393</v>
      </c>
      <c r="D635" s="43">
        <v>3.66</v>
      </c>
      <c r="E635" s="9">
        <f t="shared" si="40"/>
        <v>3.7679700000000005</v>
      </c>
      <c r="F635" s="44">
        <v>113.22</v>
      </c>
      <c r="G635" s="9">
        <f t="shared" si="41"/>
        <v>113.22</v>
      </c>
      <c r="H635" s="11">
        <f t="shared" si="38"/>
        <v>-119.52000840000001</v>
      </c>
    </row>
    <row r="636" spans="1:8" outlineLevel="1">
      <c r="A636" s="7">
        <v>27</v>
      </c>
      <c r="B636" s="39">
        <v>42552</v>
      </c>
      <c r="C636" s="40">
        <f t="shared" si="39"/>
        <v>0.9791666666666673</v>
      </c>
      <c r="D636" s="43">
        <v>3.1</v>
      </c>
      <c r="E636" s="9">
        <f t="shared" si="40"/>
        <v>3.1914500000000006</v>
      </c>
      <c r="F636" s="44">
        <v>105.93</v>
      </c>
      <c r="G636" s="9">
        <f t="shared" si="41"/>
        <v>105.93</v>
      </c>
      <c r="H636" s="11">
        <f t="shared" si="38"/>
        <v>-77.967123500000042</v>
      </c>
    </row>
    <row r="637" spans="1:8" outlineLevel="1">
      <c r="A637" s="7">
        <v>27</v>
      </c>
      <c r="B637" s="39">
        <v>42552</v>
      </c>
      <c r="C637" s="40">
        <f t="shared" si="39"/>
        <v>1.0000000000000007</v>
      </c>
      <c r="D637" s="43">
        <v>3.76</v>
      </c>
      <c r="E637" s="9">
        <f t="shared" si="40"/>
        <v>3.8709199999999999</v>
      </c>
      <c r="F637" s="44">
        <v>84.53</v>
      </c>
      <c r="G637" s="9">
        <f t="shared" si="41"/>
        <v>84.53</v>
      </c>
      <c r="H637" s="11">
        <f t="shared" si="38"/>
        <v>-11.728887600000004</v>
      </c>
    </row>
    <row r="638" spans="1:8" outlineLevel="1">
      <c r="A638" s="7">
        <v>27</v>
      </c>
      <c r="B638" s="39">
        <v>42553</v>
      </c>
      <c r="C638" s="40">
        <f t="shared" si="39"/>
        <v>2.0833333333333332E-2</v>
      </c>
      <c r="D638" s="43">
        <v>4.13</v>
      </c>
      <c r="E638" s="9">
        <f t="shared" si="40"/>
        <v>4.2518349999999998</v>
      </c>
      <c r="F638" s="44">
        <v>47.57</v>
      </c>
      <c r="G638" s="9">
        <f t="shared" si="41"/>
        <v>47.57</v>
      </c>
      <c r="H638" s="11">
        <f t="shared" ref="H638:H701" si="42">E638*($B$6-G638)</f>
        <v>144.26476155</v>
      </c>
    </row>
    <row r="639" spans="1:8" outlineLevel="1">
      <c r="A639" s="7">
        <v>27</v>
      </c>
      <c r="B639" s="39">
        <v>42553</v>
      </c>
      <c r="C639" s="40">
        <f t="shared" ref="C639:C702" si="43">IF(C638=$C$61,$C$14,C638+1/48)</f>
        <v>4.1666666666666664E-2</v>
      </c>
      <c r="D639" s="43">
        <v>3.93</v>
      </c>
      <c r="E639" s="9">
        <f t="shared" si="40"/>
        <v>4.0459350000000001</v>
      </c>
      <c r="F639" s="44">
        <v>53.43</v>
      </c>
      <c r="G639" s="9">
        <f t="shared" si="41"/>
        <v>53.43</v>
      </c>
      <c r="H639" s="11">
        <f t="shared" si="42"/>
        <v>113.56939545</v>
      </c>
    </row>
    <row r="640" spans="1:8" outlineLevel="1">
      <c r="A640" s="7">
        <v>27</v>
      </c>
      <c r="B640" s="39">
        <v>42553</v>
      </c>
      <c r="C640" s="40">
        <f t="shared" si="43"/>
        <v>6.25E-2</v>
      </c>
      <c r="D640" s="43">
        <v>4.1900000000000004</v>
      </c>
      <c r="E640" s="9">
        <f t="shared" si="40"/>
        <v>4.3136050000000008</v>
      </c>
      <c r="F640" s="44">
        <v>46.71</v>
      </c>
      <c r="G640" s="9">
        <f t="shared" si="41"/>
        <v>46.71</v>
      </c>
      <c r="H640" s="11">
        <f t="shared" si="42"/>
        <v>150.07031795000003</v>
      </c>
    </row>
    <row r="641" spans="1:8" outlineLevel="1">
      <c r="A641" s="7">
        <v>27</v>
      </c>
      <c r="B641" s="39">
        <v>42553</v>
      </c>
      <c r="C641" s="40">
        <f t="shared" si="43"/>
        <v>8.3333333333333329E-2</v>
      </c>
      <c r="D641" s="43">
        <v>6.01</v>
      </c>
      <c r="E641" s="9">
        <f t="shared" si="40"/>
        <v>6.1872950000000007</v>
      </c>
      <c r="F641" s="44">
        <v>22.27</v>
      </c>
      <c r="G641" s="9">
        <f t="shared" si="41"/>
        <v>22.27</v>
      </c>
      <c r="H641" s="11">
        <f t="shared" si="42"/>
        <v>366.47348285000004</v>
      </c>
    </row>
    <row r="642" spans="1:8" outlineLevel="1">
      <c r="A642" s="7">
        <v>27</v>
      </c>
      <c r="B642" s="39">
        <v>42553</v>
      </c>
      <c r="C642" s="40">
        <f t="shared" si="43"/>
        <v>0.10416666666666666</v>
      </c>
      <c r="D642" s="43">
        <v>7.03</v>
      </c>
      <c r="E642" s="9">
        <f t="shared" si="40"/>
        <v>7.2373850000000006</v>
      </c>
      <c r="F642" s="44">
        <v>24.53</v>
      </c>
      <c r="G642" s="9">
        <f t="shared" si="41"/>
        <v>24.53</v>
      </c>
      <c r="H642" s="11">
        <f t="shared" si="42"/>
        <v>412.31382345000003</v>
      </c>
    </row>
    <row r="643" spans="1:8" outlineLevel="1">
      <c r="A643" s="7">
        <v>27</v>
      </c>
      <c r="B643" s="39">
        <v>42553</v>
      </c>
      <c r="C643" s="40">
        <f t="shared" si="43"/>
        <v>0.12499999999999999</v>
      </c>
      <c r="D643" s="43">
        <v>7.29</v>
      </c>
      <c r="E643" s="9">
        <f t="shared" si="40"/>
        <v>7.5050550000000005</v>
      </c>
      <c r="F643" s="44">
        <v>20.98</v>
      </c>
      <c r="G643" s="9">
        <f t="shared" si="41"/>
        <v>20.98</v>
      </c>
      <c r="H643" s="11">
        <f t="shared" si="42"/>
        <v>454.20592859999999</v>
      </c>
    </row>
    <row r="644" spans="1:8" outlineLevel="1">
      <c r="A644" s="7">
        <v>27</v>
      </c>
      <c r="B644" s="39">
        <v>42553</v>
      </c>
      <c r="C644" s="40">
        <f t="shared" si="43"/>
        <v>0.14583333333333331</v>
      </c>
      <c r="D644" s="43">
        <v>6.94</v>
      </c>
      <c r="E644" s="9">
        <f t="shared" si="40"/>
        <v>7.1447300000000009</v>
      </c>
      <c r="F644" s="44">
        <v>15.68</v>
      </c>
      <c r="G644" s="9">
        <f t="shared" si="41"/>
        <v>15.68</v>
      </c>
      <c r="H644" s="11">
        <f t="shared" si="42"/>
        <v>470.2661286</v>
      </c>
    </row>
    <row r="645" spans="1:8" outlineLevel="1">
      <c r="A645" s="7">
        <v>27</v>
      </c>
      <c r="B645" s="39">
        <v>42553</v>
      </c>
      <c r="C645" s="40">
        <f t="shared" si="43"/>
        <v>0.16666666666666666</v>
      </c>
      <c r="D645" s="43">
        <v>5.92</v>
      </c>
      <c r="E645" s="9">
        <f t="shared" si="40"/>
        <v>6.0946400000000001</v>
      </c>
      <c r="F645" s="44">
        <v>30.68</v>
      </c>
      <c r="G645" s="9">
        <f t="shared" si="41"/>
        <v>30.68</v>
      </c>
      <c r="H645" s="11">
        <f t="shared" si="42"/>
        <v>309.7296048</v>
      </c>
    </row>
    <row r="646" spans="1:8" outlineLevel="1">
      <c r="A646" s="7">
        <v>27</v>
      </c>
      <c r="B646" s="39">
        <v>42553</v>
      </c>
      <c r="C646" s="40">
        <f t="shared" si="43"/>
        <v>0.1875</v>
      </c>
      <c r="D646" s="43">
        <v>4.6900000000000004</v>
      </c>
      <c r="E646" s="9">
        <f t="shared" si="40"/>
        <v>4.8283550000000011</v>
      </c>
      <c r="F646" s="44">
        <v>23.13</v>
      </c>
      <c r="G646" s="9">
        <f t="shared" si="41"/>
        <v>23.13</v>
      </c>
      <c r="H646" s="11">
        <f t="shared" si="42"/>
        <v>281.83108135000009</v>
      </c>
    </row>
    <row r="647" spans="1:8" outlineLevel="1">
      <c r="A647" s="7">
        <v>27</v>
      </c>
      <c r="B647" s="39">
        <v>42553</v>
      </c>
      <c r="C647" s="40">
        <f t="shared" si="43"/>
        <v>0.20833333333333334</v>
      </c>
      <c r="D647" s="43">
        <v>6.36</v>
      </c>
      <c r="E647" s="9">
        <f t="shared" si="40"/>
        <v>6.5476200000000011</v>
      </c>
      <c r="F647" s="44">
        <v>30.03</v>
      </c>
      <c r="G647" s="9">
        <f t="shared" si="41"/>
        <v>30.03</v>
      </c>
      <c r="H647" s="11">
        <f t="shared" si="42"/>
        <v>337.00600140000006</v>
      </c>
    </row>
    <row r="648" spans="1:8" outlineLevel="1">
      <c r="A648" s="7">
        <v>27</v>
      </c>
      <c r="B648" s="39">
        <v>42553</v>
      </c>
      <c r="C648" s="40">
        <f t="shared" si="43"/>
        <v>0.22916666666666669</v>
      </c>
      <c r="D648" s="43">
        <v>4.71</v>
      </c>
      <c r="E648" s="9">
        <f t="shared" si="40"/>
        <v>4.8489450000000005</v>
      </c>
      <c r="F648" s="44">
        <v>25.2</v>
      </c>
      <c r="G648" s="9">
        <f t="shared" si="41"/>
        <v>25.2</v>
      </c>
      <c r="H648" s="11">
        <f t="shared" si="42"/>
        <v>272.99560350000002</v>
      </c>
    </row>
    <row r="649" spans="1:8" outlineLevel="1">
      <c r="A649" s="7">
        <v>27</v>
      </c>
      <c r="B649" s="39">
        <v>42553</v>
      </c>
      <c r="C649" s="40">
        <f t="shared" si="43"/>
        <v>0.25</v>
      </c>
      <c r="D649" s="43">
        <v>5.18</v>
      </c>
      <c r="E649" s="9">
        <f t="shared" si="40"/>
        <v>5.3328100000000003</v>
      </c>
      <c r="F649" s="44">
        <v>25.92</v>
      </c>
      <c r="G649" s="9">
        <f t="shared" si="41"/>
        <v>25.92</v>
      </c>
      <c r="H649" s="11">
        <f t="shared" si="42"/>
        <v>296.39757980000002</v>
      </c>
    </row>
    <row r="650" spans="1:8" outlineLevel="1">
      <c r="A650" s="7">
        <v>27</v>
      </c>
      <c r="B650" s="39">
        <v>42553</v>
      </c>
      <c r="C650" s="40">
        <f t="shared" si="43"/>
        <v>0.27083333333333331</v>
      </c>
      <c r="D650" s="43">
        <v>5.26</v>
      </c>
      <c r="E650" s="9">
        <f t="shared" si="40"/>
        <v>5.4151699999999998</v>
      </c>
      <c r="F650" s="44">
        <v>27.12</v>
      </c>
      <c r="G650" s="9">
        <f t="shared" si="41"/>
        <v>27.12</v>
      </c>
      <c r="H650" s="11">
        <f t="shared" si="42"/>
        <v>294.47694459999997</v>
      </c>
    </row>
    <row r="651" spans="1:8" outlineLevel="1">
      <c r="A651" s="7">
        <v>27</v>
      </c>
      <c r="B651" s="39">
        <v>42553</v>
      </c>
      <c r="C651" s="40">
        <f t="shared" si="43"/>
        <v>0.29166666666666663</v>
      </c>
      <c r="D651" s="43">
        <v>5.15</v>
      </c>
      <c r="E651" s="9">
        <f t="shared" si="40"/>
        <v>5.3019250000000007</v>
      </c>
      <c r="F651" s="44">
        <v>25.35</v>
      </c>
      <c r="G651" s="9">
        <f t="shared" si="41"/>
        <v>25.35</v>
      </c>
      <c r="H651" s="11">
        <f t="shared" si="42"/>
        <v>297.70308875000001</v>
      </c>
    </row>
    <row r="652" spans="1:8" outlineLevel="1">
      <c r="A652" s="7">
        <v>27</v>
      </c>
      <c r="B652" s="39">
        <v>42553</v>
      </c>
      <c r="C652" s="40">
        <f t="shared" si="43"/>
        <v>0.31249999999999994</v>
      </c>
      <c r="D652" s="43">
        <v>4.07</v>
      </c>
      <c r="E652" s="9">
        <f t="shared" si="40"/>
        <v>4.1900650000000006</v>
      </c>
      <c r="F652" s="44">
        <v>20.95</v>
      </c>
      <c r="G652" s="9">
        <f t="shared" si="41"/>
        <v>20.95</v>
      </c>
      <c r="H652" s="11">
        <f t="shared" si="42"/>
        <v>253.70843575000004</v>
      </c>
    </row>
    <row r="653" spans="1:8" outlineLevel="1">
      <c r="A653" s="7">
        <v>27</v>
      </c>
      <c r="B653" s="39">
        <v>42553</v>
      </c>
      <c r="C653" s="40">
        <f t="shared" si="43"/>
        <v>0.33333333333333326</v>
      </c>
      <c r="D653" s="43">
        <v>3.68</v>
      </c>
      <c r="E653" s="9">
        <f t="shared" si="40"/>
        <v>3.7885600000000004</v>
      </c>
      <c r="F653" s="44">
        <v>167.8</v>
      </c>
      <c r="G653" s="9">
        <f t="shared" si="41"/>
        <v>167.8</v>
      </c>
      <c r="H653" s="11">
        <f t="shared" si="42"/>
        <v>-326.95272800000009</v>
      </c>
    </row>
    <row r="654" spans="1:8" outlineLevel="1">
      <c r="A654" s="7">
        <v>27</v>
      </c>
      <c r="B654" s="39">
        <v>42553</v>
      </c>
      <c r="C654" s="40">
        <f t="shared" si="43"/>
        <v>0.35416666666666657</v>
      </c>
      <c r="D654" s="43">
        <v>2.63</v>
      </c>
      <c r="E654" s="9">
        <f t="shared" si="40"/>
        <v>2.7075849999999999</v>
      </c>
      <c r="F654" s="44">
        <v>144.08000000000001</v>
      </c>
      <c r="G654" s="9">
        <f t="shared" si="41"/>
        <v>144.08000000000001</v>
      </c>
      <c r="H654" s="11">
        <f t="shared" si="42"/>
        <v>-169.44066930000002</v>
      </c>
    </row>
    <row r="655" spans="1:8" outlineLevel="1">
      <c r="A655" s="7">
        <v>27</v>
      </c>
      <c r="B655" s="39">
        <v>42553</v>
      </c>
      <c r="C655" s="40">
        <f t="shared" si="43"/>
        <v>0.37499999999999989</v>
      </c>
      <c r="D655" s="43">
        <v>2.27</v>
      </c>
      <c r="E655" s="9">
        <f t="shared" ref="E655:E718" si="44">IF($B$11="Electricity",$D655*$B$7,$D655*$B$9)</f>
        <v>2.3369650000000002</v>
      </c>
      <c r="F655" s="44">
        <v>266.87</v>
      </c>
      <c r="G655" s="9">
        <f t="shared" ref="G655:G718" si="45">$F655*$B$9</f>
        <v>266.87</v>
      </c>
      <c r="H655" s="11">
        <f t="shared" si="42"/>
        <v>-433.20320205000002</v>
      </c>
    </row>
    <row r="656" spans="1:8" outlineLevel="1">
      <c r="A656" s="7">
        <v>27</v>
      </c>
      <c r="B656" s="39">
        <v>42553</v>
      </c>
      <c r="C656" s="40">
        <f t="shared" si="43"/>
        <v>0.3958333333333332</v>
      </c>
      <c r="D656" s="43">
        <v>1.85</v>
      </c>
      <c r="E656" s="9">
        <f t="shared" si="44"/>
        <v>1.9045750000000004</v>
      </c>
      <c r="F656" s="44">
        <v>271.14</v>
      </c>
      <c r="G656" s="9">
        <f t="shared" si="45"/>
        <v>271.14</v>
      </c>
      <c r="H656" s="11">
        <f t="shared" si="42"/>
        <v>-361.18360300000006</v>
      </c>
    </row>
    <row r="657" spans="1:8" outlineLevel="1">
      <c r="A657" s="7">
        <v>27</v>
      </c>
      <c r="B657" s="39">
        <v>42553</v>
      </c>
      <c r="C657" s="40">
        <f t="shared" si="43"/>
        <v>0.41666666666666652</v>
      </c>
      <c r="D657" s="43">
        <v>2.39</v>
      </c>
      <c r="E657" s="9">
        <f t="shared" si="44"/>
        <v>2.4605050000000004</v>
      </c>
      <c r="F657" s="44">
        <v>242.71</v>
      </c>
      <c r="G657" s="9">
        <f t="shared" si="45"/>
        <v>242.71</v>
      </c>
      <c r="H657" s="11">
        <f t="shared" si="42"/>
        <v>-396.65801105000008</v>
      </c>
    </row>
    <row r="658" spans="1:8" outlineLevel="1">
      <c r="A658" s="7">
        <v>27</v>
      </c>
      <c r="B658" s="39">
        <v>42553</v>
      </c>
      <c r="C658" s="40">
        <f t="shared" si="43"/>
        <v>0.43749999999999983</v>
      </c>
      <c r="D658" s="43">
        <v>2.2200000000000002</v>
      </c>
      <c r="E658" s="9">
        <f t="shared" si="44"/>
        <v>2.2854900000000002</v>
      </c>
      <c r="F658" s="44">
        <v>141.75</v>
      </c>
      <c r="G658" s="9">
        <f t="shared" si="45"/>
        <v>141.75</v>
      </c>
      <c r="H658" s="11">
        <f t="shared" si="42"/>
        <v>-137.70077250000003</v>
      </c>
    </row>
    <row r="659" spans="1:8" outlineLevel="1">
      <c r="A659" s="7">
        <v>27</v>
      </c>
      <c r="B659" s="39">
        <v>42553</v>
      </c>
      <c r="C659" s="40">
        <f t="shared" si="43"/>
        <v>0.45833333333333315</v>
      </c>
      <c r="D659" s="43">
        <v>2.38</v>
      </c>
      <c r="E659" s="9">
        <f t="shared" si="44"/>
        <v>2.4502100000000002</v>
      </c>
      <c r="F659" s="44">
        <v>72.040000000000006</v>
      </c>
      <c r="G659" s="9">
        <f t="shared" si="45"/>
        <v>72.040000000000006</v>
      </c>
      <c r="H659" s="11">
        <f t="shared" si="42"/>
        <v>23.178986599999988</v>
      </c>
    </row>
    <row r="660" spans="1:8" outlineLevel="1">
      <c r="A660" s="7">
        <v>27</v>
      </c>
      <c r="B660" s="39">
        <v>42553</v>
      </c>
      <c r="C660" s="40">
        <f t="shared" si="43"/>
        <v>0.47916666666666646</v>
      </c>
      <c r="D660" s="43">
        <v>1.68</v>
      </c>
      <c r="E660" s="9">
        <f t="shared" si="44"/>
        <v>1.72956</v>
      </c>
      <c r="F660" s="44">
        <v>72.19</v>
      </c>
      <c r="G660" s="9">
        <f t="shared" si="45"/>
        <v>72.19</v>
      </c>
      <c r="H660" s="11">
        <f t="shared" si="42"/>
        <v>16.102203600000003</v>
      </c>
    </row>
    <row r="661" spans="1:8" outlineLevel="1">
      <c r="A661" s="7">
        <v>27</v>
      </c>
      <c r="B661" s="39">
        <v>42553</v>
      </c>
      <c r="C661" s="40">
        <f t="shared" si="43"/>
        <v>0.49999999999999978</v>
      </c>
      <c r="D661" s="43">
        <v>1.7</v>
      </c>
      <c r="E661" s="9">
        <f t="shared" si="44"/>
        <v>1.7501500000000001</v>
      </c>
      <c r="F661" s="44">
        <v>44.68</v>
      </c>
      <c r="G661" s="9">
        <f t="shared" si="45"/>
        <v>44.68</v>
      </c>
      <c r="H661" s="11">
        <f t="shared" si="42"/>
        <v>64.440522999999999</v>
      </c>
    </row>
    <row r="662" spans="1:8" outlineLevel="1">
      <c r="A662" s="7">
        <v>27</v>
      </c>
      <c r="B662" s="39">
        <v>42553</v>
      </c>
      <c r="C662" s="40">
        <f t="shared" si="43"/>
        <v>0.52083333333333315</v>
      </c>
      <c r="D662" s="43">
        <v>1.45</v>
      </c>
      <c r="E662" s="9">
        <f t="shared" si="44"/>
        <v>1.492775</v>
      </c>
      <c r="F662" s="44">
        <v>68.400000000000006</v>
      </c>
      <c r="G662" s="9">
        <f t="shared" si="45"/>
        <v>68.400000000000006</v>
      </c>
      <c r="H662" s="11">
        <f t="shared" si="42"/>
        <v>19.555352499999991</v>
      </c>
    </row>
    <row r="663" spans="1:8" outlineLevel="1">
      <c r="A663" s="7">
        <v>27</v>
      </c>
      <c r="B663" s="39">
        <v>42553</v>
      </c>
      <c r="C663" s="40">
        <f t="shared" si="43"/>
        <v>0.54166666666666652</v>
      </c>
      <c r="D663" s="43">
        <v>1.0900000000000001</v>
      </c>
      <c r="E663" s="9">
        <f t="shared" si="44"/>
        <v>1.1221550000000002</v>
      </c>
      <c r="F663" s="44">
        <v>56.14</v>
      </c>
      <c r="G663" s="9">
        <f t="shared" si="45"/>
        <v>56.14</v>
      </c>
      <c r="H663" s="11">
        <f t="shared" si="42"/>
        <v>28.457850800000006</v>
      </c>
    </row>
    <row r="664" spans="1:8" outlineLevel="1">
      <c r="A664" s="7">
        <v>27</v>
      </c>
      <c r="B664" s="39">
        <v>42553</v>
      </c>
      <c r="C664" s="40">
        <f t="shared" si="43"/>
        <v>0.56249999999999989</v>
      </c>
      <c r="D664" s="43">
        <v>1.0900000000000001</v>
      </c>
      <c r="E664" s="9">
        <f t="shared" si="44"/>
        <v>1.1221550000000002</v>
      </c>
      <c r="F664" s="44">
        <v>35.479999999999997</v>
      </c>
      <c r="G664" s="9">
        <f t="shared" si="45"/>
        <v>35.479999999999997</v>
      </c>
      <c r="H664" s="11">
        <f t="shared" si="42"/>
        <v>51.641573100000016</v>
      </c>
    </row>
    <row r="665" spans="1:8" outlineLevel="1">
      <c r="A665" s="7">
        <v>27</v>
      </c>
      <c r="B665" s="39">
        <v>42553</v>
      </c>
      <c r="C665" s="40">
        <f t="shared" si="43"/>
        <v>0.58333333333333326</v>
      </c>
      <c r="D665" s="43">
        <v>1.81</v>
      </c>
      <c r="E665" s="9">
        <f t="shared" si="44"/>
        <v>1.8633950000000001</v>
      </c>
      <c r="F665" s="44">
        <v>34.369999999999997</v>
      </c>
      <c r="G665" s="9">
        <f t="shared" si="45"/>
        <v>34.369999999999997</v>
      </c>
      <c r="H665" s="11">
        <f t="shared" si="42"/>
        <v>87.821806350000017</v>
      </c>
    </row>
    <row r="666" spans="1:8" outlineLevel="1">
      <c r="A666" s="7">
        <v>27</v>
      </c>
      <c r="B666" s="39">
        <v>42553</v>
      </c>
      <c r="C666" s="40">
        <f t="shared" si="43"/>
        <v>0.60416666666666663</v>
      </c>
      <c r="D666" s="43">
        <v>1.37</v>
      </c>
      <c r="E666" s="9">
        <f t="shared" si="44"/>
        <v>1.4104150000000002</v>
      </c>
      <c r="F666" s="44">
        <v>44.68</v>
      </c>
      <c r="G666" s="9">
        <f t="shared" si="45"/>
        <v>44.68</v>
      </c>
      <c r="H666" s="11">
        <f t="shared" si="42"/>
        <v>51.931480300000011</v>
      </c>
    </row>
    <row r="667" spans="1:8" outlineLevel="1">
      <c r="A667" s="7">
        <v>27</v>
      </c>
      <c r="B667" s="39">
        <v>42553</v>
      </c>
      <c r="C667" s="40">
        <f t="shared" si="43"/>
        <v>0.625</v>
      </c>
      <c r="D667" s="43">
        <v>1.59</v>
      </c>
      <c r="E667" s="9">
        <f t="shared" si="44"/>
        <v>1.6369050000000003</v>
      </c>
      <c r="F667" s="44">
        <v>50.28</v>
      </c>
      <c r="G667" s="9">
        <f t="shared" si="45"/>
        <v>50.28</v>
      </c>
      <c r="H667" s="11">
        <f t="shared" si="42"/>
        <v>51.104174100000009</v>
      </c>
    </row>
    <row r="668" spans="1:8" outlineLevel="1">
      <c r="A668" s="7">
        <v>27</v>
      </c>
      <c r="B668" s="39">
        <v>42553</v>
      </c>
      <c r="C668" s="40">
        <f t="shared" si="43"/>
        <v>0.64583333333333337</v>
      </c>
      <c r="D668" s="43">
        <v>1.33</v>
      </c>
      <c r="E668" s="9">
        <f t="shared" si="44"/>
        <v>1.3692350000000002</v>
      </c>
      <c r="F668" s="44">
        <v>71.22</v>
      </c>
      <c r="G668" s="9">
        <f t="shared" si="45"/>
        <v>71.22</v>
      </c>
      <c r="H668" s="11">
        <f t="shared" si="42"/>
        <v>14.075735800000004</v>
      </c>
    </row>
    <row r="669" spans="1:8" outlineLevel="1">
      <c r="A669" s="7">
        <v>27</v>
      </c>
      <c r="B669" s="39">
        <v>42553</v>
      </c>
      <c r="C669" s="40">
        <f t="shared" si="43"/>
        <v>0.66666666666666674</v>
      </c>
      <c r="D669" s="43">
        <v>1.35</v>
      </c>
      <c r="E669" s="9">
        <f t="shared" si="44"/>
        <v>1.3898250000000003</v>
      </c>
      <c r="F669" s="44">
        <v>80.709999999999994</v>
      </c>
      <c r="G669" s="9">
        <f t="shared" si="45"/>
        <v>80.709999999999994</v>
      </c>
      <c r="H669" s="11">
        <f t="shared" si="42"/>
        <v>1.097961750000009</v>
      </c>
    </row>
    <row r="670" spans="1:8" outlineLevel="1">
      <c r="A670" s="7">
        <v>27</v>
      </c>
      <c r="B670" s="39">
        <v>42553</v>
      </c>
      <c r="C670" s="40">
        <f t="shared" si="43"/>
        <v>0.68750000000000011</v>
      </c>
      <c r="D670" s="43">
        <v>1.77</v>
      </c>
      <c r="E670" s="9">
        <f t="shared" si="44"/>
        <v>1.8222150000000001</v>
      </c>
      <c r="F670" s="44">
        <v>82.34</v>
      </c>
      <c r="G670" s="9">
        <f t="shared" si="45"/>
        <v>82.34</v>
      </c>
      <c r="H670" s="11">
        <f t="shared" si="42"/>
        <v>-1.5306606000000063</v>
      </c>
    </row>
    <row r="671" spans="1:8" outlineLevel="1">
      <c r="A671" s="7">
        <v>27</v>
      </c>
      <c r="B671" s="39">
        <v>42553</v>
      </c>
      <c r="C671" s="40">
        <f t="shared" si="43"/>
        <v>0.70833333333333348</v>
      </c>
      <c r="D671" s="43">
        <v>1.44</v>
      </c>
      <c r="E671" s="9">
        <f t="shared" si="44"/>
        <v>1.48248</v>
      </c>
      <c r="F671" s="44">
        <v>127.64</v>
      </c>
      <c r="G671" s="9">
        <f t="shared" si="45"/>
        <v>127.64</v>
      </c>
      <c r="H671" s="11">
        <f t="shared" si="42"/>
        <v>-68.401627200000007</v>
      </c>
    </row>
    <row r="672" spans="1:8" outlineLevel="1">
      <c r="A672" s="7">
        <v>27</v>
      </c>
      <c r="B672" s="39">
        <v>42553</v>
      </c>
      <c r="C672" s="40">
        <f t="shared" si="43"/>
        <v>0.72916666666666685</v>
      </c>
      <c r="D672" s="43">
        <v>1.31</v>
      </c>
      <c r="E672" s="9">
        <f t="shared" si="44"/>
        <v>1.3486450000000001</v>
      </c>
      <c r="F672" s="44">
        <v>122.91</v>
      </c>
      <c r="G672" s="9">
        <f t="shared" si="45"/>
        <v>122.91</v>
      </c>
      <c r="H672" s="11">
        <f t="shared" si="42"/>
        <v>-55.847389450000001</v>
      </c>
    </row>
    <row r="673" spans="1:8" outlineLevel="1">
      <c r="A673" s="7">
        <v>27</v>
      </c>
      <c r="B673" s="39">
        <v>42553</v>
      </c>
      <c r="C673" s="40">
        <f t="shared" si="43"/>
        <v>0.75000000000000022</v>
      </c>
      <c r="D673" s="43">
        <v>1.22</v>
      </c>
      <c r="E673" s="9">
        <f t="shared" si="44"/>
        <v>1.2559900000000002</v>
      </c>
      <c r="F673" s="44">
        <v>255.37</v>
      </c>
      <c r="G673" s="9">
        <f t="shared" si="45"/>
        <v>255.37</v>
      </c>
      <c r="H673" s="11">
        <f t="shared" si="42"/>
        <v>-218.37898130000002</v>
      </c>
    </row>
    <row r="674" spans="1:8" outlineLevel="1">
      <c r="A674" s="7">
        <v>27</v>
      </c>
      <c r="B674" s="39">
        <v>42553</v>
      </c>
      <c r="C674" s="40">
        <f t="shared" si="43"/>
        <v>0.77083333333333359</v>
      </c>
      <c r="D674" s="43">
        <v>1.46</v>
      </c>
      <c r="E674" s="9">
        <f t="shared" si="44"/>
        <v>1.5030700000000001</v>
      </c>
      <c r="F674" s="44">
        <v>111.67</v>
      </c>
      <c r="G674" s="9">
        <f t="shared" si="45"/>
        <v>111.67</v>
      </c>
      <c r="H674" s="11">
        <f t="shared" si="42"/>
        <v>-45.347621900000007</v>
      </c>
    </row>
    <row r="675" spans="1:8" outlineLevel="1">
      <c r="A675" s="7">
        <v>27</v>
      </c>
      <c r="B675" s="39">
        <v>42553</v>
      </c>
      <c r="C675" s="40">
        <f t="shared" si="43"/>
        <v>0.79166666666666696</v>
      </c>
      <c r="D675" s="43">
        <v>1.74</v>
      </c>
      <c r="E675" s="9">
        <f t="shared" si="44"/>
        <v>1.7913300000000001</v>
      </c>
      <c r="F675" s="44">
        <v>92.2</v>
      </c>
      <c r="G675" s="9">
        <f t="shared" si="45"/>
        <v>92.2</v>
      </c>
      <c r="H675" s="11">
        <f t="shared" si="42"/>
        <v>-19.167231000000005</v>
      </c>
    </row>
    <row r="676" spans="1:8" outlineLevel="1">
      <c r="A676" s="7">
        <v>27</v>
      </c>
      <c r="B676" s="39">
        <v>42553</v>
      </c>
      <c r="C676" s="40">
        <f t="shared" si="43"/>
        <v>0.81250000000000033</v>
      </c>
      <c r="D676" s="43">
        <v>1.63</v>
      </c>
      <c r="E676" s="9">
        <f t="shared" si="44"/>
        <v>1.678085</v>
      </c>
      <c r="F676" s="44">
        <v>81.319999999999993</v>
      </c>
      <c r="G676" s="9">
        <f t="shared" si="45"/>
        <v>81.319999999999993</v>
      </c>
      <c r="H676" s="11">
        <f t="shared" si="42"/>
        <v>0.30205530000001146</v>
      </c>
    </row>
    <row r="677" spans="1:8" outlineLevel="1">
      <c r="A677" s="7">
        <v>27</v>
      </c>
      <c r="B677" s="39">
        <v>42553</v>
      </c>
      <c r="C677" s="40">
        <f t="shared" si="43"/>
        <v>0.8333333333333337</v>
      </c>
      <c r="D677" s="43">
        <v>0.83</v>
      </c>
      <c r="E677" s="9">
        <f t="shared" si="44"/>
        <v>0.85448500000000005</v>
      </c>
      <c r="F677" s="44">
        <v>83.25</v>
      </c>
      <c r="G677" s="9">
        <f t="shared" si="45"/>
        <v>83.25</v>
      </c>
      <c r="H677" s="11">
        <f t="shared" si="42"/>
        <v>-1.49534875</v>
      </c>
    </row>
    <row r="678" spans="1:8" outlineLevel="1">
      <c r="A678" s="7">
        <v>27</v>
      </c>
      <c r="B678" s="39">
        <v>42553</v>
      </c>
      <c r="C678" s="40">
        <f t="shared" si="43"/>
        <v>0.85416666666666707</v>
      </c>
      <c r="D678" s="43">
        <v>1.72</v>
      </c>
      <c r="E678" s="9">
        <f t="shared" si="44"/>
        <v>1.7707400000000002</v>
      </c>
      <c r="F678" s="44">
        <v>101.05</v>
      </c>
      <c r="G678" s="9">
        <f t="shared" si="45"/>
        <v>101.05</v>
      </c>
      <c r="H678" s="11">
        <f t="shared" si="42"/>
        <v>-34.617967</v>
      </c>
    </row>
    <row r="679" spans="1:8" outlineLevel="1">
      <c r="A679" s="7">
        <v>27</v>
      </c>
      <c r="B679" s="39">
        <v>42553</v>
      </c>
      <c r="C679" s="40">
        <f t="shared" si="43"/>
        <v>0.87500000000000044</v>
      </c>
      <c r="D679" s="43">
        <v>1.87</v>
      </c>
      <c r="E679" s="9">
        <f t="shared" si="44"/>
        <v>1.9251650000000002</v>
      </c>
      <c r="F679" s="44">
        <v>93.54</v>
      </c>
      <c r="G679" s="9">
        <f t="shared" si="45"/>
        <v>93.54</v>
      </c>
      <c r="H679" s="11">
        <f t="shared" si="42"/>
        <v>-23.178986600000016</v>
      </c>
    </row>
    <row r="680" spans="1:8" outlineLevel="1">
      <c r="A680" s="7">
        <v>27</v>
      </c>
      <c r="B680" s="39">
        <v>42553</v>
      </c>
      <c r="C680" s="40">
        <f t="shared" si="43"/>
        <v>0.89583333333333381</v>
      </c>
      <c r="D680" s="43">
        <v>2.31</v>
      </c>
      <c r="E680" s="9">
        <f t="shared" si="44"/>
        <v>2.3781450000000004</v>
      </c>
      <c r="F680" s="44">
        <v>133.62</v>
      </c>
      <c r="G680" s="9">
        <f t="shared" si="45"/>
        <v>133.62</v>
      </c>
      <c r="H680" s="11">
        <f t="shared" si="42"/>
        <v>-123.94891740000003</v>
      </c>
    </row>
    <row r="681" spans="1:8" outlineLevel="1">
      <c r="A681" s="7">
        <v>27</v>
      </c>
      <c r="B681" s="39">
        <v>42553</v>
      </c>
      <c r="C681" s="40">
        <f t="shared" si="43"/>
        <v>0.91666666666666718</v>
      </c>
      <c r="D681" s="43">
        <v>2.38</v>
      </c>
      <c r="E681" s="9">
        <f t="shared" si="44"/>
        <v>2.4502100000000002</v>
      </c>
      <c r="F681" s="44">
        <v>96.2</v>
      </c>
      <c r="G681" s="9">
        <f t="shared" si="45"/>
        <v>96.2</v>
      </c>
      <c r="H681" s="11">
        <f t="shared" si="42"/>
        <v>-36.018087000000008</v>
      </c>
    </row>
    <row r="682" spans="1:8" outlineLevel="1">
      <c r="A682" s="7">
        <v>27</v>
      </c>
      <c r="B682" s="39">
        <v>42553</v>
      </c>
      <c r="C682" s="40">
        <f t="shared" si="43"/>
        <v>0.93750000000000056</v>
      </c>
      <c r="D682" s="43">
        <v>2.2999999999999998</v>
      </c>
      <c r="E682" s="9">
        <f t="shared" si="44"/>
        <v>2.3678499999999998</v>
      </c>
      <c r="F682" s="44">
        <v>106.86</v>
      </c>
      <c r="G682" s="9">
        <f t="shared" si="45"/>
        <v>106.86</v>
      </c>
      <c r="H682" s="11">
        <f t="shared" si="42"/>
        <v>-60.048675999999993</v>
      </c>
    </row>
    <row r="683" spans="1:8" outlineLevel="1">
      <c r="A683" s="7">
        <v>27</v>
      </c>
      <c r="B683" s="39">
        <v>42553</v>
      </c>
      <c r="C683" s="40">
        <f t="shared" si="43"/>
        <v>0.95833333333333393</v>
      </c>
      <c r="D683" s="43">
        <v>2.73</v>
      </c>
      <c r="E683" s="9">
        <f t="shared" si="44"/>
        <v>2.8105350000000002</v>
      </c>
      <c r="F683" s="44">
        <v>132.32</v>
      </c>
      <c r="G683" s="9">
        <f t="shared" si="45"/>
        <v>132.32</v>
      </c>
      <c r="H683" s="11">
        <f t="shared" si="42"/>
        <v>-142.83138869999999</v>
      </c>
    </row>
    <row r="684" spans="1:8" outlineLevel="1">
      <c r="A684" s="7">
        <v>27</v>
      </c>
      <c r="B684" s="39">
        <v>42553</v>
      </c>
      <c r="C684" s="40">
        <f t="shared" si="43"/>
        <v>0.9791666666666673</v>
      </c>
      <c r="D684" s="43">
        <v>3.42</v>
      </c>
      <c r="E684" s="9">
        <f t="shared" si="44"/>
        <v>3.5208900000000001</v>
      </c>
      <c r="F684" s="44">
        <v>144.19</v>
      </c>
      <c r="G684" s="9">
        <f t="shared" si="45"/>
        <v>144.19</v>
      </c>
      <c r="H684" s="11">
        <f t="shared" si="42"/>
        <v>-220.72459409999999</v>
      </c>
    </row>
    <row r="685" spans="1:8" outlineLevel="1">
      <c r="A685" s="7">
        <v>27</v>
      </c>
      <c r="B685" s="39">
        <v>42553</v>
      </c>
      <c r="C685" s="40">
        <f t="shared" si="43"/>
        <v>1.0000000000000007</v>
      </c>
      <c r="D685" s="43">
        <v>3.21</v>
      </c>
      <c r="E685" s="9">
        <f t="shared" si="44"/>
        <v>3.3046950000000002</v>
      </c>
      <c r="F685" s="44">
        <v>64.849999999999994</v>
      </c>
      <c r="G685" s="9">
        <f t="shared" si="45"/>
        <v>64.849999999999994</v>
      </c>
      <c r="H685" s="11">
        <f t="shared" si="42"/>
        <v>55.023171750000024</v>
      </c>
    </row>
    <row r="686" spans="1:8" outlineLevel="1">
      <c r="A686" s="7">
        <v>28</v>
      </c>
      <c r="B686" s="39">
        <v>42554</v>
      </c>
      <c r="C686" s="40">
        <f t="shared" si="43"/>
        <v>2.0833333333333332E-2</v>
      </c>
      <c r="D686" s="43">
        <v>3.75</v>
      </c>
      <c r="E686" s="9">
        <f t="shared" si="44"/>
        <v>3.8606250000000002</v>
      </c>
      <c r="F686" s="44">
        <v>44.02</v>
      </c>
      <c r="G686" s="9">
        <f t="shared" si="45"/>
        <v>44.02</v>
      </c>
      <c r="H686" s="11">
        <f t="shared" si="42"/>
        <v>144.696225</v>
      </c>
    </row>
    <row r="687" spans="1:8" outlineLevel="1">
      <c r="A687" s="7">
        <v>28</v>
      </c>
      <c r="B687" s="39">
        <v>42554</v>
      </c>
      <c r="C687" s="40">
        <f t="shared" si="43"/>
        <v>4.1666666666666664E-2</v>
      </c>
      <c r="D687" s="43">
        <v>2.1</v>
      </c>
      <c r="E687" s="9">
        <f t="shared" si="44"/>
        <v>2.1619500000000005</v>
      </c>
      <c r="F687" s="44">
        <v>27.38</v>
      </c>
      <c r="G687" s="9">
        <f t="shared" si="45"/>
        <v>27.38</v>
      </c>
      <c r="H687" s="11">
        <f t="shared" si="42"/>
        <v>117.00473400000004</v>
      </c>
    </row>
    <row r="688" spans="1:8" outlineLevel="1">
      <c r="A688" s="7">
        <v>28</v>
      </c>
      <c r="B688" s="39">
        <v>42554</v>
      </c>
      <c r="C688" s="40">
        <f t="shared" si="43"/>
        <v>6.25E-2</v>
      </c>
      <c r="D688" s="43">
        <v>3.61</v>
      </c>
      <c r="E688" s="9">
        <f t="shared" si="44"/>
        <v>3.7164950000000001</v>
      </c>
      <c r="F688" s="44">
        <v>25.2</v>
      </c>
      <c r="G688" s="9">
        <f t="shared" si="45"/>
        <v>25.2</v>
      </c>
      <c r="H688" s="11">
        <f t="shared" si="42"/>
        <v>209.23866849999999</v>
      </c>
    </row>
    <row r="689" spans="1:8" outlineLevel="1">
      <c r="A689" s="7">
        <v>28</v>
      </c>
      <c r="B689" s="39">
        <v>42554</v>
      </c>
      <c r="C689" s="40">
        <f t="shared" si="43"/>
        <v>8.3333333333333329E-2</v>
      </c>
      <c r="D689" s="43">
        <v>3.42</v>
      </c>
      <c r="E689" s="9">
        <f t="shared" si="44"/>
        <v>3.5208900000000001</v>
      </c>
      <c r="F689" s="44">
        <v>24.7</v>
      </c>
      <c r="G689" s="9">
        <f t="shared" si="45"/>
        <v>24.7</v>
      </c>
      <c r="H689" s="11">
        <f t="shared" si="42"/>
        <v>199.98655199999999</v>
      </c>
    </row>
    <row r="690" spans="1:8" outlineLevel="1">
      <c r="A690" s="7">
        <v>28</v>
      </c>
      <c r="B690" s="39">
        <v>42554</v>
      </c>
      <c r="C690" s="40">
        <f t="shared" si="43"/>
        <v>0.10416666666666666</v>
      </c>
      <c r="D690" s="43">
        <v>3.49</v>
      </c>
      <c r="E690" s="9">
        <f t="shared" si="44"/>
        <v>3.5929550000000003</v>
      </c>
      <c r="F690" s="44">
        <v>25.39</v>
      </c>
      <c r="G690" s="9">
        <f t="shared" si="45"/>
        <v>25.39</v>
      </c>
      <c r="H690" s="11">
        <f t="shared" si="42"/>
        <v>201.60070505000002</v>
      </c>
    </row>
    <row r="691" spans="1:8" outlineLevel="1">
      <c r="A691" s="7">
        <v>28</v>
      </c>
      <c r="B691" s="39">
        <v>42554</v>
      </c>
      <c r="C691" s="40">
        <f t="shared" si="43"/>
        <v>0.12499999999999999</v>
      </c>
      <c r="D691" s="43">
        <v>2.72</v>
      </c>
      <c r="E691" s="9">
        <f t="shared" si="44"/>
        <v>2.8002400000000005</v>
      </c>
      <c r="F691" s="44">
        <v>25.03</v>
      </c>
      <c r="G691" s="9">
        <f t="shared" si="45"/>
        <v>25.03</v>
      </c>
      <c r="H691" s="11">
        <f t="shared" si="42"/>
        <v>158.12955280000003</v>
      </c>
    </row>
    <row r="692" spans="1:8" outlineLevel="1">
      <c r="A692" s="7">
        <v>28</v>
      </c>
      <c r="B692" s="39">
        <v>42554</v>
      </c>
      <c r="C692" s="40">
        <f t="shared" si="43"/>
        <v>0.14583333333333331</v>
      </c>
      <c r="D692" s="43">
        <v>3.05</v>
      </c>
      <c r="E692" s="9">
        <f t="shared" si="44"/>
        <v>3.1399750000000002</v>
      </c>
      <c r="F692" s="44">
        <v>22.88</v>
      </c>
      <c r="G692" s="9">
        <f t="shared" si="45"/>
        <v>22.88</v>
      </c>
      <c r="H692" s="11">
        <f t="shared" si="42"/>
        <v>184.06533450000003</v>
      </c>
    </row>
    <row r="693" spans="1:8" outlineLevel="1">
      <c r="A693" s="7">
        <v>28</v>
      </c>
      <c r="B693" s="39">
        <v>42554</v>
      </c>
      <c r="C693" s="40">
        <f t="shared" si="43"/>
        <v>0.16666666666666666</v>
      </c>
      <c r="D693" s="43">
        <v>2.27</v>
      </c>
      <c r="E693" s="9">
        <f t="shared" si="44"/>
        <v>2.3369650000000002</v>
      </c>
      <c r="F693" s="44">
        <v>18.62</v>
      </c>
      <c r="G693" s="9">
        <f t="shared" si="45"/>
        <v>18.62</v>
      </c>
      <c r="H693" s="11">
        <f t="shared" si="42"/>
        <v>146.9483592</v>
      </c>
    </row>
    <row r="694" spans="1:8" outlineLevel="1">
      <c r="A694" s="7">
        <v>28</v>
      </c>
      <c r="B694" s="39">
        <v>42554</v>
      </c>
      <c r="C694" s="40">
        <f t="shared" si="43"/>
        <v>0.1875</v>
      </c>
      <c r="D694" s="43">
        <v>2.21</v>
      </c>
      <c r="E694" s="9">
        <f t="shared" si="44"/>
        <v>2.2751950000000001</v>
      </c>
      <c r="F694" s="44">
        <v>25.2</v>
      </c>
      <c r="G694" s="9">
        <f t="shared" si="45"/>
        <v>25.2</v>
      </c>
      <c r="H694" s="11">
        <f t="shared" si="42"/>
        <v>128.0934785</v>
      </c>
    </row>
    <row r="695" spans="1:8" outlineLevel="1">
      <c r="A695" s="7">
        <v>28</v>
      </c>
      <c r="B695" s="39">
        <v>42554</v>
      </c>
      <c r="C695" s="40">
        <f t="shared" si="43"/>
        <v>0.20833333333333334</v>
      </c>
      <c r="D695" s="43">
        <v>1.52</v>
      </c>
      <c r="E695" s="9">
        <f t="shared" si="44"/>
        <v>1.5648400000000002</v>
      </c>
      <c r="F695" s="44">
        <v>25.2</v>
      </c>
      <c r="G695" s="9">
        <f t="shared" si="45"/>
        <v>25.2</v>
      </c>
      <c r="H695" s="11">
        <f t="shared" si="42"/>
        <v>88.100492000000003</v>
      </c>
    </row>
    <row r="696" spans="1:8" outlineLevel="1">
      <c r="A696" s="7">
        <v>28</v>
      </c>
      <c r="B696" s="39">
        <v>42554</v>
      </c>
      <c r="C696" s="40">
        <f t="shared" si="43"/>
        <v>0.22916666666666669</v>
      </c>
      <c r="D696" s="43">
        <v>1.54</v>
      </c>
      <c r="E696" s="9">
        <f t="shared" si="44"/>
        <v>1.5854300000000001</v>
      </c>
      <c r="F696" s="44">
        <v>25.2</v>
      </c>
      <c r="G696" s="9">
        <f t="shared" si="45"/>
        <v>25.2</v>
      </c>
      <c r="H696" s="11">
        <f t="shared" si="42"/>
        <v>89.259709000000001</v>
      </c>
    </row>
    <row r="697" spans="1:8" outlineLevel="1">
      <c r="A697" s="7">
        <v>28</v>
      </c>
      <c r="B697" s="39">
        <v>42554</v>
      </c>
      <c r="C697" s="40">
        <f t="shared" si="43"/>
        <v>0.25</v>
      </c>
      <c r="D697" s="43">
        <v>1.48</v>
      </c>
      <c r="E697" s="9">
        <f t="shared" si="44"/>
        <v>1.52366</v>
      </c>
      <c r="F697" s="44">
        <v>25.2</v>
      </c>
      <c r="G697" s="9">
        <f t="shared" si="45"/>
        <v>25.2</v>
      </c>
      <c r="H697" s="11">
        <f t="shared" si="42"/>
        <v>85.782057999999992</v>
      </c>
    </row>
    <row r="698" spans="1:8" outlineLevel="1">
      <c r="A698" s="7">
        <v>28</v>
      </c>
      <c r="B698" s="39">
        <v>42554</v>
      </c>
      <c r="C698" s="40">
        <f t="shared" si="43"/>
        <v>0.27083333333333331</v>
      </c>
      <c r="D698" s="43">
        <v>1.58</v>
      </c>
      <c r="E698" s="9">
        <f t="shared" si="44"/>
        <v>1.6266100000000001</v>
      </c>
      <c r="F698" s="44">
        <v>25.2</v>
      </c>
      <c r="G698" s="9">
        <f t="shared" si="45"/>
        <v>25.2</v>
      </c>
      <c r="H698" s="11">
        <f t="shared" si="42"/>
        <v>91.578142999999997</v>
      </c>
    </row>
    <row r="699" spans="1:8" outlineLevel="1">
      <c r="A699" s="7">
        <v>28</v>
      </c>
      <c r="B699" s="39">
        <v>42554</v>
      </c>
      <c r="C699" s="40">
        <f t="shared" si="43"/>
        <v>0.29166666666666663</v>
      </c>
      <c r="D699" s="43">
        <v>1.85</v>
      </c>
      <c r="E699" s="9">
        <f t="shared" si="44"/>
        <v>1.9045750000000004</v>
      </c>
      <c r="F699" s="44">
        <v>28.63</v>
      </c>
      <c r="G699" s="9">
        <f t="shared" si="45"/>
        <v>28.63</v>
      </c>
      <c r="H699" s="11">
        <f t="shared" si="42"/>
        <v>100.69488025000003</v>
      </c>
    </row>
    <row r="700" spans="1:8" outlineLevel="1">
      <c r="A700" s="7">
        <v>28</v>
      </c>
      <c r="B700" s="39">
        <v>42554</v>
      </c>
      <c r="C700" s="40">
        <f t="shared" si="43"/>
        <v>0.31249999999999994</v>
      </c>
      <c r="D700" s="43">
        <v>2.37</v>
      </c>
      <c r="E700" s="9">
        <f t="shared" si="44"/>
        <v>2.4399150000000005</v>
      </c>
      <c r="F700" s="44">
        <v>23.93</v>
      </c>
      <c r="G700" s="9">
        <f t="shared" si="45"/>
        <v>23.93</v>
      </c>
      <c r="H700" s="11">
        <f t="shared" si="42"/>
        <v>140.46590655000003</v>
      </c>
    </row>
    <row r="701" spans="1:8" outlineLevel="1">
      <c r="A701" s="7">
        <v>28</v>
      </c>
      <c r="B701" s="39">
        <v>42554</v>
      </c>
      <c r="C701" s="40">
        <f t="shared" si="43"/>
        <v>0.33333333333333326</v>
      </c>
      <c r="D701" s="43">
        <v>2.14</v>
      </c>
      <c r="E701" s="9">
        <f t="shared" si="44"/>
        <v>2.2031300000000003</v>
      </c>
      <c r="F701" s="44">
        <v>86.54</v>
      </c>
      <c r="G701" s="9">
        <f t="shared" si="45"/>
        <v>86.54</v>
      </c>
      <c r="H701" s="11">
        <f t="shared" si="42"/>
        <v>-11.103775200000015</v>
      </c>
    </row>
    <row r="702" spans="1:8" outlineLevel="1">
      <c r="A702" s="7">
        <v>28</v>
      </c>
      <c r="B702" s="39">
        <v>42554</v>
      </c>
      <c r="C702" s="40">
        <f t="shared" si="43"/>
        <v>0.35416666666666657</v>
      </c>
      <c r="D702" s="43">
        <v>2.5099999999999998</v>
      </c>
      <c r="E702" s="9">
        <f t="shared" si="44"/>
        <v>2.5840450000000001</v>
      </c>
      <c r="F702" s="44">
        <v>167.22</v>
      </c>
      <c r="G702" s="9">
        <f t="shared" si="45"/>
        <v>167.22</v>
      </c>
      <c r="H702" s="11">
        <f t="shared" ref="H702:H765" si="46">E702*($B$6-G702)</f>
        <v>-221.5043374</v>
      </c>
    </row>
    <row r="703" spans="1:8" outlineLevel="1">
      <c r="A703" s="7">
        <v>28</v>
      </c>
      <c r="B703" s="39">
        <v>42554</v>
      </c>
      <c r="C703" s="40">
        <f t="shared" ref="C703:C766" si="47">IF(C702=$C$61,$C$14,C702+1/48)</f>
        <v>0.37499999999999989</v>
      </c>
      <c r="D703" s="43">
        <v>3.1</v>
      </c>
      <c r="E703" s="9">
        <f t="shared" si="44"/>
        <v>3.1914500000000006</v>
      </c>
      <c r="F703" s="44">
        <v>87.16</v>
      </c>
      <c r="G703" s="9">
        <f t="shared" si="45"/>
        <v>87.16</v>
      </c>
      <c r="H703" s="11">
        <f t="shared" si="46"/>
        <v>-18.063606999999994</v>
      </c>
    </row>
    <row r="704" spans="1:8" outlineLevel="1">
      <c r="A704" s="7">
        <v>28</v>
      </c>
      <c r="B704" s="39">
        <v>42554</v>
      </c>
      <c r="C704" s="40">
        <f t="shared" si="47"/>
        <v>0.3958333333333332</v>
      </c>
      <c r="D704" s="43">
        <v>4.03</v>
      </c>
      <c r="E704" s="9">
        <f t="shared" si="44"/>
        <v>4.1488850000000008</v>
      </c>
      <c r="F704" s="44">
        <v>78.41</v>
      </c>
      <c r="G704" s="9">
        <f t="shared" si="45"/>
        <v>78.41</v>
      </c>
      <c r="H704" s="11">
        <f t="shared" si="46"/>
        <v>12.820054650000017</v>
      </c>
    </row>
    <row r="705" spans="1:8" outlineLevel="1">
      <c r="A705" s="7">
        <v>28</v>
      </c>
      <c r="B705" s="39">
        <v>42554</v>
      </c>
      <c r="C705" s="40">
        <f t="shared" si="47"/>
        <v>0.41666666666666652</v>
      </c>
      <c r="D705" s="43">
        <v>3.06</v>
      </c>
      <c r="E705" s="9">
        <f t="shared" si="44"/>
        <v>3.1502700000000003</v>
      </c>
      <c r="F705" s="44">
        <v>52.67</v>
      </c>
      <c r="G705" s="9">
        <f t="shared" si="45"/>
        <v>52.67</v>
      </c>
      <c r="H705" s="11">
        <f t="shared" si="46"/>
        <v>90.822284100000005</v>
      </c>
    </row>
    <row r="706" spans="1:8" outlineLevel="1">
      <c r="A706" s="7">
        <v>28</v>
      </c>
      <c r="B706" s="39">
        <v>42554</v>
      </c>
      <c r="C706" s="40">
        <f t="shared" si="47"/>
        <v>0.43749999999999983</v>
      </c>
      <c r="D706" s="43">
        <v>2.4900000000000002</v>
      </c>
      <c r="E706" s="9">
        <f t="shared" si="44"/>
        <v>2.5634550000000003</v>
      </c>
      <c r="F706" s="44">
        <v>42.64</v>
      </c>
      <c r="G706" s="9">
        <f t="shared" si="45"/>
        <v>42.64</v>
      </c>
      <c r="H706" s="11">
        <f t="shared" si="46"/>
        <v>99.615861300000006</v>
      </c>
    </row>
    <row r="707" spans="1:8" outlineLevel="1">
      <c r="A707" s="7">
        <v>28</v>
      </c>
      <c r="B707" s="39">
        <v>42554</v>
      </c>
      <c r="C707" s="40">
        <f t="shared" si="47"/>
        <v>0.45833333333333315</v>
      </c>
      <c r="D707" s="43">
        <v>2.41</v>
      </c>
      <c r="E707" s="9">
        <f t="shared" si="44"/>
        <v>2.4810950000000003</v>
      </c>
      <c r="F707" s="44">
        <v>73.17</v>
      </c>
      <c r="G707" s="9">
        <f t="shared" si="45"/>
        <v>73.17</v>
      </c>
      <c r="H707" s="11">
        <f t="shared" si="46"/>
        <v>20.667521349999998</v>
      </c>
    </row>
    <row r="708" spans="1:8" outlineLevel="1">
      <c r="A708" s="7">
        <v>28</v>
      </c>
      <c r="B708" s="39">
        <v>42554</v>
      </c>
      <c r="C708" s="40">
        <f t="shared" si="47"/>
        <v>0.47916666666666646</v>
      </c>
      <c r="D708" s="43">
        <v>3.2</v>
      </c>
      <c r="E708" s="9">
        <f t="shared" si="44"/>
        <v>3.2944000000000004</v>
      </c>
      <c r="F708" s="44">
        <v>89.73</v>
      </c>
      <c r="G708" s="9">
        <f t="shared" si="45"/>
        <v>89.73</v>
      </c>
      <c r="H708" s="11">
        <f t="shared" si="46"/>
        <v>-27.112912000000016</v>
      </c>
    </row>
    <row r="709" spans="1:8" outlineLevel="1">
      <c r="A709" s="7">
        <v>28</v>
      </c>
      <c r="B709" s="39">
        <v>42554</v>
      </c>
      <c r="C709" s="40">
        <f t="shared" si="47"/>
        <v>0.49999999999999978</v>
      </c>
      <c r="D709" s="43">
        <v>3.55</v>
      </c>
      <c r="E709" s="9">
        <f t="shared" si="44"/>
        <v>3.654725</v>
      </c>
      <c r="F709" s="44">
        <v>64.62</v>
      </c>
      <c r="G709" s="9">
        <f t="shared" si="45"/>
        <v>64.62</v>
      </c>
      <c r="H709" s="11">
        <f t="shared" si="46"/>
        <v>61.691757999999986</v>
      </c>
    </row>
    <row r="710" spans="1:8" outlineLevel="1">
      <c r="A710" s="7">
        <v>28</v>
      </c>
      <c r="B710" s="39">
        <v>42554</v>
      </c>
      <c r="C710" s="40">
        <f t="shared" si="47"/>
        <v>0.52083333333333315</v>
      </c>
      <c r="D710" s="43">
        <v>6.3</v>
      </c>
      <c r="E710" s="9">
        <f t="shared" si="44"/>
        <v>6.4858500000000001</v>
      </c>
      <c r="F710" s="44">
        <v>70.81</v>
      </c>
      <c r="G710" s="9">
        <f t="shared" si="45"/>
        <v>70.81</v>
      </c>
      <c r="H710" s="11">
        <f t="shared" si="46"/>
        <v>69.333736499999986</v>
      </c>
    </row>
    <row r="711" spans="1:8" outlineLevel="1">
      <c r="A711" s="7">
        <v>28</v>
      </c>
      <c r="B711" s="39">
        <v>42554</v>
      </c>
      <c r="C711" s="40">
        <f t="shared" si="47"/>
        <v>0.54166666666666652</v>
      </c>
      <c r="D711" s="43">
        <v>6.81</v>
      </c>
      <c r="E711" s="9">
        <f t="shared" si="44"/>
        <v>7.0108950000000005</v>
      </c>
      <c r="F711" s="44">
        <v>38.340000000000003</v>
      </c>
      <c r="G711" s="9">
        <f t="shared" si="45"/>
        <v>38.340000000000003</v>
      </c>
      <c r="H711" s="11">
        <f t="shared" si="46"/>
        <v>302.59022820000001</v>
      </c>
    </row>
    <row r="712" spans="1:8" outlineLevel="1">
      <c r="A712" s="7">
        <v>28</v>
      </c>
      <c r="B712" s="39">
        <v>42554</v>
      </c>
      <c r="C712" s="40">
        <f t="shared" si="47"/>
        <v>0.56249999999999989</v>
      </c>
      <c r="D712" s="43">
        <v>6.26</v>
      </c>
      <c r="E712" s="9">
        <f t="shared" si="44"/>
        <v>6.4446700000000003</v>
      </c>
      <c r="F712" s="44">
        <v>42.72</v>
      </c>
      <c r="G712" s="9">
        <f t="shared" si="45"/>
        <v>42.72</v>
      </c>
      <c r="H712" s="11">
        <f t="shared" si="46"/>
        <v>249.92430260000003</v>
      </c>
    </row>
    <row r="713" spans="1:8" outlineLevel="1">
      <c r="A713" s="7">
        <v>28</v>
      </c>
      <c r="B713" s="39">
        <v>42554</v>
      </c>
      <c r="C713" s="40">
        <f t="shared" si="47"/>
        <v>0.58333333333333326</v>
      </c>
      <c r="D713" s="43">
        <v>4.42</v>
      </c>
      <c r="E713" s="9">
        <f t="shared" si="44"/>
        <v>4.5503900000000002</v>
      </c>
      <c r="F713" s="44">
        <v>59.33</v>
      </c>
      <c r="G713" s="9">
        <f t="shared" si="45"/>
        <v>59.33</v>
      </c>
      <c r="H713" s="11">
        <f t="shared" si="46"/>
        <v>100.88214630000002</v>
      </c>
    </row>
    <row r="714" spans="1:8" outlineLevel="1">
      <c r="A714" s="7">
        <v>28</v>
      </c>
      <c r="B714" s="39">
        <v>42554</v>
      </c>
      <c r="C714" s="40">
        <f t="shared" si="47"/>
        <v>0.60416666666666663</v>
      </c>
      <c r="D714" s="43">
        <v>4.26</v>
      </c>
      <c r="E714" s="9">
        <f t="shared" si="44"/>
        <v>4.3856700000000002</v>
      </c>
      <c r="F714" s="44">
        <v>54.59</v>
      </c>
      <c r="G714" s="9">
        <f t="shared" si="45"/>
        <v>54.59</v>
      </c>
      <c r="H714" s="11">
        <f t="shared" si="46"/>
        <v>118.01837969999998</v>
      </c>
    </row>
    <row r="715" spans="1:8" outlineLevel="1">
      <c r="A715" s="7">
        <v>28</v>
      </c>
      <c r="B715" s="39">
        <v>42554</v>
      </c>
      <c r="C715" s="40">
        <f t="shared" si="47"/>
        <v>0.625</v>
      </c>
      <c r="D715" s="43">
        <v>3.37</v>
      </c>
      <c r="E715" s="9">
        <f t="shared" si="44"/>
        <v>3.4694150000000006</v>
      </c>
      <c r="F715" s="44">
        <v>63.84</v>
      </c>
      <c r="G715" s="9">
        <f t="shared" si="45"/>
        <v>63.84</v>
      </c>
      <c r="H715" s="11">
        <f t="shared" si="46"/>
        <v>61.269868899999999</v>
      </c>
    </row>
    <row r="716" spans="1:8" outlineLevel="1">
      <c r="A716" s="7">
        <v>28</v>
      </c>
      <c r="B716" s="39">
        <v>42554</v>
      </c>
      <c r="C716" s="40">
        <f t="shared" si="47"/>
        <v>0.64583333333333337</v>
      </c>
      <c r="D716" s="43">
        <v>2.31</v>
      </c>
      <c r="E716" s="9">
        <f t="shared" si="44"/>
        <v>2.3781450000000004</v>
      </c>
      <c r="F716" s="44">
        <v>65.22</v>
      </c>
      <c r="G716" s="9">
        <f t="shared" si="45"/>
        <v>65.22</v>
      </c>
      <c r="H716" s="11">
        <f t="shared" si="46"/>
        <v>38.716200600000008</v>
      </c>
    </row>
    <row r="717" spans="1:8" outlineLevel="1">
      <c r="A717" s="7">
        <v>28</v>
      </c>
      <c r="B717" s="39">
        <v>42554</v>
      </c>
      <c r="C717" s="40">
        <f t="shared" si="47"/>
        <v>0.66666666666666674</v>
      </c>
      <c r="D717" s="43">
        <v>1.34</v>
      </c>
      <c r="E717" s="9">
        <f t="shared" si="44"/>
        <v>1.3795300000000001</v>
      </c>
      <c r="F717" s="44">
        <v>77.62</v>
      </c>
      <c r="G717" s="9">
        <f t="shared" si="45"/>
        <v>77.62</v>
      </c>
      <c r="H717" s="11">
        <f t="shared" si="46"/>
        <v>5.352576399999994</v>
      </c>
    </row>
    <row r="718" spans="1:8" outlineLevel="1">
      <c r="A718" s="7">
        <v>28</v>
      </c>
      <c r="B718" s="39">
        <v>42554</v>
      </c>
      <c r="C718" s="40">
        <f t="shared" si="47"/>
        <v>0.68750000000000011</v>
      </c>
      <c r="D718" s="43">
        <v>0.88</v>
      </c>
      <c r="E718" s="9">
        <f t="shared" si="44"/>
        <v>0.9059600000000001</v>
      </c>
      <c r="F718" s="44">
        <v>85.7</v>
      </c>
      <c r="G718" s="9">
        <f t="shared" si="45"/>
        <v>85.7</v>
      </c>
      <c r="H718" s="11">
        <f t="shared" si="46"/>
        <v>-3.8050320000000029</v>
      </c>
    </row>
    <row r="719" spans="1:8" outlineLevel="1">
      <c r="A719" s="7">
        <v>28</v>
      </c>
      <c r="B719" s="39">
        <v>42554</v>
      </c>
      <c r="C719" s="40">
        <f t="shared" si="47"/>
        <v>0.70833333333333348</v>
      </c>
      <c r="D719" s="43">
        <v>0.57999999999999996</v>
      </c>
      <c r="E719" s="9">
        <f t="shared" ref="E719:E782" si="48">IF($B$11="Electricity",$D719*$B$7,$D719*$B$9)</f>
        <v>0.59711000000000003</v>
      </c>
      <c r="F719" s="44">
        <v>134.06</v>
      </c>
      <c r="G719" s="9">
        <f t="shared" ref="G719:G782" si="49">$F719*$B$9</f>
        <v>134.06</v>
      </c>
      <c r="H719" s="11">
        <f t="shared" si="46"/>
        <v>-31.384101600000005</v>
      </c>
    </row>
    <row r="720" spans="1:8" outlineLevel="1">
      <c r="A720" s="7">
        <v>28</v>
      </c>
      <c r="B720" s="39">
        <v>42554</v>
      </c>
      <c r="C720" s="40">
        <f t="shared" si="47"/>
        <v>0.72916666666666685</v>
      </c>
      <c r="D720" s="43">
        <v>1.54</v>
      </c>
      <c r="E720" s="9">
        <f t="shared" si="48"/>
        <v>1.5854300000000001</v>
      </c>
      <c r="F720" s="44">
        <v>92.73</v>
      </c>
      <c r="G720" s="9">
        <f t="shared" si="49"/>
        <v>92.73</v>
      </c>
      <c r="H720" s="11">
        <f t="shared" si="46"/>
        <v>-17.804378900000007</v>
      </c>
    </row>
    <row r="721" spans="1:8" outlineLevel="1">
      <c r="A721" s="7">
        <v>28</v>
      </c>
      <c r="B721" s="39">
        <v>42554</v>
      </c>
      <c r="C721" s="40">
        <f t="shared" si="47"/>
        <v>0.75000000000000022</v>
      </c>
      <c r="D721" s="43">
        <v>2.3199999999999998</v>
      </c>
      <c r="E721" s="9">
        <f t="shared" si="48"/>
        <v>2.3884400000000001</v>
      </c>
      <c r="F721" s="44">
        <v>213.56</v>
      </c>
      <c r="G721" s="9">
        <f t="shared" si="49"/>
        <v>213.56</v>
      </c>
      <c r="H721" s="11">
        <f t="shared" si="46"/>
        <v>-315.4173864</v>
      </c>
    </row>
    <row r="722" spans="1:8" outlineLevel="1">
      <c r="A722" s="7">
        <v>28</v>
      </c>
      <c r="B722" s="39">
        <v>42554</v>
      </c>
      <c r="C722" s="40">
        <f t="shared" si="47"/>
        <v>0.77083333333333359</v>
      </c>
      <c r="D722" s="43">
        <v>3.42</v>
      </c>
      <c r="E722" s="9">
        <f t="shared" si="48"/>
        <v>3.5208900000000001</v>
      </c>
      <c r="F722" s="44">
        <v>173.02</v>
      </c>
      <c r="G722" s="9">
        <f t="shared" si="49"/>
        <v>173.02</v>
      </c>
      <c r="H722" s="11">
        <f t="shared" si="46"/>
        <v>-322.23185280000007</v>
      </c>
    </row>
    <row r="723" spans="1:8" outlineLevel="1">
      <c r="A723" s="7">
        <v>28</v>
      </c>
      <c r="B723" s="39">
        <v>42554</v>
      </c>
      <c r="C723" s="40">
        <f t="shared" si="47"/>
        <v>0.79166666666666696</v>
      </c>
      <c r="D723" s="43">
        <v>4.34</v>
      </c>
      <c r="E723" s="9">
        <f t="shared" si="48"/>
        <v>4.4680300000000006</v>
      </c>
      <c r="F723" s="44">
        <v>92.02</v>
      </c>
      <c r="G723" s="9">
        <f t="shared" si="49"/>
        <v>92.02</v>
      </c>
      <c r="H723" s="11">
        <f t="shared" si="46"/>
        <v>-47.003675599999987</v>
      </c>
    </row>
    <row r="724" spans="1:8" outlineLevel="1">
      <c r="A724" s="7">
        <v>28</v>
      </c>
      <c r="B724" s="39">
        <v>42554</v>
      </c>
      <c r="C724" s="40">
        <f t="shared" si="47"/>
        <v>0.81250000000000033</v>
      </c>
      <c r="D724" s="43">
        <v>5.44</v>
      </c>
      <c r="E724" s="9">
        <f t="shared" si="48"/>
        <v>5.600480000000001</v>
      </c>
      <c r="F724" s="44">
        <v>85.16</v>
      </c>
      <c r="G724" s="9">
        <f t="shared" si="49"/>
        <v>85.16</v>
      </c>
      <c r="H724" s="11">
        <f t="shared" si="46"/>
        <v>-20.497756799999983</v>
      </c>
    </row>
    <row r="725" spans="1:8" outlineLevel="1">
      <c r="A725" s="7">
        <v>28</v>
      </c>
      <c r="B725" s="39">
        <v>42554</v>
      </c>
      <c r="C725" s="40">
        <f t="shared" si="47"/>
        <v>0.8333333333333337</v>
      </c>
      <c r="D725" s="43">
        <v>4.55</v>
      </c>
      <c r="E725" s="9">
        <f t="shared" si="48"/>
        <v>4.6842250000000005</v>
      </c>
      <c r="F725" s="44">
        <v>88.37</v>
      </c>
      <c r="G725" s="9">
        <f t="shared" si="49"/>
        <v>88.37</v>
      </c>
      <c r="H725" s="11">
        <f t="shared" si="46"/>
        <v>-32.180625750000026</v>
      </c>
    </row>
    <row r="726" spans="1:8" outlineLevel="1">
      <c r="A726" s="7">
        <v>28</v>
      </c>
      <c r="B726" s="39">
        <v>42554</v>
      </c>
      <c r="C726" s="40">
        <f t="shared" si="47"/>
        <v>0.85416666666666707</v>
      </c>
      <c r="D726" s="43">
        <v>5.86</v>
      </c>
      <c r="E726" s="9">
        <f t="shared" si="48"/>
        <v>6.0328700000000008</v>
      </c>
      <c r="F726" s="44">
        <v>107.74</v>
      </c>
      <c r="G726" s="9">
        <f t="shared" si="49"/>
        <v>107.74</v>
      </c>
      <c r="H726" s="11">
        <f t="shared" si="46"/>
        <v>-158.3025088</v>
      </c>
    </row>
    <row r="727" spans="1:8" outlineLevel="1">
      <c r="A727" s="7">
        <v>28</v>
      </c>
      <c r="B727" s="39">
        <v>42554</v>
      </c>
      <c r="C727" s="40">
        <f t="shared" si="47"/>
        <v>0.87500000000000044</v>
      </c>
      <c r="D727" s="43">
        <v>5.58</v>
      </c>
      <c r="E727" s="9">
        <f t="shared" si="48"/>
        <v>5.7446100000000007</v>
      </c>
      <c r="F727" s="44">
        <v>76.12</v>
      </c>
      <c r="G727" s="9">
        <f t="shared" si="49"/>
        <v>76.12</v>
      </c>
      <c r="H727" s="11">
        <f t="shared" si="46"/>
        <v>30.906001799999977</v>
      </c>
    </row>
    <row r="728" spans="1:8" outlineLevel="1">
      <c r="A728" s="7">
        <v>28</v>
      </c>
      <c r="B728" s="39">
        <v>42554</v>
      </c>
      <c r="C728" s="40">
        <f t="shared" si="47"/>
        <v>0.89583333333333381</v>
      </c>
      <c r="D728" s="43">
        <v>4.6399999999999997</v>
      </c>
      <c r="E728" s="9">
        <f t="shared" si="48"/>
        <v>4.7768800000000002</v>
      </c>
      <c r="F728" s="44">
        <v>99.85</v>
      </c>
      <c r="G728" s="9">
        <f t="shared" si="49"/>
        <v>99.85</v>
      </c>
      <c r="H728" s="11">
        <f t="shared" si="46"/>
        <v>-87.655747999999974</v>
      </c>
    </row>
    <row r="729" spans="1:8" outlineLevel="1">
      <c r="A729" s="7">
        <v>28</v>
      </c>
      <c r="B729" s="39">
        <v>42554</v>
      </c>
      <c r="C729" s="40">
        <f t="shared" si="47"/>
        <v>0.91666666666666718</v>
      </c>
      <c r="D729" s="43">
        <v>3.1</v>
      </c>
      <c r="E729" s="9">
        <f t="shared" si="48"/>
        <v>3.1914500000000006</v>
      </c>
      <c r="F729" s="44">
        <v>79.19</v>
      </c>
      <c r="G729" s="9">
        <f t="shared" si="49"/>
        <v>79.19</v>
      </c>
      <c r="H729" s="11">
        <f t="shared" si="46"/>
        <v>7.3722495000000086</v>
      </c>
    </row>
    <row r="730" spans="1:8" outlineLevel="1">
      <c r="A730" s="7">
        <v>28</v>
      </c>
      <c r="B730" s="39">
        <v>42554</v>
      </c>
      <c r="C730" s="40">
        <f t="shared" si="47"/>
        <v>0.93750000000000056</v>
      </c>
      <c r="D730" s="43">
        <v>2.2599999999999998</v>
      </c>
      <c r="E730" s="9">
        <f t="shared" si="48"/>
        <v>2.32667</v>
      </c>
      <c r="F730" s="44">
        <v>56.29</v>
      </c>
      <c r="G730" s="9">
        <f t="shared" si="49"/>
        <v>56.29</v>
      </c>
      <c r="H730" s="11">
        <f t="shared" si="46"/>
        <v>58.6553507</v>
      </c>
    </row>
    <row r="731" spans="1:8" outlineLevel="1">
      <c r="A731" s="7">
        <v>28</v>
      </c>
      <c r="B731" s="39">
        <v>42554</v>
      </c>
      <c r="C731" s="40">
        <f t="shared" si="47"/>
        <v>0.95833333333333393</v>
      </c>
      <c r="D731" s="43">
        <v>2.5299999999999998</v>
      </c>
      <c r="E731" s="9">
        <f t="shared" si="48"/>
        <v>2.604635</v>
      </c>
      <c r="F731" s="44">
        <v>24.52</v>
      </c>
      <c r="G731" s="9">
        <f t="shared" si="49"/>
        <v>24.52</v>
      </c>
      <c r="H731" s="11">
        <f t="shared" si="46"/>
        <v>148.41210230000002</v>
      </c>
    </row>
    <row r="732" spans="1:8" outlineLevel="1">
      <c r="A732" s="7">
        <v>28</v>
      </c>
      <c r="B732" s="39">
        <v>42554</v>
      </c>
      <c r="C732" s="40">
        <f t="shared" si="47"/>
        <v>0.9791666666666673</v>
      </c>
      <c r="D732" s="43">
        <v>3.74</v>
      </c>
      <c r="E732" s="9">
        <f t="shared" si="48"/>
        <v>3.8503300000000005</v>
      </c>
      <c r="F732" s="44">
        <v>53</v>
      </c>
      <c r="G732" s="9">
        <f t="shared" si="49"/>
        <v>53</v>
      </c>
      <c r="H732" s="11">
        <f t="shared" si="46"/>
        <v>109.73440500000001</v>
      </c>
    </row>
    <row r="733" spans="1:8" outlineLevel="1">
      <c r="A733" s="7">
        <v>28</v>
      </c>
      <c r="B733" s="39">
        <v>42554</v>
      </c>
      <c r="C733" s="40">
        <f t="shared" si="47"/>
        <v>1.0000000000000007</v>
      </c>
      <c r="D733" s="43">
        <v>4.82</v>
      </c>
      <c r="E733" s="9">
        <f t="shared" si="48"/>
        <v>4.9621900000000005</v>
      </c>
      <c r="F733" s="44">
        <v>28.2</v>
      </c>
      <c r="G733" s="9">
        <f t="shared" si="49"/>
        <v>28.2</v>
      </c>
      <c r="H733" s="11">
        <f t="shared" si="46"/>
        <v>264.48472700000002</v>
      </c>
    </row>
    <row r="734" spans="1:8" outlineLevel="1">
      <c r="A734" s="7">
        <v>28</v>
      </c>
      <c r="B734" s="39">
        <v>42555</v>
      </c>
      <c r="C734" s="40">
        <f t="shared" si="47"/>
        <v>2.0833333333333332E-2</v>
      </c>
      <c r="D734" s="43">
        <v>5.77</v>
      </c>
      <c r="E734" s="9">
        <f t="shared" si="48"/>
        <v>5.9402150000000002</v>
      </c>
      <c r="F734" s="44">
        <v>35.479999999999997</v>
      </c>
      <c r="G734" s="9">
        <f t="shared" si="49"/>
        <v>35.479999999999997</v>
      </c>
      <c r="H734" s="11">
        <f t="shared" si="46"/>
        <v>273.36869430000002</v>
      </c>
    </row>
    <row r="735" spans="1:8" outlineLevel="1">
      <c r="A735" s="7">
        <v>28</v>
      </c>
      <c r="B735" s="39">
        <v>42555</v>
      </c>
      <c r="C735" s="40">
        <f t="shared" si="47"/>
        <v>4.1666666666666664E-2</v>
      </c>
      <c r="D735" s="43">
        <v>5.57</v>
      </c>
      <c r="E735" s="9">
        <f t="shared" si="48"/>
        <v>5.7343150000000005</v>
      </c>
      <c r="F735" s="44">
        <v>35.409999999999997</v>
      </c>
      <c r="G735" s="9">
        <f t="shared" si="49"/>
        <v>35.409999999999997</v>
      </c>
      <c r="H735" s="11">
        <f t="shared" si="46"/>
        <v>264.29457835000005</v>
      </c>
    </row>
    <row r="736" spans="1:8" outlineLevel="1">
      <c r="A736" s="7">
        <v>28</v>
      </c>
      <c r="B736" s="39">
        <v>42555</v>
      </c>
      <c r="C736" s="40">
        <f t="shared" si="47"/>
        <v>6.25E-2</v>
      </c>
      <c r="D736" s="43">
        <v>5.62</v>
      </c>
      <c r="E736" s="9">
        <f t="shared" si="48"/>
        <v>5.7857900000000004</v>
      </c>
      <c r="F736" s="44">
        <v>25.76</v>
      </c>
      <c r="G736" s="9">
        <f t="shared" si="49"/>
        <v>25.76</v>
      </c>
      <c r="H736" s="11">
        <f t="shared" si="46"/>
        <v>322.49993460000002</v>
      </c>
    </row>
    <row r="737" spans="1:8" outlineLevel="1">
      <c r="A737" s="7">
        <v>28</v>
      </c>
      <c r="B737" s="39">
        <v>42555</v>
      </c>
      <c r="C737" s="40">
        <f t="shared" si="47"/>
        <v>8.3333333333333329E-2</v>
      </c>
      <c r="D737" s="43">
        <v>6.34</v>
      </c>
      <c r="E737" s="9">
        <f t="shared" si="48"/>
        <v>6.5270300000000008</v>
      </c>
      <c r="F737" s="44">
        <v>25.23</v>
      </c>
      <c r="G737" s="9">
        <f t="shared" si="49"/>
        <v>25.23</v>
      </c>
      <c r="H737" s="11">
        <f t="shared" si="46"/>
        <v>367.27597810000003</v>
      </c>
    </row>
    <row r="738" spans="1:8" outlineLevel="1">
      <c r="A738" s="7">
        <v>28</v>
      </c>
      <c r="B738" s="39">
        <v>42555</v>
      </c>
      <c r="C738" s="40">
        <f t="shared" si="47"/>
        <v>0.10416666666666666</v>
      </c>
      <c r="D738" s="43">
        <v>7.63</v>
      </c>
      <c r="E738" s="9">
        <f t="shared" si="48"/>
        <v>7.8550850000000008</v>
      </c>
      <c r="F738" s="44">
        <v>25.2</v>
      </c>
      <c r="G738" s="9">
        <f t="shared" si="49"/>
        <v>25.2</v>
      </c>
      <c r="H738" s="11">
        <f t="shared" si="46"/>
        <v>442.2412855</v>
      </c>
    </row>
    <row r="739" spans="1:8" outlineLevel="1">
      <c r="A739" s="7">
        <v>28</v>
      </c>
      <c r="B739" s="39">
        <v>42555</v>
      </c>
      <c r="C739" s="40">
        <f t="shared" si="47"/>
        <v>0.12499999999999999</v>
      </c>
      <c r="D739" s="43">
        <v>7.47</v>
      </c>
      <c r="E739" s="9">
        <f t="shared" si="48"/>
        <v>7.6903650000000008</v>
      </c>
      <c r="F739" s="44">
        <v>24.68</v>
      </c>
      <c r="G739" s="9">
        <f t="shared" si="49"/>
        <v>24.68</v>
      </c>
      <c r="H739" s="11">
        <f t="shared" si="46"/>
        <v>436.96653930000002</v>
      </c>
    </row>
    <row r="740" spans="1:8" outlineLevel="1">
      <c r="A740" s="7">
        <v>28</v>
      </c>
      <c r="B740" s="39">
        <v>42555</v>
      </c>
      <c r="C740" s="40">
        <f t="shared" si="47"/>
        <v>0.14583333333333331</v>
      </c>
      <c r="D740" s="43">
        <v>7.68</v>
      </c>
      <c r="E740" s="9">
        <f t="shared" si="48"/>
        <v>7.9065600000000007</v>
      </c>
      <c r="F740" s="44">
        <v>21.23</v>
      </c>
      <c r="G740" s="9">
        <f t="shared" si="49"/>
        <v>21.23</v>
      </c>
      <c r="H740" s="11">
        <f t="shared" si="46"/>
        <v>476.52837120000004</v>
      </c>
    </row>
    <row r="741" spans="1:8" outlineLevel="1">
      <c r="A741" s="7">
        <v>28</v>
      </c>
      <c r="B741" s="39">
        <v>42555</v>
      </c>
      <c r="C741" s="40">
        <f t="shared" si="47"/>
        <v>0.16666666666666666</v>
      </c>
      <c r="D741" s="43">
        <v>7.58</v>
      </c>
      <c r="E741" s="9">
        <f t="shared" si="48"/>
        <v>7.8036100000000008</v>
      </c>
      <c r="F741" s="44">
        <v>18.04</v>
      </c>
      <c r="G741" s="9">
        <f t="shared" si="49"/>
        <v>18.04</v>
      </c>
      <c r="H741" s="11">
        <f t="shared" si="46"/>
        <v>495.21709060000006</v>
      </c>
    </row>
    <row r="742" spans="1:8" outlineLevel="1">
      <c r="A742" s="7">
        <v>28</v>
      </c>
      <c r="B742" s="39">
        <v>42555</v>
      </c>
      <c r="C742" s="40">
        <f t="shared" si="47"/>
        <v>0.1875</v>
      </c>
      <c r="D742" s="43">
        <v>6.36</v>
      </c>
      <c r="E742" s="9">
        <f t="shared" si="48"/>
        <v>6.5476200000000011</v>
      </c>
      <c r="F742" s="44">
        <v>17.579999999999998</v>
      </c>
      <c r="G742" s="9">
        <f t="shared" si="49"/>
        <v>17.579999999999998</v>
      </c>
      <c r="H742" s="11">
        <f t="shared" si="46"/>
        <v>418.52387040000008</v>
      </c>
    </row>
    <row r="743" spans="1:8" outlineLevel="1">
      <c r="A743" s="7">
        <v>28</v>
      </c>
      <c r="B743" s="39">
        <v>42555</v>
      </c>
      <c r="C743" s="40">
        <f t="shared" si="47"/>
        <v>0.20833333333333334</v>
      </c>
      <c r="D743" s="43">
        <v>5.84</v>
      </c>
      <c r="E743" s="9">
        <f t="shared" si="48"/>
        <v>6.0122800000000005</v>
      </c>
      <c r="F743" s="44">
        <v>22.91</v>
      </c>
      <c r="G743" s="9">
        <f t="shared" si="49"/>
        <v>22.91</v>
      </c>
      <c r="H743" s="11">
        <f t="shared" si="46"/>
        <v>352.25948520000003</v>
      </c>
    </row>
    <row r="744" spans="1:8" outlineLevel="1">
      <c r="A744" s="7">
        <v>28</v>
      </c>
      <c r="B744" s="39">
        <v>42555</v>
      </c>
      <c r="C744" s="40">
        <f t="shared" si="47"/>
        <v>0.22916666666666669</v>
      </c>
      <c r="D744" s="43">
        <v>6.76</v>
      </c>
      <c r="E744" s="9">
        <f t="shared" si="48"/>
        <v>6.9594200000000006</v>
      </c>
      <c r="F744" s="44">
        <v>32.869999999999997</v>
      </c>
      <c r="G744" s="9">
        <f t="shared" si="49"/>
        <v>32.869999999999997</v>
      </c>
      <c r="H744" s="11">
        <f t="shared" si="46"/>
        <v>338.43659460000003</v>
      </c>
    </row>
    <row r="745" spans="1:8" outlineLevel="1">
      <c r="A745" s="7">
        <v>28</v>
      </c>
      <c r="B745" s="39">
        <v>42555</v>
      </c>
      <c r="C745" s="40">
        <f t="shared" si="47"/>
        <v>0.25</v>
      </c>
      <c r="D745" s="43">
        <v>7.46</v>
      </c>
      <c r="E745" s="9">
        <f t="shared" si="48"/>
        <v>7.6800700000000006</v>
      </c>
      <c r="F745" s="44">
        <v>29.97</v>
      </c>
      <c r="G745" s="9">
        <f t="shared" si="49"/>
        <v>29.97</v>
      </c>
      <c r="H745" s="11">
        <f t="shared" si="46"/>
        <v>395.75400710000002</v>
      </c>
    </row>
    <row r="746" spans="1:8" outlineLevel="1">
      <c r="A746" s="7">
        <v>28</v>
      </c>
      <c r="B746" s="39">
        <v>42555</v>
      </c>
      <c r="C746" s="40">
        <f t="shared" si="47"/>
        <v>0.27083333333333331</v>
      </c>
      <c r="D746" s="43">
        <v>7.38</v>
      </c>
      <c r="E746" s="9">
        <f t="shared" si="48"/>
        <v>7.5977100000000002</v>
      </c>
      <c r="F746" s="44">
        <v>36.96</v>
      </c>
      <c r="G746" s="9">
        <f t="shared" si="49"/>
        <v>36.96</v>
      </c>
      <c r="H746" s="11">
        <f t="shared" si="46"/>
        <v>338.40200340000001</v>
      </c>
    </row>
    <row r="747" spans="1:8" outlineLevel="1">
      <c r="A747" s="7">
        <v>28</v>
      </c>
      <c r="B747" s="39">
        <v>42555</v>
      </c>
      <c r="C747" s="40">
        <f t="shared" si="47"/>
        <v>0.29166666666666663</v>
      </c>
      <c r="D747" s="43">
        <v>6.82</v>
      </c>
      <c r="E747" s="9">
        <f t="shared" si="48"/>
        <v>7.0211900000000007</v>
      </c>
      <c r="F747" s="44">
        <v>148.35</v>
      </c>
      <c r="G747" s="9">
        <f t="shared" si="49"/>
        <v>148.35</v>
      </c>
      <c r="H747" s="11">
        <f t="shared" si="46"/>
        <v>-469.36655150000001</v>
      </c>
    </row>
    <row r="748" spans="1:8" outlineLevel="1">
      <c r="A748" s="7">
        <v>28</v>
      </c>
      <c r="B748" s="39">
        <v>42555</v>
      </c>
      <c r="C748" s="40">
        <f t="shared" si="47"/>
        <v>0.31249999999999994</v>
      </c>
      <c r="D748" s="43">
        <v>5.42</v>
      </c>
      <c r="E748" s="9">
        <f t="shared" si="48"/>
        <v>5.5798900000000007</v>
      </c>
      <c r="F748" s="44">
        <v>158.1</v>
      </c>
      <c r="G748" s="9">
        <f t="shared" si="49"/>
        <v>158.1</v>
      </c>
      <c r="H748" s="11">
        <f t="shared" si="46"/>
        <v>-427.41957400000001</v>
      </c>
    </row>
    <row r="749" spans="1:8" outlineLevel="1">
      <c r="A749" s="7">
        <v>28</v>
      </c>
      <c r="B749" s="39">
        <v>42555</v>
      </c>
      <c r="C749" s="40">
        <f t="shared" si="47"/>
        <v>0.33333333333333326</v>
      </c>
      <c r="D749" s="43">
        <v>5.12</v>
      </c>
      <c r="E749" s="9">
        <f t="shared" si="48"/>
        <v>5.2710400000000002</v>
      </c>
      <c r="F749" s="44">
        <v>260.3</v>
      </c>
      <c r="G749" s="9">
        <f t="shared" si="49"/>
        <v>260.3</v>
      </c>
      <c r="H749" s="11">
        <f t="shared" si="46"/>
        <v>-942.46195200000011</v>
      </c>
    </row>
    <row r="750" spans="1:8" outlineLevel="1">
      <c r="A750" s="7">
        <v>28</v>
      </c>
      <c r="B750" s="39">
        <v>42555</v>
      </c>
      <c r="C750" s="40">
        <f t="shared" si="47"/>
        <v>0.35416666666666657</v>
      </c>
      <c r="D750" s="43">
        <v>5.0199999999999996</v>
      </c>
      <c r="E750" s="9">
        <f t="shared" si="48"/>
        <v>5.1680900000000003</v>
      </c>
      <c r="F750" s="44">
        <v>259.27</v>
      </c>
      <c r="G750" s="9">
        <f t="shared" si="49"/>
        <v>259.27</v>
      </c>
      <c r="H750" s="11">
        <f t="shared" si="46"/>
        <v>-918.73135930000001</v>
      </c>
    </row>
    <row r="751" spans="1:8" outlineLevel="1">
      <c r="A751" s="7">
        <v>28</v>
      </c>
      <c r="B751" s="39">
        <v>42555</v>
      </c>
      <c r="C751" s="40">
        <f t="shared" si="47"/>
        <v>0.37499999999999989</v>
      </c>
      <c r="D751" s="43">
        <v>5.67</v>
      </c>
      <c r="E751" s="9">
        <f t="shared" si="48"/>
        <v>5.8372650000000004</v>
      </c>
      <c r="F751" s="44">
        <v>255.18</v>
      </c>
      <c r="G751" s="9">
        <f t="shared" si="49"/>
        <v>255.18</v>
      </c>
      <c r="H751" s="11">
        <f t="shared" si="46"/>
        <v>-1013.8161852000001</v>
      </c>
    </row>
    <row r="752" spans="1:8" outlineLevel="1">
      <c r="A752" s="7">
        <v>28</v>
      </c>
      <c r="B752" s="39">
        <v>42555</v>
      </c>
      <c r="C752" s="40">
        <f t="shared" si="47"/>
        <v>0.3958333333333332</v>
      </c>
      <c r="D752" s="43">
        <v>5.26</v>
      </c>
      <c r="E752" s="9">
        <f t="shared" si="48"/>
        <v>5.4151699999999998</v>
      </c>
      <c r="F752" s="44">
        <v>264.88</v>
      </c>
      <c r="G752" s="9">
        <f t="shared" si="49"/>
        <v>264.88</v>
      </c>
      <c r="H752" s="11">
        <f t="shared" si="46"/>
        <v>-993.03387459999999</v>
      </c>
    </row>
    <row r="753" spans="1:8" outlineLevel="1">
      <c r="A753" s="7">
        <v>28</v>
      </c>
      <c r="B753" s="39">
        <v>42555</v>
      </c>
      <c r="C753" s="40">
        <f t="shared" si="47"/>
        <v>0.41666666666666652</v>
      </c>
      <c r="D753" s="43">
        <v>5.33</v>
      </c>
      <c r="E753" s="9">
        <f t="shared" si="48"/>
        <v>5.4872350000000001</v>
      </c>
      <c r="F753" s="44">
        <v>137.1</v>
      </c>
      <c r="G753" s="9">
        <f t="shared" si="49"/>
        <v>137.1</v>
      </c>
      <c r="H753" s="11">
        <f t="shared" si="46"/>
        <v>-305.09026599999999</v>
      </c>
    </row>
    <row r="754" spans="1:8" outlineLevel="1">
      <c r="A754" s="7">
        <v>28</v>
      </c>
      <c r="B754" s="39">
        <v>42555</v>
      </c>
      <c r="C754" s="40">
        <f t="shared" si="47"/>
        <v>0.43749999999999983</v>
      </c>
      <c r="D754" s="43">
        <v>5.77</v>
      </c>
      <c r="E754" s="9">
        <f t="shared" si="48"/>
        <v>5.9402150000000002</v>
      </c>
      <c r="F754" s="44">
        <v>194.88</v>
      </c>
      <c r="G754" s="9">
        <f t="shared" si="49"/>
        <v>194.88</v>
      </c>
      <c r="H754" s="11">
        <f t="shared" si="46"/>
        <v>-673.50157669999999</v>
      </c>
    </row>
    <row r="755" spans="1:8" outlineLevel="1">
      <c r="A755" s="7">
        <v>28</v>
      </c>
      <c r="B755" s="39">
        <v>42555</v>
      </c>
      <c r="C755" s="40">
        <f t="shared" si="47"/>
        <v>0.45833333333333315</v>
      </c>
      <c r="D755" s="43">
        <v>5.82</v>
      </c>
      <c r="E755" s="9">
        <f t="shared" si="48"/>
        <v>5.9916900000000011</v>
      </c>
      <c r="F755" s="44">
        <v>118.28</v>
      </c>
      <c r="G755" s="9">
        <f t="shared" si="49"/>
        <v>118.28</v>
      </c>
      <c r="H755" s="11">
        <f t="shared" si="46"/>
        <v>-220.37435820000005</v>
      </c>
    </row>
    <row r="756" spans="1:8" outlineLevel="1">
      <c r="A756" s="7">
        <v>28</v>
      </c>
      <c r="B756" s="39">
        <v>42555</v>
      </c>
      <c r="C756" s="40">
        <f t="shared" si="47"/>
        <v>0.47916666666666646</v>
      </c>
      <c r="D756" s="43">
        <v>5.0599999999999996</v>
      </c>
      <c r="E756" s="9">
        <f t="shared" si="48"/>
        <v>5.2092700000000001</v>
      </c>
      <c r="F756" s="44">
        <v>126.42</v>
      </c>
      <c r="G756" s="9">
        <f t="shared" si="49"/>
        <v>126.42</v>
      </c>
      <c r="H756" s="11">
        <f t="shared" si="46"/>
        <v>-234.0004084</v>
      </c>
    </row>
    <row r="757" spans="1:8" outlineLevel="1">
      <c r="A757" s="7">
        <v>28</v>
      </c>
      <c r="B757" s="39">
        <v>42555</v>
      </c>
      <c r="C757" s="40">
        <f t="shared" si="47"/>
        <v>0.49999999999999978</v>
      </c>
      <c r="D757" s="43">
        <v>4.76</v>
      </c>
      <c r="E757" s="9">
        <f t="shared" si="48"/>
        <v>4.9004200000000004</v>
      </c>
      <c r="F757" s="44">
        <v>96.09</v>
      </c>
      <c r="G757" s="9">
        <f t="shared" si="49"/>
        <v>96.09</v>
      </c>
      <c r="H757" s="11">
        <f t="shared" si="46"/>
        <v>-71.49712780000003</v>
      </c>
    </row>
    <row r="758" spans="1:8" outlineLevel="1">
      <c r="A758" s="7">
        <v>28</v>
      </c>
      <c r="B758" s="39">
        <v>42555</v>
      </c>
      <c r="C758" s="40">
        <f t="shared" si="47"/>
        <v>0.52083333333333315</v>
      </c>
      <c r="D758" s="43">
        <v>4.63</v>
      </c>
      <c r="E758" s="9">
        <f t="shared" si="48"/>
        <v>4.7665850000000001</v>
      </c>
      <c r="F758" s="44">
        <v>152.78</v>
      </c>
      <c r="G758" s="9">
        <f t="shared" si="49"/>
        <v>152.78</v>
      </c>
      <c r="H758" s="11">
        <f t="shared" si="46"/>
        <v>-339.76217880000002</v>
      </c>
    </row>
    <row r="759" spans="1:8" outlineLevel="1">
      <c r="A759" s="7">
        <v>28</v>
      </c>
      <c r="B759" s="39">
        <v>42555</v>
      </c>
      <c r="C759" s="40">
        <f t="shared" si="47"/>
        <v>0.54166666666666652</v>
      </c>
      <c r="D759" s="43">
        <v>4.9400000000000004</v>
      </c>
      <c r="E759" s="9">
        <f t="shared" si="48"/>
        <v>5.0857300000000008</v>
      </c>
      <c r="F759" s="44">
        <v>168.8</v>
      </c>
      <c r="G759" s="9">
        <f t="shared" si="49"/>
        <v>168.8</v>
      </c>
      <c r="H759" s="11">
        <f t="shared" si="46"/>
        <v>-443.98422900000014</v>
      </c>
    </row>
    <row r="760" spans="1:8" outlineLevel="1">
      <c r="A760" s="7">
        <v>28</v>
      </c>
      <c r="B760" s="39">
        <v>42555</v>
      </c>
      <c r="C760" s="40">
        <f t="shared" si="47"/>
        <v>0.56249999999999989</v>
      </c>
      <c r="D760" s="43">
        <v>5.31</v>
      </c>
      <c r="E760" s="9">
        <f t="shared" si="48"/>
        <v>5.4666449999999998</v>
      </c>
      <c r="F760" s="44">
        <v>147.43</v>
      </c>
      <c r="G760" s="9">
        <f t="shared" si="49"/>
        <v>147.43</v>
      </c>
      <c r="H760" s="11">
        <f t="shared" si="46"/>
        <v>-360.41590485</v>
      </c>
    </row>
    <row r="761" spans="1:8" outlineLevel="1">
      <c r="A761" s="7">
        <v>28</v>
      </c>
      <c r="B761" s="39">
        <v>42555</v>
      </c>
      <c r="C761" s="40">
        <f t="shared" si="47"/>
        <v>0.58333333333333326</v>
      </c>
      <c r="D761" s="43">
        <v>4.93</v>
      </c>
      <c r="E761" s="9">
        <f t="shared" si="48"/>
        <v>5.0754349999999997</v>
      </c>
      <c r="F761" s="44">
        <v>175.56</v>
      </c>
      <c r="G761" s="9">
        <f t="shared" si="49"/>
        <v>175.56</v>
      </c>
      <c r="H761" s="11">
        <f t="shared" si="46"/>
        <v>-477.39541609999998</v>
      </c>
    </row>
    <row r="762" spans="1:8" outlineLevel="1">
      <c r="A762" s="7">
        <v>28</v>
      </c>
      <c r="B762" s="39">
        <v>42555</v>
      </c>
      <c r="C762" s="40">
        <f t="shared" si="47"/>
        <v>0.60416666666666663</v>
      </c>
      <c r="D762" s="43">
        <v>5.55</v>
      </c>
      <c r="E762" s="9">
        <f t="shared" si="48"/>
        <v>5.7137250000000002</v>
      </c>
      <c r="F762" s="44">
        <v>147.27000000000001</v>
      </c>
      <c r="G762" s="9">
        <f t="shared" si="49"/>
        <v>147.27000000000001</v>
      </c>
      <c r="H762" s="11">
        <f t="shared" si="46"/>
        <v>-375.79169325000009</v>
      </c>
    </row>
    <row r="763" spans="1:8" outlineLevel="1">
      <c r="A763" s="7">
        <v>28</v>
      </c>
      <c r="B763" s="39">
        <v>42555</v>
      </c>
      <c r="C763" s="40">
        <f t="shared" si="47"/>
        <v>0.625</v>
      </c>
      <c r="D763" s="43">
        <v>6.79</v>
      </c>
      <c r="E763" s="9">
        <f t="shared" si="48"/>
        <v>6.9903050000000002</v>
      </c>
      <c r="F763" s="44">
        <v>157.78</v>
      </c>
      <c r="G763" s="9">
        <f t="shared" si="49"/>
        <v>157.78</v>
      </c>
      <c r="H763" s="11">
        <f t="shared" si="46"/>
        <v>-533.22046540000008</v>
      </c>
    </row>
    <row r="764" spans="1:8" outlineLevel="1">
      <c r="A764" s="7">
        <v>28</v>
      </c>
      <c r="B764" s="39">
        <v>42555</v>
      </c>
      <c r="C764" s="40">
        <f t="shared" si="47"/>
        <v>0.64583333333333337</v>
      </c>
      <c r="D764" s="43">
        <v>5.15</v>
      </c>
      <c r="E764" s="9">
        <f t="shared" si="48"/>
        <v>5.3019250000000007</v>
      </c>
      <c r="F764" s="44">
        <v>130.84</v>
      </c>
      <c r="G764" s="9">
        <f t="shared" si="49"/>
        <v>130.84</v>
      </c>
      <c r="H764" s="11">
        <f t="shared" si="46"/>
        <v>-261.59697950000003</v>
      </c>
    </row>
    <row r="765" spans="1:8" outlineLevel="1">
      <c r="A765" s="7">
        <v>28</v>
      </c>
      <c r="B765" s="39">
        <v>42555</v>
      </c>
      <c r="C765" s="40">
        <f t="shared" si="47"/>
        <v>0.66666666666666674</v>
      </c>
      <c r="D765" s="43">
        <v>5.05</v>
      </c>
      <c r="E765" s="9">
        <f t="shared" si="48"/>
        <v>5.1989749999999999</v>
      </c>
      <c r="F765" s="44">
        <v>130.19</v>
      </c>
      <c r="G765" s="9">
        <f t="shared" si="49"/>
        <v>130.19</v>
      </c>
      <c r="H765" s="11">
        <f t="shared" si="46"/>
        <v>-253.13809274999997</v>
      </c>
    </row>
    <row r="766" spans="1:8" outlineLevel="1">
      <c r="A766" s="7">
        <v>28</v>
      </c>
      <c r="B766" s="39">
        <v>42555</v>
      </c>
      <c r="C766" s="40">
        <f t="shared" si="47"/>
        <v>0.68750000000000011</v>
      </c>
      <c r="D766" s="43">
        <v>5.89</v>
      </c>
      <c r="E766" s="9">
        <f t="shared" si="48"/>
        <v>6.0637550000000005</v>
      </c>
      <c r="F766" s="44">
        <v>121.76</v>
      </c>
      <c r="G766" s="9">
        <f t="shared" si="49"/>
        <v>121.76</v>
      </c>
      <c r="H766" s="11">
        <f t="shared" ref="H766:H829" si="50">E766*($B$6-G766)</f>
        <v>-244.12677630000005</v>
      </c>
    </row>
    <row r="767" spans="1:8" outlineLevel="1">
      <c r="A767" s="7">
        <v>28</v>
      </c>
      <c r="B767" s="39">
        <v>42555</v>
      </c>
      <c r="C767" s="40">
        <f t="shared" ref="C767:C830" si="51">IF(C766=$C$61,$C$14,C766+1/48)</f>
        <v>0.70833333333333348</v>
      </c>
      <c r="D767" s="43">
        <v>4.74</v>
      </c>
      <c r="E767" s="9">
        <f t="shared" si="48"/>
        <v>4.879830000000001</v>
      </c>
      <c r="F767" s="44">
        <v>107.65</v>
      </c>
      <c r="G767" s="9">
        <f t="shared" si="49"/>
        <v>107.65</v>
      </c>
      <c r="H767" s="11">
        <f t="shared" si="50"/>
        <v>-127.60755450000005</v>
      </c>
    </row>
    <row r="768" spans="1:8" outlineLevel="1">
      <c r="A768" s="7">
        <v>28</v>
      </c>
      <c r="B768" s="39">
        <v>42555</v>
      </c>
      <c r="C768" s="40">
        <f t="shared" si="51"/>
        <v>0.72916666666666685</v>
      </c>
      <c r="D768" s="43">
        <v>6.58</v>
      </c>
      <c r="E768" s="9">
        <f t="shared" si="48"/>
        <v>6.7741100000000003</v>
      </c>
      <c r="F768" s="44">
        <v>160.02000000000001</v>
      </c>
      <c r="G768" s="9">
        <f t="shared" si="49"/>
        <v>160.02000000000001</v>
      </c>
      <c r="H768" s="11">
        <f t="shared" si="50"/>
        <v>-531.90311720000011</v>
      </c>
    </row>
    <row r="769" spans="1:8" outlineLevel="1">
      <c r="A769" s="7">
        <v>28</v>
      </c>
      <c r="B769" s="39">
        <v>42555</v>
      </c>
      <c r="C769" s="40">
        <f t="shared" si="51"/>
        <v>0.75000000000000022</v>
      </c>
      <c r="D769" s="43">
        <v>7.32</v>
      </c>
      <c r="E769" s="9">
        <f t="shared" si="48"/>
        <v>7.535940000000001</v>
      </c>
      <c r="F769" s="44">
        <v>183.63</v>
      </c>
      <c r="G769" s="9">
        <f t="shared" si="49"/>
        <v>183.63</v>
      </c>
      <c r="H769" s="11">
        <f t="shared" si="50"/>
        <v>-769.64555220000011</v>
      </c>
    </row>
    <row r="770" spans="1:8" outlineLevel="1">
      <c r="A770" s="7">
        <v>28</v>
      </c>
      <c r="B770" s="39">
        <v>42555</v>
      </c>
      <c r="C770" s="40">
        <f t="shared" si="51"/>
        <v>0.77083333333333359</v>
      </c>
      <c r="D770" s="43">
        <v>8.1</v>
      </c>
      <c r="E770" s="9">
        <f t="shared" si="48"/>
        <v>8.3389500000000005</v>
      </c>
      <c r="F770" s="44">
        <v>193.94</v>
      </c>
      <c r="G770" s="9">
        <f t="shared" si="49"/>
        <v>193.94</v>
      </c>
      <c r="H770" s="11">
        <f t="shared" si="50"/>
        <v>-937.63153800000009</v>
      </c>
    </row>
    <row r="771" spans="1:8" outlineLevel="1">
      <c r="A771" s="7">
        <v>28</v>
      </c>
      <c r="B771" s="39">
        <v>42555</v>
      </c>
      <c r="C771" s="40">
        <f t="shared" si="51"/>
        <v>0.79166666666666696</v>
      </c>
      <c r="D771" s="43">
        <v>9.24</v>
      </c>
      <c r="E771" s="9">
        <f t="shared" si="48"/>
        <v>9.5125800000000016</v>
      </c>
      <c r="F771" s="44">
        <v>142.38</v>
      </c>
      <c r="G771" s="9">
        <f t="shared" si="49"/>
        <v>142.38</v>
      </c>
      <c r="H771" s="11">
        <f t="shared" si="50"/>
        <v>-579.12587040000005</v>
      </c>
    </row>
    <row r="772" spans="1:8" outlineLevel="1">
      <c r="A772" s="7">
        <v>28</v>
      </c>
      <c r="B772" s="39">
        <v>42555</v>
      </c>
      <c r="C772" s="40">
        <f t="shared" si="51"/>
        <v>0.81250000000000033</v>
      </c>
      <c r="D772" s="43">
        <v>9.7100000000000009</v>
      </c>
      <c r="E772" s="9">
        <f t="shared" si="48"/>
        <v>9.9964450000000014</v>
      </c>
      <c r="F772" s="44">
        <v>91.04</v>
      </c>
      <c r="G772" s="9">
        <f t="shared" si="49"/>
        <v>91.04</v>
      </c>
      <c r="H772" s="11">
        <f t="shared" si="50"/>
        <v>-95.36608530000008</v>
      </c>
    </row>
    <row r="773" spans="1:8" outlineLevel="1">
      <c r="A773" s="7">
        <v>28</v>
      </c>
      <c r="B773" s="39">
        <v>42555</v>
      </c>
      <c r="C773" s="40">
        <f t="shared" si="51"/>
        <v>0.8333333333333337</v>
      </c>
      <c r="D773" s="43">
        <v>8.49</v>
      </c>
      <c r="E773" s="9">
        <f t="shared" si="48"/>
        <v>8.7404550000000008</v>
      </c>
      <c r="F773" s="44">
        <v>133.03</v>
      </c>
      <c r="G773" s="9">
        <f t="shared" si="49"/>
        <v>133.03</v>
      </c>
      <c r="H773" s="11">
        <f t="shared" si="50"/>
        <v>-450.39564615000006</v>
      </c>
    </row>
    <row r="774" spans="1:8" outlineLevel="1">
      <c r="A774" s="7">
        <v>28</v>
      </c>
      <c r="B774" s="39">
        <v>42555</v>
      </c>
      <c r="C774" s="40">
        <f t="shared" si="51"/>
        <v>0.85416666666666707</v>
      </c>
      <c r="D774" s="43">
        <v>8.66</v>
      </c>
      <c r="E774" s="9">
        <f t="shared" si="48"/>
        <v>8.9154700000000009</v>
      </c>
      <c r="F774" s="44">
        <v>102.77</v>
      </c>
      <c r="G774" s="9">
        <f t="shared" si="49"/>
        <v>102.77</v>
      </c>
      <c r="H774" s="11">
        <f t="shared" si="50"/>
        <v>-189.63204689999998</v>
      </c>
    </row>
    <row r="775" spans="1:8" outlineLevel="1">
      <c r="A775" s="7">
        <v>28</v>
      </c>
      <c r="B775" s="39">
        <v>42555</v>
      </c>
      <c r="C775" s="40">
        <f t="shared" si="51"/>
        <v>0.87500000000000044</v>
      </c>
      <c r="D775" s="43">
        <v>8.3000000000000007</v>
      </c>
      <c r="E775" s="9">
        <f t="shared" si="48"/>
        <v>8.5448500000000021</v>
      </c>
      <c r="F775" s="44">
        <v>105.08</v>
      </c>
      <c r="G775" s="9">
        <f t="shared" si="49"/>
        <v>105.08</v>
      </c>
      <c r="H775" s="11">
        <f t="shared" si="50"/>
        <v>-201.48756300000002</v>
      </c>
    </row>
    <row r="776" spans="1:8" outlineLevel="1">
      <c r="A776" s="7">
        <v>28</v>
      </c>
      <c r="B776" s="39">
        <v>42555</v>
      </c>
      <c r="C776" s="40">
        <f t="shared" si="51"/>
        <v>0.89583333333333381</v>
      </c>
      <c r="D776" s="43">
        <v>6</v>
      </c>
      <c r="E776" s="9">
        <f t="shared" si="48"/>
        <v>6.1770000000000005</v>
      </c>
      <c r="F776" s="44">
        <v>123.6</v>
      </c>
      <c r="G776" s="9">
        <f t="shared" si="49"/>
        <v>123.6</v>
      </c>
      <c r="H776" s="11">
        <f t="shared" si="50"/>
        <v>-260.05169999999998</v>
      </c>
    </row>
    <row r="777" spans="1:8" outlineLevel="1">
      <c r="A777" s="7">
        <v>28</v>
      </c>
      <c r="B777" s="39">
        <v>42555</v>
      </c>
      <c r="C777" s="40">
        <f t="shared" si="51"/>
        <v>0.91666666666666718</v>
      </c>
      <c r="D777" s="43">
        <v>6.18</v>
      </c>
      <c r="E777" s="9">
        <f t="shared" si="48"/>
        <v>6.3623099999999999</v>
      </c>
      <c r="F777" s="44">
        <v>47.22</v>
      </c>
      <c r="G777" s="9">
        <f t="shared" si="49"/>
        <v>47.22</v>
      </c>
      <c r="H777" s="11">
        <f t="shared" si="50"/>
        <v>218.09998680000001</v>
      </c>
    </row>
    <row r="778" spans="1:8" outlineLevel="1">
      <c r="A778" s="7">
        <v>28</v>
      </c>
      <c r="B778" s="39">
        <v>42555</v>
      </c>
      <c r="C778" s="40">
        <f t="shared" si="51"/>
        <v>0.93750000000000056</v>
      </c>
      <c r="D778" s="43">
        <v>5.61</v>
      </c>
      <c r="E778" s="9">
        <f t="shared" si="48"/>
        <v>5.7754950000000012</v>
      </c>
      <c r="F778" s="44">
        <v>165.98</v>
      </c>
      <c r="G778" s="9">
        <f t="shared" si="49"/>
        <v>165.98</v>
      </c>
      <c r="H778" s="11">
        <f t="shared" si="50"/>
        <v>-487.91381760000002</v>
      </c>
    </row>
    <row r="779" spans="1:8" outlineLevel="1">
      <c r="A779" s="7">
        <v>28</v>
      </c>
      <c r="B779" s="39">
        <v>42555</v>
      </c>
      <c r="C779" s="40">
        <f t="shared" si="51"/>
        <v>0.95833333333333393</v>
      </c>
      <c r="D779" s="43">
        <v>4.9800000000000004</v>
      </c>
      <c r="E779" s="9">
        <f t="shared" si="48"/>
        <v>5.1269100000000005</v>
      </c>
      <c r="F779" s="44">
        <v>109.19</v>
      </c>
      <c r="G779" s="9">
        <f t="shared" si="49"/>
        <v>109.19</v>
      </c>
      <c r="H779" s="11">
        <f t="shared" si="50"/>
        <v>-141.9641379</v>
      </c>
    </row>
    <row r="780" spans="1:8" outlineLevel="1">
      <c r="A780" s="7">
        <v>28</v>
      </c>
      <c r="B780" s="39">
        <v>42555</v>
      </c>
      <c r="C780" s="40">
        <f t="shared" si="51"/>
        <v>0.9791666666666673</v>
      </c>
      <c r="D780" s="43">
        <v>4.04</v>
      </c>
      <c r="E780" s="9">
        <f t="shared" si="48"/>
        <v>4.1591800000000001</v>
      </c>
      <c r="F780" s="44">
        <v>132.24</v>
      </c>
      <c r="G780" s="9">
        <f t="shared" si="49"/>
        <v>132.24</v>
      </c>
      <c r="H780" s="11">
        <f t="shared" si="50"/>
        <v>-211.03679320000003</v>
      </c>
    </row>
    <row r="781" spans="1:8" outlineLevel="1">
      <c r="A781" s="7">
        <v>28</v>
      </c>
      <c r="B781" s="39">
        <v>42555</v>
      </c>
      <c r="C781" s="40">
        <f t="shared" si="51"/>
        <v>1.0000000000000007</v>
      </c>
      <c r="D781" s="43">
        <v>4.4800000000000004</v>
      </c>
      <c r="E781" s="9">
        <f t="shared" si="48"/>
        <v>4.6121600000000011</v>
      </c>
      <c r="F781" s="44">
        <v>93.94</v>
      </c>
      <c r="G781" s="9">
        <f t="shared" si="49"/>
        <v>93.94</v>
      </c>
      <c r="H781" s="11">
        <f t="shared" si="50"/>
        <v>-57.375270400000005</v>
      </c>
    </row>
    <row r="782" spans="1:8" outlineLevel="1">
      <c r="A782" s="7">
        <v>28</v>
      </c>
      <c r="B782" s="39">
        <v>42556</v>
      </c>
      <c r="C782" s="40">
        <f t="shared" si="51"/>
        <v>2.0833333333333332E-2</v>
      </c>
      <c r="D782" s="43">
        <v>3.52</v>
      </c>
      <c r="E782" s="9">
        <f t="shared" si="48"/>
        <v>3.6238400000000004</v>
      </c>
      <c r="F782" s="44">
        <v>60.13</v>
      </c>
      <c r="G782" s="9">
        <f t="shared" si="49"/>
        <v>60.13</v>
      </c>
      <c r="H782" s="11">
        <f t="shared" si="50"/>
        <v>77.441460800000002</v>
      </c>
    </row>
    <row r="783" spans="1:8" outlineLevel="1">
      <c r="A783" s="7">
        <v>28</v>
      </c>
      <c r="B783" s="39">
        <v>42556</v>
      </c>
      <c r="C783" s="40">
        <f t="shared" si="51"/>
        <v>4.1666666666666664E-2</v>
      </c>
      <c r="D783" s="43">
        <v>4.21</v>
      </c>
      <c r="E783" s="9">
        <f t="shared" ref="E783:E846" si="52">IF($B$11="Electricity",$D783*$B$7,$D783*$B$9)</f>
        <v>4.3341950000000002</v>
      </c>
      <c r="F783" s="44">
        <v>53.09</v>
      </c>
      <c r="G783" s="9">
        <f t="shared" ref="G783:G846" si="53">$F783*$B$9</f>
        <v>53.09</v>
      </c>
      <c r="H783" s="11">
        <f t="shared" si="50"/>
        <v>123.13447994999999</v>
      </c>
    </row>
    <row r="784" spans="1:8" outlineLevel="1">
      <c r="A784" s="7">
        <v>28</v>
      </c>
      <c r="B784" s="39">
        <v>42556</v>
      </c>
      <c r="C784" s="40">
        <f t="shared" si="51"/>
        <v>6.25E-2</v>
      </c>
      <c r="D784" s="43">
        <v>4.24</v>
      </c>
      <c r="E784" s="9">
        <f t="shared" si="52"/>
        <v>4.3650800000000007</v>
      </c>
      <c r="F784" s="44">
        <v>46.91</v>
      </c>
      <c r="G784" s="9">
        <f t="shared" si="53"/>
        <v>46.91</v>
      </c>
      <c r="H784" s="11">
        <f t="shared" si="50"/>
        <v>150.98811720000003</v>
      </c>
    </row>
    <row r="785" spans="1:8" outlineLevel="1">
      <c r="A785" s="7">
        <v>28</v>
      </c>
      <c r="B785" s="39">
        <v>42556</v>
      </c>
      <c r="C785" s="40">
        <f t="shared" si="51"/>
        <v>8.3333333333333329E-2</v>
      </c>
      <c r="D785" s="43">
        <v>3.63</v>
      </c>
      <c r="E785" s="9">
        <f t="shared" si="52"/>
        <v>3.737085</v>
      </c>
      <c r="F785" s="44">
        <v>45.83</v>
      </c>
      <c r="G785" s="9">
        <f t="shared" si="53"/>
        <v>45.83</v>
      </c>
      <c r="H785" s="11">
        <f t="shared" si="50"/>
        <v>133.30182195</v>
      </c>
    </row>
    <row r="786" spans="1:8" outlineLevel="1">
      <c r="A786" s="7">
        <v>28</v>
      </c>
      <c r="B786" s="39">
        <v>42556</v>
      </c>
      <c r="C786" s="40">
        <f t="shared" si="51"/>
        <v>0.10416666666666666</v>
      </c>
      <c r="D786" s="43">
        <v>2.62</v>
      </c>
      <c r="E786" s="9">
        <f t="shared" si="52"/>
        <v>2.6972900000000002</v>
      </c>
      <c r="F786" s="44">
        <v>43.41</v>
      </c>
      <c r="G786" s="9">
        <f t="shared" si="53"/>
        <v>43.41</v>
      </c>
      <c r="H786" s="11">
        <f t="shared" si="50"/>
        <v>102.73977610000001</v>
      </c>
    </row>
    <row r="787" spans="1:8" outlineLevel="1">
      <c r="A787" s="7">
        <v>28</v>
      </c>
      <c r="B787" s="39">
        <v>42556</v>
      </c>
      <c r="C787" s="40">
        <f t="shared" si="51"/>
        <v>0.12499999999999999</v>
      </c>
      <c r="D787" s="43">
        <v>1.85</v>
      </c>
      <c r="E787" s="9">
        <f t="shared" si="52"/>
        <v>1.9045750000000004</v>
      </c>
      <c r="F787" s="44">
        <v>42.72</v>
      </c>
      <c r="G787" s="9">
        <f t="shared" si="53"/>
        <v>42.72</v>
      </c>
      <c r="H787" s="11">
        <f t="shared" si="50"/>
        <v>73.859418500000018</v>
      </c>
    </row>
    <row r="788" spans="1:8" outlineLevel="1">
      <c r="A788" s="7">
        <v>28</v>
      </c>
      <c r="B788" s="39">
        <v>42556</v>
      </c>
      <c r="C788" s="40">
        <f t="shared" si="51"/>
        <v>0.14583333333333331</v>
      </c>
      <c r="D788" s="43">
        <v>1.22</v>
      </c>
      <c r="E788" s="9">
        <f t="shared" si="52"/>
        <v>1.2559900000000002</v>
      </c>
      <c r="F788" s="44">
        <v>31.15</v>
      </c>
      <c r="G788" s="9">
        <f t="shared" si="53"/>
        <v>31.15</v>
      </c>
      <c r="H788" s="11">
        <f t="shared" si="50"/>
        <v>63.239096500000009</v>
      </c>
    </row>
    <row r="789" spans="1:8" outlineLevel="1">
      <c r="A789" s="7">
        <v>28</v>
      </c>
      <c r="B789" s="39">
        <v>42556</v>
      </c>
      <c r="C789" s="40">
        <f t="shared" si="51"/>
        <v>0.16666666666666666</v>
      </c>
      <c r="D789" s="43">
        <v>0.68</v>
      </c>
      <c r="E789" s="9">
        <f t="shared" si="52"/>
        <v>0.70006000000000013</v>
      </c>
      <c r="F789" s="44">
        <v>32.53</v>
      </c>
      <c r="G789" s="9">
        <f t="shared" si="53"/>
        <v>32.53</v>
      </c>
      <c r="H789" s="11">
        <f t="shared" si="50"/>
        <v>34.281938200000006</v>
      </c>
    </row>
    <row r="790" spans="1:8" outlineLevel="1">
      <c r="A790" s="7">
        <v>28</v>
      </c>
      <c r="B790" s="39">
        <v>42556</v>
      </c>
      <c r="C790" s="40">
        <f t="shared" si="51"/>
        <v>0.1875</v>
      </c>
      <c r="D790" s="43">
        <v>0.63</v>
      </c>
      <c r="E790" s="9">
        <f t="shared" si="52"/>
        <v>0.64858500000000008</v>
      </c>
      <c r="F790" s="44">
        <v>32.6</v>
      </c>
      <c r="G790" s="9">
        <f t="shared" si="53"/>
        <v>32.6</v>
      </c>
      <c r="H790" s="11">
        <f t="shared" si="50"/>
        <v>31.715806500000003</v>
      </c>
    </row>
    <row r="791" spans="1:8" outlineLevel="1">
      <c r="A791" s="7">
        <v>28</v>
      </c>
      <c r="B791" s="39">
        <v>42556</v>
      </c>
      <c r="C791" s="40">
        <f t="shared" si="51"/>
        <v>0.20833333333333334</v>
      </c>
      <c r="D791" s="43">
        <v>0.68</v>
      </c>
      <c r="E791" s="9">
        <f t="shared" si="52"/>
        <v>0.70006000000000013</v>
      </c>
      <c r="F791" s="44">
        <v>46.55</v>
      </c>
      <c r="G791" s="9">
        <f t="shared" si="53"/>
        <v>46.55</v>
      </c>
      <c r="H791" s="11">
        <f t="shared" si="50"/>
        <v>24.467097000000006</v>
      </c>
    </row>
    <row r="792" spans="1:8" outlineLevel="1">
      <c r="A792" s="7">
        <v>28</v>
      </c>
      <c r="B792" s="39">
        <v>42556</v>
      </c>
      <c r="C792" s="40">
        <f t="shared" si="51"/>
        <v>0.22916666666666669</v>
      </c>
      <c r="D792" s="43">
        <v>1.04</v>
      </c>
      <c r="E792" s="9">
        <f t="shared" si="52"/>
        <v>1.0706800000000001</v>
      </c>
      <c r="F792" s="44">
        <v>63.7</v>
      </c>
      <c r="G792" s="9">
        <f t="shared" si="53"/>
        <v>63.7</v>
      </c>
      <c r="H792" s="11">
        <f t="shared" si="50"/>
        <v>19.058103999999997</v>
      </c>
    </row>
    <row r="793" spans="1:8" outlineLevel="1">
      <c r="A793" s="7">
        <v>28</v>
      </c>
      <c r="B793" s="39">
        <v>42556</v>
      </c>
      <c r="C793" s="40">
        <f t="shared" si="51"/>
        <v>0.25</v>
      </c>
      <c r="D793" s="43">
        <v>1.61</v>
      </c>
      <c r="E793" s="9">
        <f t="shared" si="52"/>
        <v>1.6574950000000002</v>
      </c>
      <c r="F793" s="44">
        <v>82.25</v>
      </c>
      <c r="G793" s="9">
        <f t="shared" si="53"/>
        <v>82.25</v>
      </c>
      <c r="H793" s="11">
        <f t="shared" si="50"/>
        <v>-1.2431212500000002</v>
      </c>
    </row>
    <row r="794" spans="1:8" outlineLevel="1">
      <c r="A794" s="7">
        <v>28</v>
      </c>
      <c r="B794" s="39">
        <v>42556</v>
      </c>
      <c r="C794" s="40">
        <f t="shared" si="51"/>
        <v>0.27083333333333331</v>
      </c>
      <c r="D794" s="43">
        <v>1.83</v>
      </c>
      <c r="E794" s="9">
        <f t="shared" si="52"/>
        <v>1.8839850000000002</v>
      </c>
      <c r="F794" s="44">
        <v>215.43</v>
      </c>
      <c r="G794" s="9">
        <f t="shared" si="53"/>
        <v>215.43</v>
      </c>
      <c r="H794" s="11">
        <f t="shared" si="50"/>
        <v>-252.32211105000005</v>
      </c>
    </row>
    <row r="795" spans="1:8" outlineLevel="1">
      <c r="A795" s="7">
        <v>28</v>
      </c>
      <c r="B795" s="39">
        <v>42556</v>
      </c>
      <c r="C795" s="40">
        <f t="shared" si="51"/>
        <v>0.29166666666666663</v>
      </c>
      <c r="D795" s="43">
        <v>2.42</v>
      </c>
      <c r="E795" s="9">
        <f t="shared" si="52"/>
        <v>2.49139</v>
      </c>
      <c r="F795" s="44">
        <v>232.41</v>
      </c>
      <c r="G795" s="9">
        <f t="shared" si="53"/>
        <v>232.41</v>
      </c>
      <c r="H795" s="11">
        <f t="shared" si="50"/>
        <v>-375.97566489999997</v>
      </c>
    </row>
    <row r="796" spans="1:8" outlineLevel="1">
      <c r="A796" s="7">
        <v>28</v>
      </c>
      <c r="B796" s="39">
        <v>42556</v>
      </c>
      <c r="C796" s="40">
        <f t="shared" si="51"/>
        <v>0.31249999999999994</v>
      </c>
      <c r="D796" s="43">
        <v>2.73</v>
      </c>
      <c r="E796" s="9">
        <f t="shared" si="52"/>
        <v>2.8105350000000002</v>
      </c>
      <c r="F796" s="44">
        <v>159.91</v>
      </c>
      <c r="G796" s="9">
        <f t="shared" si="53"/>
        <v>159.91</v>
      </c>
      <c r="H796" s="11">
        <f t="shared" si="50"/>
        <v>-220.37404935000001</v>
      </c>
    </row>
    <row r="797" spans="1:8" outlineLevel="1">
      <c r="A797" s="7">
        <v>28</v>
      </c>
      <c r="B797" s="39">
        <v>42556</v>
      </c>
      <c r="C797" s="40">
        <f t="shared" si="51"/>
        <v>0.33333333333333326</v>
      </c>
      <c r="D797" s="43">
        <v>2.02</v>
      </c>
      <c r="E797" s="9">
        <f t="shared" si="52"/>
        <v>2.07959</v>
      </c>
      <c r="F797" s="44">
        <v>204.45</v>
      </c>
      <c r="G797" s="9">
        <f t="shared" si="53"/>
        <v>204.45</v>
      </c>
      <c r="H797" s="11">
        <f t="shared" si="50"/>
        <v>-255.68559049999999</v>
      </c>
    </row>
    <row r="798" spans="1:8" outlineLevel="1">
      <c r="A798" s="7">
        <v>28</v>
      </c>
      <c r="B798" s="39">
        <v>42556</v>
      </c>
      <c r="C798" s="40">
        <f t="shared" si="51"/>
        <v>0.35416666666666657</v>
      </c>
      <c r="D798" s="43">
        <v>1.59</v>
      </c>
      <c r="E798" s="9">
        <f t="shared" si="52"/>
        <v>1.6369050000000003</v>
      </c>
      <c r="F798" s="44">
        <v>280.06</v>
      </c>
      <c r="G798" s="9">
        <f t="shared" si="53"/>
        <v>280.06</v>
      </c>
      <c r="H798" s="11">
        <f t="shared" si="50"/>
        <v>-325.02385680000003</v>
      </c>
    </row>
    <row r="799" spans="1:8" outlineLevel="1">
      <c r="A799" s="7">
        <v>28</v>
      </c>
      <c r="B799" s="39">
        <v>42556</v>
      </c>
      <c r="C799" s="40">
        <f t="shared" si="51"/>
        <v>0.37499999999999989</v>
      </c>
      <c r="D799" s="43">
        <v>2.78</v>
      </c>
      <c r="E799" s="9">
        <f t="shared" si="52"/>
        <v>2.8620100000000002</v>
      </c>
      <c r="F799" s="44">
        <v>284.64999999999998</v>
      </c>
      <c r="G799" s="9">
        <f t="shared" si="53"/>
        <v>284.64999999999998</v>
      </c>
      <c r="H799" s="11">
        <f t="shared" si="50"/>
        <v>-581.41733149999993</v>
      </c>
    </row>
    <row r="800" spans="1:8" outlineLevel="1">
      <c r="A800" s="7">
        <v>28</v>
      </c>
      <c r="B800" s="39">
        <v>42556</v>
      </c>
      <c r="C800" s="40">
        <f t="shared" si="51"/>
        <v>0.3958333333333332</v>
      </c>
      <c r="D800" s="43">
        <v>3.8</v>
      </c>
      <c r="E800" s="9">
        <f t="shared" si="52"/>
        <v>3.9121000000000001</v>
      </c>
      <c r="F800" s="44">
        <v>310.77</v>
      </c>
      <c r="G800" s="9">
        <f t="shared" si="53"/>
        <v>310.77</v>
      </c>
      <c r="H800" s="11">
        <f t="shared" si="50"/>
        <v>-896.92716699999994</v>
      </c>
    </row>
    <row r="801" spans="1:8" outlineLevel="1">
      <c r="A801" s="7">
        <v>28</v>
      </c>
      <c r="B801" s="39">
        <v>42556</v>
      </c>
      <c r="C801" s="40">
        <f t="shared" si="51"/>
        <v>0.41666666666666652</v>
      </c>
      <c r="D801" s="43">
        <v>4.26</v>
      </c>
      <c r="E801" s="9">
        <f t="shared" si="52"/>
        <v>4.3856700000000002</v>
      </c>
      <c r="F801" s="44">
        <v>360.06</v>
      </c>
      <c r="G801" s="9">
        <f t="shared" si="53"/>
        <v>360.06</v>
      </c>
      <c r="H801" s="11">
        <f t="shared" si="50"/>
        <v>-1221.6722352000002</v>
      </c>
    </row>
    <row r="802" spans="1:8" outlineLevel="1">
      <c r="A802" s="7">
        <v>28</v>
      </c>
      <c r="B802" s="39">
        <v>42556</v>
      </c>
      <c r="C802" s="40">
        <f t="shared" si="51"/>
        <v>0.43749999999999983</v>
      </c>
      <c r="D802" s="43">
        <v>1.5</v>
      </c>
      <c r="E802" s="9">
        <f t="shared" si="52"/>
        <v>1.5442500000000001</v>
      </c>
      <c r="F802" s="44">
        <v>312.68</v>
      </c>
      <c r="G802" s="9">
        <f t="shared" si="53"/>
        <v>312.68</v>
      </c>
      <c r="H802" s="11">
        <f t="shared" si="50"/>
        <v>-356.99971500000004</v>
      </c>
    </row>
    <row r="803" spans="1:8" outlineLevel="1">
      <c r="A803" s="7">
        <v>28</v>
      </c>
      <c r="B803" s="39">
        <v>42556</v>
      </c>
      <c r="C803" s="40">
        <f t="shared" si="51"/>
        <v>0.45833333333333315</v>
      </c>
      <c r="D803" s="43">
        <v>0.88</v>
      </c>
      <c r="E803" s="9">
        <f t="shared" si="52"/>
        <v>0.9059600000000001</v>
      </c>
      <c r="F803" s="44">
        <v>306.68</v>
      </c>
      <c r="G803" s="9">
        <f t="shared" si="53"/>
        <v>306.68</v>
      </c>
      <c r="H803" s="11">
        <f t="shared" si="50"/>
        <v>-204.00407280000002</v>
      </c>
    </row>
    <row r="804" spans="1:8" outlineLevel="1">
      <c r="A804" s="7">
        <v>28</v>
      </c>
      <c r="B804" s="39">
        <v>42556</v>
      </c>
      <c r="C804" s="40">
        <f t="shared" si="51"/>
        <v>0.47916666666666646</v>
      </c>
      <c r="D804" s="43">
        <v>1.23</v>
      </c>
      <c r="E804" s="9">
        <f t="shared" si="52"/>
        <v>1.2662850000000001</v>
      </c>
      <c r="F804" s="44">
        <v>113.33</v>
      </c>
      <c r="G804" s="9">
        <f t="shared" si="53"/>
        <v>113.33</v>
      </c>
      <c r="H804" s="11">
        <f t="shared" si="50"/>
        <v>-40.30585155</v>
      </c>
    </row>
    <row r="805" spans="1:8" outlineLevel="1">
      <c r="A805" s="7">
        <v>28</v>
      </c>
      <c r="B805" s="39">
        <v>42556</v>
      </c>
      <c r="C805" s="40">
        <f t="shared" si="51"/>
        <v>0.49999999999999978</v>
      </c>
      <c r="D805" s="43">
        <v>1.67</v>
      </c>
      <c r="E805" s="9">
        <f t="shared" si="52"/>
        <v>1.719265</v>
      </c>
      <c r="F805" s="44">
        <v>266.44</v>
      </c>
      <c r="G805" s="9">
        <f t="shared" si="53"/>
        <v>266.44</v>
      </c>
      <c r="H805" s="11">
        <f t="shared" si="50"/>
        <v>-317.96086910000002</v>
      </c>
    </row>
    <row r="806" spans="1:8" outlineLevel="1">
      <c r="A806" s="7">
        <v>28</v>
      </c>
      <c r="B806" s="39">
        <v>42556</v>
      </c>
      <c r="C806" s="40">
        <f t="shared" si="51"/>
        <v>0.52083333333333315</v>
      </c>
      <c r="D806" s="43">
        <v>2.02</v>
      </c>
      <c r="E806" s="9">
        <f t="shared" si="52"/>
        <v>2.07959</v>
      </c>
      <c r="F806" s="44">
        <v>225.13</v>
      </c>
      <c r="G806" s="9">
        <f t="shared" si="53"/>
        <v>225.13</v>
      </c>
      <c r="H806" s="11">
        <f t="shared" si="50"/>
        <v>-298.69151169999998</v>
      </c>
    </row>
    <row r="807" spans="1:8" outlineLevel="1">
      <c r="A807" s="7">
        <v>28</v>
      </c>
      <c r="B807" s="39">
        <v>42556</v>
      </c>
      <c r="C807" s="40">
        <f t="shared" si="51"/>
        <v>0.54166666666666652</v>
      </c>
      <c r="D807" s="43">
        <v>2.4500000000000002</v>
      </c>
      <c r="E807" s="9">
        <f t="shared" si="52"/>
        <v>2.5222750000000005</v>
      </c>
      <c r="F807" s="44">
        <v>257.16000000000003</v>
      </c>
      <c r="G807" s="9">
        <f t="shared" si="53"/>
        <v>257.16000000000003</v>
      </c>
      <c r="H807" s="11">
        <f t="shared" si="50"/>
        <v>-443.06282650000014</v>
      </c>
    </row>
    <row r="808" spans="1:8" outlineLevel="1">
      <c r="A808" s="7">
        <v>28</v>
      </c>
      <c r="B808" s="39">
        <v>42556</v>
      </c>
      <c r="C808" s="40">
        <f t="shared" si="51"/>
        <v>0.56249999999999989</v>
      </c>
      <c r="D808" s="43">
        <v>2.83</v>
      </c>
      <c r="E808" s="9">
        <f t="shared" si="52"/>
        <v>2.9134850000000001</v>
      </c>
      <c r="F808" s="44">
        <v>280.67</v>
      </c>
      <c r="G808" s="9">
        <f t="shared" si="53"/>
        <v>280.67</v>
      </c>
      <c r="H808" s="11">
        <f t="shared" si="50"/>
        <v>-580.27880745000004</v>
      </c>
    </row>
    <row r="809" spans="1:8" outlineLevel="1">
      <c r="A809" s="7">
        <v>28</v>
      </c>
      <c r="B809" s="39">
        <v>42556</v>
      </c>
      <c r="C809" s="40">
        <f t="shared" si="51"/>
        <v>0.58333333333333326</v>
      </c>
      <c r="D809" s="43">
        <v>3.85</v>
      </c>
      <c r="E809" s="9">
        <f t="shared" si="52"/>
        <v>3.9635750000000005</v>
      </c>
      <c r="F809" s="44">
        <v>164.39</v>
      </c>
      <c r="G809" s="9">
        <f t="shared" si="53"/>
        <v>164.39</v>
      </c>
      <c r="H809" s="11">
        <f t="shared" si="50"/>
        <v>-328.54073174999996</v>
      </c>
    </row>
    <row r="810" spans="1:8" outlineLevel="1">
      <c r="A810" s="7">
        <v>28</v>
      </c>
      <c r="B810" s="39">
        <v>42556</v>
      </c>
      <c r="C810" s="40">
        <f t="shared" si="51"/>
        <v>0.60416666666666663</v>
      </c>
      <c r="D810" s="43">
        <v>4.66</v>
      </c>
      <c r="E810" s="9">
        <f t="shared" si="52"/>
        <v>4.7974700000000006</v>
      </c>
      <c r="F810" s="44">
        <v>219.1</v>
      </c>
      <c r="G810" s="9">
        <f t="shared" si="53"/>
        <v>219.1</v>
      </c>
      <c r="H810" s="11">
        <f t="shared" si="50"/>
        <v>-660.13187200000004</v>
      </c>
    </row>
    <row r="811" spans="1:8" outlineLevel="1">
      <c r="A811" s="7">
        <v>28</v>
      </c>
      <c r="B811" s="39">
        <v>42556</v>
      </c>
      <c r="C811" s="40">
        <f t="shared" si="51"/>
        <v>0.625</v>
      </c>
      <c r="D811" s="43">
        <v>5.05</v>
      </c>
      <c r="E811" s="9">
        <f t="shared" si="52"/>
        <v>5.1989749999999999</v>
      </c>
      <c r="F811" s="44">
        <v>225.72</v>
      </c>
      <c r="G811" s="9">
        <f t="shared" si="53"/>
        <v>225.72</v>
      </c>
      <c r="H811" s="11">
        <f t="shared" si="50"/>
        <v>-749.79617450000001</v>
      </c>
    </row>
    <row r="812" spans="1:8" outlineLevel="1">
      <c r="A812" s="7">
        <v>28</v>
      </c>
      <c r="B812" s="39">
        <v>42556</v>
      </c>
      <c r="C812" s="40">
        <f t="shared" si="51"/>
        <v>0.64583333333333337</v>
      </c>
      <c r="D812" s="43">
        <v>6.32</v>
      </c>
      <c r="E812" s="9">
        <f t="shared" si="52"/>
        <v>6.5064400000000004</v>
      </c>
      <c r="F812" s="44">
        <v>110.68</v>
      </c>
      <c r="G812" s="9">
        <f t="shared" si="53"/>
        <v>110.68</v>
      </c>
      <c r="H812" s="11">
        <f t="shared" si="50"/>
        <v>-189.85791920000005</v>
      </c>
    </row>
    <row r="813" spans="1:8" outlineLevel="1">
      <c r="A813" s="7">
        <v>28</v>
      </c>
      <c r="B813" s="39">
        <v>42556</v>
      </c>
      <c r="C813" s="40">
        <f t="shared" si="51"/>
        <v>0.66666666666666674</v>
      </c>
      <c r="D813" s="43">
        <v>6.82</v>
      </c>
      <c r="E813" s="9">
        <f t="shared" si="52"/>
        <v>7.0211900000000007</v>
      </c>
      <c r="F813" s="44">
        <v>114.34</v>
      </c>
      <c r="G813" s="9">
        <f t="shared" si="53"/>
        <v>114.34</v>
      </c>
      <c r="H813" s="11">
        <f t="shared" si="50"/>
        <v>-230.57587960000004</v>
      </c>
    </row>
    <row r="814" spans="1:8" outlineLevel="1">
      <c r="A814" s="7">
        <v>28</v>
      </c>
      <c r="B814" s="39">
        <v>42556</v>
      </c>
      <c r="C814" s="40">
        <f t="shared" si="51"/>
        <v>0.68750000000000011</v>
      </c>
      <c r="D814" s="43">
        <v>5.46</v>
      </c>
      <c r="E814" s="9">
        <f t="shared" si="52"/>
        <v>5.6210700000000005</v>
      </c>
      <c r="F814" s="44">
        <v>108.26</v>
      </c>
      <c r="G814" s="9">
        <f t="shared" si="53"/>
        <v>108.26</v>
      </c>
      <c r="H814" s="11">
        <f t="shared" si="50"/>
        <v>-150.41983320000003</v>
      </c>
    </row>
    <row r="815" spans="1:8" outlineLevel="1">
      <c r="A815" s="7">
        <v>28</v>
      </c>
      <c r="B815" s="39">
        <v>42556</v>
      </c>
      <c r="C815" s="40">
        <f t="shared" si="51"/>
        <v>0.70833333333333348</v>
      </c>
      <c r="D815" s="43">
        <v>5.68</v>
      </c>
      <c r="E815" s="9">
        <f t="shared" si="52"/>
        <v>5.8475600000000005</v>
      </c>
      <c r="F815" s="44">
        <v>116.18</v>
      </c>
      <c r="G815" s="9">
        <f t="shared" si="53"/>
        <v>116.18</v>
      </c>
      <c r="H815" s="11">
        <f t="shared" si="50"/>
        <v>-202.79338080000005</v>
      </c>
    </row>
    <row r="816" spans="1:8" outlineLevel="1">
      <c r="A816" s="7">
        <v>28</v>
      </c>
      <c r="B816" s="39">
        <v>42556</v>
      </c>
      <c r="C816" s="40">
        <f t="shared" si="51"/>
        <v>0.72916666666666685</v>
      </c>
      <c r="D816" s="43">
        <v>7.05</v>
      </c>
      <c r="E816" s="9">
        <f t="shared" si="52"/>
        <v>7.2579750000000001</v>
      </c>
      <c r="F816" s="44">
        <v>130.88</v>
      </c>
      <c r="G816" s="9">
        <f t="shared" si="53"/>
        <v>130.88</v>
      </c>
      <c r="H816" s="11">
        <f t="shared" si="50"/>
        <v>-358.39880549999998</v>
      </c>
    </row>
    <row r="817" spans="1:8" outlineLevel="1">
      <c r="A817" s="7">
        <v>28</v>
      </c>
      <c r="B817" s="39">
        <v>42556</v>
      </c>
      <c r="C817" s="40">
        <f t="shared" si="51"/>
        <v>0.75000000000000022</v>
      </c>
      <c r="D817" s="43">
        <v>6.87</v>
      </c>
      <c r="E817" s="9">
        <f t="shared" si="52"/>
        <v>7.0726650000000006</v>
      </c>
      <c r="F817" s="44">
        <v>136.11000000000001</v>
      </c>
      <c r="G817" s="9">
        <f t="shared" si="53"/>
        <v>136.11000000000001</v>
      </c>
      <c r="H817" s="11">
        <f t="shared" si="50"/>
        <v>-386.23823565000015</v>
      </c>
    </row>
    <row r="818" spans="1:8" outlineLevel="1">
      <c r="A818" s="7">
        <v>28</v>
      </c>
      <c r="B818" s="39">
        <v>42556</v>
      </c>
      <c r="C818" s="40">
        <f t="shared" si="51"/>
        <v>0.77083333333333359</v>
      </c>
      <c r="D818" s="43">
        <v>5.84</v>
      </c>
      <c r="E818" s="9">
        <f t="shared" si="52"/>
        <v>6.0122800000000005</v>
      </c>
      <c r="F818" s="44">
        <v>105.35</v>
      </c>
      <c r="G818" s="9">
        <f t="shared" si="53"/>
        <v>105.35</v>
      </c>
      <c r="H818" s="11">
        <f t="shared" si="50"/>
        <v>-143.39287799999997</v>
      </c>
    </row>
    <row r="819" spans="1:8" outlineLevel="1">
      <c r="A819" s="7">
        <v>28</v>
      </c>
      <c r="B819" s="39">
        <v>42556</v>
      </c>
      <c r="C819" s="40">
        <f t="shared" si="51"/>
        <v>0.79166666666666696</v>
      </c>
      <c r="D819" s="43">
        <v>7.2</v>
      </c>
      <c r="E819" s="9">
        <f t="shared" si="52"/>
        <v>7.4124000000000008</v>
      </c>
      <c r="F819" s="44">
        <v>93.13</v>
      </c>
      <c r="G819" s="9">
        <f t="shared" si="53"/>
        <v>93.13</v>
      </c>
      <c r="H819" s="11">
        <f t="shared" si="50"/>
        <v>-86.206211999999979</v>
      </c>
    </row>
    <row r="820" spans="1:8" outlineLevel="1">
      <c r="A820" s="7">
        <v>28</v>
      </c>
      <c r="B820" s="39">
        <v>42556</v>
      </c>
      <c r="C820" s="40">
        <f t="shared" si="51"/>
        <v>0.81250000000000033</v>
      </c>
      <c r="D820" s="43">
        <v>7.96</v>
      </c>
      <c r="E820" s="9">
        <f t="shared" si="52"/>
        <v>8.19482</v>
      </c>
      <c r="F820" s="44">
        <v>70.55</v>
      </c>
      <c r="G820" s="9">
        <f t="shared" si="53"/>
        <v>70.55</v>
      </c>
      <c r="H820" s="11">
        <f t="shared" si="50"/>
        <v>89.733279000000024</v>
      </c>
    </row>
    <row r="821" spans="1:8" outlineLevel="1">
      <c r="A821" s="7">
        <v>28</v>
      </c>
      <c r="B821" s="39">
        <v>42556</v>
      </c>
      <c r="C821" s="40">
        <f t="shared" si="51"/>
        <v>0.8333333333333337</v>
      </c>
      <c r="D821" s="43">
        <v>7.55</v>
      </c>
      <c r="E821" s="9">
        <f t="shared" si="52"/>
        <v>7.7727250000000003</v>
      </c>
      <c r="F821" s="44">
        <v>81.069999999999993</v>
      </c>
      <c r="G821" s="9">
        <f t="shared" si="53"/>
        <v>81.069999999999993</v>
      </c>
      <c r="H821" s="11">
        <f t="shared" si="50"/>
        <v>3.3422717500000529</v>
      </c>
    </row>
    <row r="822" spans="1:8" outlineLevel="1">
      <c r="A822" s="7">
        <v>28</v>
      </c>
      <c r="B822" s="39">
        <v>42556</v>
      </c>
      <c r="C822" s="40">
        <f t="shared" si="51"/>
        <v>0.85416666666666707</v>
      </c>
      <c r="D822" s="43">
        <v>7.68</v>
      </c>
      <c r="E822" s="9">
        <f t="shared" si="52"/>
        <v>7.9065600000000007</v>
      </c>
      <c r="F822" s="44">
        <v>97.85</v>
      </c>
      <c r="G822" s="9">
        <f t="shared" si="53"/>
        <v>97.85</v>
      </c>
      <c r="H822" s="11">
        <f t="shared" si="50"/>
        <v>-129.27225599999997</v>
      </c>
    </row>
    <row r="823" spans="1:8" outlineLevel="1">
      <c r="A823" s="7">
        <v>28</v>
      </c>
      <c r="B823" s="39">
        <v>42556</v>
      </c>
      <c r="C823" s="40">
        <f t="shared" si="51"/>
        <v>0.87500000000000044</v>
      </c>
      <c r="D823" s="43">
        <v>7.79</v>
      </c>
      <c r="E823" s="9">
        <f t="shared" si="52"/>
        <v>8.0198049999999999</v>
      </c>
      <c r="F823" s="44">
        <v>62.09</v>
      </c>
      <c r="G823" s="9">
        <f t="shared" si="53"/>
        <v>62.09</v>
      </c>
      <c r="H823" s="11">
        <f t="shared" si="50"/>
        <v>155.66441504999997</v>
      </c>
    </row>
    <row r="824" spans="1:8" outlineLevel="1">
      <c r="A824" s="7">
        <v>28</v>
      </c>
      <c r="B824" s="39">
        <v>42556</v>
      </c>
      <c r="C824" s="40">
        <f t="shared" si="51"/>
        <v>0.89583333333333381</v>
      </c>
      <c r="D824" s="43">
        <v>8.4700000000000006</v>
      </c>
      <c r="E824" s="9">
        <f t="shared" si="52"/>
        <v>8.7198650000000022</v>
      </c>
      <c r="F824" s="44">
        <v>50.81</v>
      </c>
      <c r="G824" s="9">
        <f t="shared" si="53"/>
        <v>50.81</v>
      </c>
      <c r="H824" s="11">
        <f t="shared" si="50"/>
        <v>267.61265685000006</v>
      </c>
    </row>
    <row r="825" spans="1:8" outlineLevel="1">
      <c r="A825" s="7">
        <v>28</v>
      </c>
      <c r="B825" s="39">
        <v>42556</v>
      </c>
      <c r="C825" s="40">
        <f t="shared" si="51"/>
        <v>0.91666666666666718</v>
      </c>
      <c r="D825" s="43">
        <v>8.9</v>
      </c>
      <c r="E825" s="9">
        <f t="shared" si="52"/>
        <v>9.1625500000000013</v>
      </c>
      <c r="F825" s="44">
        <v>33.369999999999997</v>
      </c>
      <c r="G825" s="9">
        <f t="shared" si="53"/>
        <v>33.369999999999997</v>
      </c>
      <c r="H825" s="11">
        <f t="shared" si="50"/>
        <v>440.99353150000007</v>
      </c>
    </row>
    <row r="826" spans="1:8" outlineLevel="1">
      <c r="A826" s="7">
        <v>28</v>
      </c>
      <c r="B826" s="39">
        <v>42556</v>
      </c>
      <c r="C826" s="40">
        <f t="shared" si="51"/>
        <v>0.93750000000000056</v>
      </c>
      <c r="D826" s="43">
        <v>7.16</v>
      </c>
      <c r="E826" s="9">
        <f t="shared" si="52"/>
        <v>7.371220000000001</v>
      </c>
      <c r="F826" s="44">
        <v>117.08</v>
      </c>
      <c r="G826" s="9">
        <f t="shared" si="53"/>
        <v>117.08</v>
      </c>
      <c r="H826" s="11">
        <f t="shared" si="50"/>
        <v>-262.26800760000003</v>
      </c>
    </row>
    <row r="827" spans="1:8" outlineLevel="1">
      <c r="A827" s="7">
        <v>28</v>
      </c>
      <c r="B827" s="39">
        <v>42556</v>
      </c>
      <c r="C827" s="40">
        <f t="shared" si="51"/>
        <v>0.95833333333333393</v>
      </c>
      <c r="D827" s="43">
        <v>7.44</v>
      </c>
      <c r="E827" s="9">
        <f t="shared" si="52"/>
        <v>7.6594800000000012</v>
      </c>
      <c r="F827" s="44">
        <v>62.56</v>
      </c>
      <c r="G827" s="9">
        <f t="shared" si="53"/>
        <v>62.56</v>
      </c>
      <c r="H827" s="11">
        <f t="shared" si="50"/>
        <v>145.07055120000001</v>
      </c>
    </row>
    <row r="828" spans="1:8" outlineLevel="1">
      <c r="A828" s="7">
        <v>28</v>
      </c>
      <c r="B828" s="39">
        <v>42556</v>
      </c>
      <c r="C828" s="40">
        <f t="shared" si="51"/>
        <v>0.9791666666666673</v>
      </c>
      <c r="D828" s="43">
        <v>7.69</v>
      </c>
      <c r="E828" s="9">
        <f t="shared" si="52"/>
        <v>7.9168550000000009</v>
      </c>
      <c r="F828" s="44">
        <v>76.8</v>
      </c>
      <c r="G828" s="9">
        <f t="shared" si="53"/>
        <v>76.8</v>
      </c>
      <c r="H828" s="11">
        <f t="shared" si="50"/>
        <v>37.209218500000027</v>
      </c>
    </row>
    <row r="829" spans="1:8" outlineLevel="1">
      <c r="A829" s="7">
        <v>28</v>
      </c>
      <c r="B829" s="39">
        <v>42556</v>
      </c>
      <c r="C829" s="40">
        <f t="shared" si="51"/>
        <v>1.0000000000000007</v>
      </c>
      <c r="D829" s="43">
        <v>6.03</v>
      </c>
      <c r="E829" s="9">
        <f t="shared" si="52"/>
        <v>6.207885000000001</v>
      </c>
      <c r="F829" s="44">
        <v>24.76</v>
      </c>
      <c r="G829" s="9">
        <f t="shared" si="53"/>
        <v>24.76</v>
      </c>
      <c r="H829" s="11">
        <f t="shared" si="50"/>
        <v>352.23539490000002</v>
      </c>
    </row>
    <row r="830" spans="1:8" outlineLevel="1">
      <c r="A830" s="7">
        <v>28</v>
      </c>
      <c r="B830" s="39">
        <v>42557</v>
      </c>
      <c r="C830" s="40">
        <f t="shared" si="51"/>
        <v>2.0833333333333332E-2</v>
      </c>
      <c r="D830" s="43">
        <v>6.34</v>
      </c>
      <c r="E830" s="9">
        <f t="shared" si="52"/>
        <v>6.5270300000000008</v>
      </c>
      <c r="F830" s="44">
        <v>21.04</v>
      </c>
      <c r="G830" s="9">
        <f t="shared" si="53"/>
        <v>21.04</v>
      </c>
      <c r="H830" s="11">
        <f t="shared" ref="H830:H893" si="54">E830*($B$6-G830)</f>
        <v>394.62423380000007</v>
      </c>
    </row>
    <row r="831" spans="1:8" outlineLevel="1">
      <c r="A831" s="7">
        <v>28</v>
      </c>
      <c r="B831" s="39">
        <v>42557</v>
      </c>
      <c r="C831" s="40">
        <f t="shared" ref="C831:C894" si="55">IF(C830=$C$61,$C$14,C830+1/48)</f>
        <v>4.1666666666666664E-2</v>
      </c>
      <c r="D831" s="43">
        <v>5.63</v>
      </c>
      <c r="E831" s="9">
        <f t="shared" si="52"/>
        <v>5.7960850000000006</v>
      </c>
      <c r="F831" s="44">
        <v>44.78</v>
      </c>
      <c r="G831" s="9">
        <f t="shared" si="53"/>
        <v>44.78</v>
      </c>
      <c r="H831" s="11">
        <f t="shared" si="54"/>
        <v>212.83224120000003</v>
      </c>
    </row>
    <row r="832" spans="1:8" outlineLevel="1">
      <c r="A832" s="7">
        <v>28</v>
      </c>
      <c r="B832" s="39">
        <v>42557</v>
      </c>
      <c r="C832" s="40">
        <f t="shared" si="55"/>
        <v>6.25E-2</v>
      </c>
      <c r="D832" s="43">
        <v>7.79</v>
      </c>
      <c r="E832" s="9">
        <f t="shared" si="52"/>
        <v>8.0198049999999999</v>
      </c>
      <c r="F832" s="44">
        <v>37.64</v>
      </c>
      <c r="G832" s="9">
        <f t="shared" si="53"/>
        <v>37.64</v>
      </c>
      <c r="H832" s="11">
        <f t="shared" si="54"/>
        <v>351.74864730000002</v>
      </c>
    </row>
    <row r="833" spans="1:8" outlineLevel="1">
      <c r="A833" s="7">
        <v>28</v>
      </c>
      <c r="B833" s="39">
        <v>42557</v>
      </c>
      <c r="C833" s="40">
        <f t="shared" si="55"/>
        <v>8.3333333333333329E-2</v>
      </c>
      <c r="D833" s="43">
        <v>7.96</v>
      </c>
      <c r="E833" s="9">
        <f t="shared" si="52"/>
        <v>8.19482</v>
      </c>
      <c r="F833" s="44">
        <v>36</v>
      </c>
      <c r="G833" s="9">
        <f t="shared" si="53"/>
        <v>36</v>
      </c>
      <c r="H833" s="11">
        <f t="shared" si="54"/>
        <v>372.86430999999999</v>
      </c>
    </row>
    <row r="834" spans="1:8" outlineLevel="1">
      <c r="A834" s="7">
        <v>28</v>
      </c>
      <c r="B834" s="39">
        <v>42557</v>
      </c>
      <c r="C834" s="40">
        <f t="shared" si="55"/>
        <v>0.10416666666666666</v>
      </c>
      <c r="D834" s="43">
        <v>7.53</v>
      </c>
      <c r="E834" s="9">
        <f t="shared" si="52"/>
        <v>7.7521350000000009</v>
      </c>
      <c r="F834" s="44">
        <v>30.49</v>
      </c>
      <c r="G834" s="9">
        <f t="shared" si="53"/>
        <v>30.49</v>
      </c>
      <c r="H834" s="11">
        <f t="shared" si="54"/>
        <v>395.43640635000008</v>
      </c>
    </row>
    <row r="835" spans="1:8" outlineLevel="1">
      <c r="A835" s="7">
        <v>28</v>
      </c>
      <c r="B835" s="39">
        <v>42557</v>
      </c>
      <c r="C835" s="40">
        <f t="shared" si="55"/>
        <v>0.12499999999999999</v>
      </c>
      <c r="D835" s="43">
        <v>8.7799999999999994</v>
      </c>
      <c r="E835" s="9">
        <f t="shared" si="52"/>
        <v>9.0390099999999993</v>
      </c>
      <c r="F835" s="44">
        <v>27.42</v>
      </c>
      <c r="G835" s="9">
        <f t="shared" si="53"/>
        <v>27.42</v>
      </c>
      <c r="H835" s="11">
        <f t="shared" si="54"/>
        <v>488.82966079999994</v>
      </c>
    </row>
    <row r="836" spans="1:8" outlineLevel="1">
      <c r="A836" s="7">
        <v>28</v>
      </c>
      <c r="B836" s="39">
        <v>42557</v>
      </c>
      <c r="C836" s="40">
        <f t="shared" si="55"/>
        <v>0.14583333333333331</v>
      </c>
      <c r="D836" s="43">
        <v>8.86</v>
      </c>
      <c r="E836" s="9">
        <f t="shared" si="52"/>
        <v>9.1213700000000006</v>
      </c>
      <c r="F836" s="44">
        <v>27.41</v>
      </c>
      <c r="G836" s="9">
        <f t="shared" si="53"/>
        <v>27.41</v>
      </c>
      <c r="H836" s="11">
        <f t="shared" si="54"/>
        <v>493.37490330000008</v>
      </c>
    </row>
    <row r="837" spans="1:8" outlineLevel="1">
      <c r="A837" s="7">
        <v>28</v>
      </c>
      <c r="B837" s="39">
        <v>42557</v>
      </c>
      <c r="C837" s="40">
        <f t="shared" si="55"/>
        <v>0.16666666666666666</v>
      </c>
      <c r="D837" s="43">
        <v>9.5</v>
      </c>
      <c r="E837" s="9">
        <f t="shared" si="52"/>
        <v>9.7802500000000006</v>
      </c>
      <c r="F837" s="44">
        <v>26.93</v>
      </c>
      <c r="G837" s="9">
        <f t="shared" si="53"/>
        <v>26.93</v>
      </c>
      <c r="H837" s="11">
        <f t="shared" si="54"/>
        <v>533.70824249999998</v>
      </c>
    </row>
    <row r="838" spans="1:8" outlineLevel="1">
      <c r="A838" s="7">
        <v>28</v>
      </c>
      <c r="B838" s="39">
        <v>42557</v>
      </c>
      <c r="C838" s="40">
        <f t="shared" si="55"/>
        <v>0.1875</v>
      </c>
      <c r="D838" s="43">
        <v>9.7899999999999991</v>
      </c>
      <c r="E838" s="9">
        <f t="shared" si="52"/>
        <v>10.078804999999999</v>
      </c>
      <c r="F838" s="44">
        <v>26.8</v>
      </c>
      <c r="G838" s="9">
        <f t="shared" si="53"/>
        <v>26.8</v>
      </c>
      <c r="H838" s="11">
        <f t="shared" si="54"/>
        <v>551.31063349999999</v>
      </c>
    </row>
    <row r="839" spans="1:8" outlineLevel="1">
      <c r="A839" s="7">
        <v>28</v>
      </c>
      <c r="B839" s="39">
        <v>42557</v>
      </c>
      <c r="C839" s="40">
        <f t="shared" si="55"/>
        <v>0.20833333333333334</v>
      </c>
      <c r="D839" s="43">
        <v>9.75</v>
      </c>
      <c r="E839" s="9">
        <f t="shared" si="52"/>
        <v>10.037625</v>
      </c>
      <c r="F839" s="44">
        <v>25.91</v>
      </c>
      <c r="G839" s="9">
        <f t="shared" si="53"/>
        <v>25.91</v>
      </c>
      <c r="H839" s="11">
        <f t="shared" si="54"/>
        <v>557.99157375000004</v>
      </c>
    </row>
    <row r="840" spans="1:8" outlineLevel="1">
      <c r="A840" s="7">
        <v>28</v>
      </c>
      <c r="B840" s="39">
        <v>42557</v>
      </c>
      <c r="C840" s="40">
        <f t="shared" si="55"/>
        <v>0.22916666666666669</v>
      </c>
      <c r="D840" s="43">
        <v>9.7799999999999994</v>
      </c>
      <c r="E840" s="9">
        <f t="shared" si="52"/>
        <v>10.06851</v>
      </c>
      <c r="F840" s="44">
        <v>39.380000000000003</v>
      </c>
      <c r="G840" s="9">
        <f t="shared" si="53"/>
        <v>39.380000000000003</v>
      </c>
      <c r="H840" s="11">
        <f t="shared" si="54"/>
        <v>424.08564119999994</v>
      </c>
    </row>
    <row r="841" spans="1:8" outlineLevel="1">
      <c r="A841" s="7">
        <v>28</v>
      </c>
      <c r="B841" s="39">
        <v>42557</v>
      </c>
      <c r="C841" s="40">
        <f t="shared" si="55"/>
        <v>0.25</v>
      </c>
      <c r="D841" s="43">
        <v>9.77</v>
      </c>
      <c r="E841" s="9">
        <f t="shared" si="52"/>
        <v>10.058215000000001</v>
      </c>
      <c r="F841" s="44">
        <v>46.5</v>
      </c>
      <c r="G841" s="9">
        <f t="shared" si="53"/>
        <v>46.5</v>
      </c>
      <c r="H841" s="11">
        <f t="shared" si="54"/>
        <v>352.03752500000002</v>
      </c>
    </row>
    <row r="842" spans="1:8" outlineLevel="1">
      <c r="A842" s="7">
        <v>28</v>
      </c>
      <c r="B842" s="39">
        <v>42557</v>
      </c>
      <c r="C842" s="40">
        <f t="shared" si="55"/>
        <v>0.27083333333333331</v>
      </c>
      <c r="D842" s="43">
        <v>9.65</v>
      </c>
      <c r="E842" s="9">
        <f t="shared" si="52"/>
        <v>9.9346750000000004</v>
      </c>
      <c r="F842" s="44">
        <v>87.09</v>
      </c>
      <c r="G842" s="9">
        <f t="shared" si="53"/>
        <v>87.09</v>
      </c>
      <c r="H842" s="11">
        <f t="shared" si="54"/>
        <v>-55.534833250000034</v>
      </c>
    </row>
    <row r="843" spans="1:8" outlineLevel="1">
      <c r="A843" s="7">
        <v>28</v>
      </c>
      <c r="B843" s="39">
        <v>42557</v>
      </c>
      <c r="C843" s="40">
        <f t="shared" si="55"/>
        <v>0.29166666666666663</v>
      </c>
      <c r="D843" s="43">
        <v>9.57</v>
      </c>
      <c r="E843" s="9">
        <f t="shared" si="52"/>
        <v>9.8523150000000008</v>
      </c>
      <c r="F843" s="44">
        <v>255.85</v>
      </c>
      <c r="G843" s="9">
        <f t="shared" si="53"/>
        <v>255.85</v>
      </c>
      <c r="H843" s="11">
        <f t="shared" si="54"/>
        <v>-1717.75112025</v>
      </c>
    </row>
    <row r="844" spans="1:8" outlineLevel="1">
      <c r="A844" s="7">
        <v>28</v>
      </c>
      <c r="B844" s="39">
        <v>42557</v>
      </c>
      <c r="C844" s="40">
        <f t="shared" si="55"/>
        <v>0.31249999999999994</v>
      </c>
      <c r="D844" s="43">
        <v>8.3699999999999992</v>
      </c>
      <c r="E844" s="9">
        <f t="shared" si="52"/>
        <v>8.6169150000000005</v>
      </c>
      <c r="F844" s="44">
        <v>45.51</v>
      </c>
      <c r="G844" s="9">
        <f t="shared" si="53"/>
        <v>45.51</v>
      </c>
      <c r="H844" s="11">
        <f t="shared" si="54"/>
        <v>310.12277085000005</v>
      </c>
    </row>
    <row r="845" spans="1:8" outlineLevel="1">
      <c r="A845" s="7">
        <v>28</v>
      </c>
      <c r="B845" s="39">
        <v>42557</v>
      </c>
      <c r="C845" s="40">
        <f t="shared" si="55"/>
        <v>0.33333333333333326</v>
      </c>
      <c r="D845" s="43">
        <v>6.95</v>
      </c>
      <c r="E845" s="9">
        <f t="shared" si="52"/>
        <v>7.1550250000000011</v>
      </c>
      <c r="F845" s="44">
        <v>84.94</v>
      </c>
      <c r="G845" s="9">
        <f t="shared" si="53"/>
        <v>84.94</v>
      </c>
      <c r="H845" s="11">
        <f t="shared" si="54"/>
        <v>-24.613285999999988</v>
      </c>
    </row>
    <row r="846" spans="1:8" outlineLevel="1">
      <c r="A846" s="7">
        <v>28</v>
      </c>
      <c r="B846" s="39">
        <v>42557</v>
      </c>
      <c r="C846" s="40">
        <f t="shared" si="55"/>
        <v>0.35416666666666657</v>
      </c>
      <c r="D846" s="43">
        <v>8.06</v>
      </c>
      <c r="E846" s="9">
        <f t="shared" si="52"/>
        <v>8.2977700000000016</v>
      </c>
      <c r="F846" s="44">
        <v>116.93</v>
      </c>
      <c r="G846" s="9">
        <f t="shared" si="53"/>
        <v>116.93</v>
      </c>
      <c r="H846" s="11">
        <f t="shared" si="54"/>
        <v>-293.98999110000011</v>
      </c>
    </row>
    <row r="847" spans="1:8" outlineLevel="1">
      <c r="A847" s="7">
        <v>28</v>
      </c>
      <c r="B847" s="39">
        <v>42557</v>
      </c>
      <c r="C847" s="40">
        <f t="shared" si="55"/>
        <v>0.37499999999999989</v>
      </c>
      <c r="D847" s="43">
        <v>8.3699999999999992</v>
      </c>
      <c r="E847" s="9">
        <f t="shared" ref="E847:E910" si="56">IF($B$11="Electricity",$D847*$B$7,$D847*$B$9)</f>
        <v>8.6169150000000005</v>
      </c>
      <c r="F847" s="44">
        <v>102.2</v>
      </c>
      <c r="G847" s="9">
        <f t="shared" ref="G847:G910" si="57">$F847*$B$9</f>
        <v>102.2</v>
      </c>
      <c r="H847" s="11">
        <f t="shared" si="54"/>
        <v>-178.37014050000005</v>
      </c>
    </row>
    <row r="848" spans="1:8" outlineLevel="1">
      <c r="A848" s="7">
        <v>28</v>
      </c>
      <c r="B848" s="39">
        <v>42557</v>
      </c>
      <c r="C848" s="40">
        <f t="shared" si="55"/>
        <v>0.3958333333333332</v>
      </c>
      <c r="D848" s="43">
        <v>5.8</v>
      </c>
      <c r="E848" s="9">
        <f t="shared" si="56"/>
        <v>5.9710999999999999</v>
      </c>
      <c r="F848" s="44">
        <v>112.24</v>
      </c>
      <c r="G848" s="9">
        <f t="shared" si="57"/>
        <v>112.24</v>
      </c>
      <c r="H848" s="11">
        <f t="shared" si="54"/>
        <v>-183.55161399999997</v>
      </c>
    </row>
    <row r="849" spans="1:8" outlineLevel="1">
      <c r="A849" s="7">
        <v>28</v>
      </c>
      <c r="B849" s="39">
        <v>42557</v>
      </c>
      <c r="C849" s="40">
        <f t="shared" si="55"/>
        <v>0.41666666666666652</v>
      </c>
      <c r="D849" s="43">
        <v>6.06</v>
      </c>
      <c r="E849" s="9">
        <f t="shared" si="56"/>
        <v>6.2387699999999997</v>
      </c>
      <c r="F849" s="44">
        <v>84.32</v>
      </c>
      <c r="G849" s="9">
        <f t="shared" si="57"/>
        <v>84.32</v>
      </c>
      <c r="H849" s="11">
        <f t="shared" si="54"/>
        <v>-17.593331399999958</v>
      </c>
    </row>
    <row r="850" spans="1:8" outlineLevel="1">
      <c r="A850" s="7">
        <v>28</v>
      </c>
      <c r="B850" s="39">
        <v>42557</v>
      </c>
      <c r="C850" s="40">
        <f t="shared" si="55"/>
        <v>0.43749999999999983</v>
      </c>
      <c r="D850" s="43">
        <v>8.16</v>
      </c>
      <c r="E850" s="9">
        <f t="shared" si="56"/>
        <v>8.4007200000000015</v>
      </c>
      <c r="F850" s="44">
        <v>109.73</v>
      </c>
      <c r="G850" s="9">
        <f t="shared" si="57"/>
        <v>109.73</v>
      </c>
      <c r="H850" s="11">
        <f t="shared" si="54"/>
        <v>-237.15232560000007</v>
      </c>
    </row>
    <row r="851" spans="1:8" outlineLevel="1">
      <c r="A851" s="7">
        <v>28</v>
      </c>
      <c r="B851" s="39">
        <v>42557</v>
      </c>
      <c r="C851" s="40">
        <f t="shared" si="55"/>
        <v>0.45833333333333315</v>
      </c>
      <c r="D851" s="43">
        <v>8.9700000000000006</v>
      </c>
      <c r="E851" s="9">
        <f t="shared" si="56"/>
        <v>9.2346150000000016</v>
      </c>
      <c r="F851" s="44">
        <v>105.92</v>
      </c>
      <c r="G851" s="9">
        <f t="shared" si="57"/>
        <v>105.92</v>
      </c>
      <c r="H851" s="11">
        <f t="shared" si="54"/>
        <v>-225.50929830000004</v>
      </c>
    </row>
    <row r="852" spans="1:8" outlineLevel="1">
      <c r="A852" s="7">
        <v>28</v>
      </c>
      <c r="B852" s="39">
        <v>42557</v>
      </c>
      <c r="C852" s="40">
        <f t="shared" si="55"/>
        <v>0.47916666666666646</v>
      </c>
      <c r="D852" s="43">
        <v>9.56</v>
      </c>
      <c r="E852" s="9">
        <f t="shared" si="56"/>
        <v>9.8420200000000015</v>
      </c>
      <c r="F852" s="44">
        <v>87.05</v>
      </c>
      <c r="G852" s="9">
        <f t="shared" si="57"/>
        <v>87.05</v>
      </c>
      <c r="H852" s="11">
        <f t="shared" si="54"/>
        <v>-54.623210999999984</v>
      </c>
    </row>
    <row r="853" spans="1:8" outlineLevel="1">
      <c r="A853" s="7">
        <v>28</v>
      </c>
      <c r="B853" s="39">
        <v>42557</v>
      </c>
      <c r="C853" s="40">
        <f t="shared" si="55"/>
        <v>0.49999999999999978</v>
      </c>
      <c r="D853" s="43">
        <v>9.51</v>
      </c>
      <c r="E853" s="9">
        <f t="shared" si="56"/>
        <v>9.7905449999999998</v>
      </c>
      <c r="F853" s="44">
        <v>74.92</v>
      </c>
      <c r="G853" s="9">
        <f t="shared" si="57"/>
        <v>74.92</v>
      </c>
      <c r="H853" s="11">
        <f t="shared" si="54"/>
        <v>64.421786099999977</v>
      </c>
    </row>
    <row r="854" spans="1:8" outlineLevel="1">
      <c r="A854" s="7">
        <v>28</v>
      </c>
      <c r="B854" s="39">
        <v>42557</v>
      </c>
      <c r="C854" s="40">
        <f t="shared" si="55"/>
        <v>0.52083333333333315</v>
      </c>
      <c r="D854" s="43">
        <v>9.08</v>
      </c>
      <c r="E854" s="9">
        <f t="shared" si="56"/>
        <v>9.3478600000000007</v>
      </c>
      <c r="F854" s="44">
        <v>77.790000000000006</v>
      </c>
      <c r="G854" s="9">
        <f t="shared" si="57"/>
        <v>77.790000000000006</v>
      </c>
      <c r="H854" s="11">
        <f t="shared" si="54"/>
        <v>34.680560599999943</v>
      </c>
    </row>
    <row r="855" spans="1:8" outlineLevel="1">
      <c r="A855" s="7">
        <v>28</v>
      </c>
      <c r="B855" s="39">
        <v>42557</v>
      </c>
      <c r="C855" s="40">
        <f t="shared" si="55"/>
        <v>0.54166666666666652</v>
      </c>
      <c r="D855" s="43">
        <v>9.25</v>
      </c>
      <c r="E855" s="9">
        <f t="shared" si="56"/>
        <v>9.5228750000000009</v>
      </c>
      <c r="F855" s="44">
        <v>57.05</v>
      </c>
      <c r="G855" s="9">
        <f t="shared" si="57"/>
        <v>57.05</v>
      </c>
      <c r="H855" s="11">
        <f t="shared" si="54"/>
        <v>232.83429375000006</v>
      </c>
    </row>
    <row r="856" spans="1:8" outlineLevel="1">
      <c r="A856" s="7">
        <v>28</v>
      </c>
      <c r="B856" s="39">
        <v>42557</v>
      </c>
      <c r="C856" s="40">
        <f t="shared" si="55"/>
        <v>0.56249999999999989</v>
      </c>
      <c r="D856" s="43">
        <v>9.5399999999999991</v>
      </c>
      <c r="E856" s="9">
        <f t="shared" si="56"/>
        <v>9.8214299999999994</v>
      </c>
      <c r="F856" s="44">
        <v>75.45</v>
      </c>
      <c r="G856" s="9">
        <f t="shared" si="57"/>
        <v>75.45</v>
      </c>
      <c r="H856" s="11">
        <f t="shared" si="54"/>
        <v>59.419651499999972</v>
      </c>
    </row>
    <row r="857" spans="1:8" outlineLevel="1">
      <c r="A857" s="7">
        <v>28</v>
      </c>
      <c r="B857" s="39">
        <v>42557</v>
      </c>
      <c r="C857" s="40">
        <f t="shared" si="55"/>
        <v>0.58333333333333326</v>
      </c>
      <c r="D857" s="43">
        <v>9.4600000000000009</v>
      </c>
      <c r="E857" s="9">
        <f t="shared" si="56"/>
        <v>9.7390700000000017</v>
      </c>
      <c r="F857" s="44">
        <v>88.72</v>
      </c>
      <c r="G857" s="9">
        <f t="shared" si="57"/>
        <v>88.72</v>
      </c>
      <c r="H857" s="11">
        <f t="shared" si="54"/>
        <v>-70.316085400000006</v>
      </c>
    </row>
    <row r="858" spans="1:8" outlineLevel="1">
      <c r="A858" s="7">
        <v>28</v>
      </c>
      <c r="B858" s="39">
        <v>42557</v>
      </c>
      <c r="C858" s="40">
        <f t="shared" si="55"/>
        <v>0.60416666666666663</v>
      </c>
      <c r="D858" s="43">
        <v>9</v>
      </c>
      <c r="E858" s="9">
        <f t="shared" si="56"/>
        <v>9.2655000000000012</v>
      </c>
      <c r="F858" s="44">
        <v>100.42</v>
      </c>
      <c r="G858" s="9">
        <f t="shared" si="57"/>
        <v>100.42</v>
      </c>
      <c r="H858" s="11">
        <f t="shared" si="54"/>
        <v>-175.30326000000005</v>
      </c>
    </row>
    <row r="859" spans="1:8" outlineLevel="1">
      <c r="A859" s="7">
        <v>28</v>
      </c>
      <c r="B859" s="39">
        <v>42557</v>
      </c>
      <c r="C859" s="40">
        <f t="shared" si="55"/>
        <v>0.625</v>
      </c>
      <c r="D859" s="43">
        <v>9.43</v>
      </c>
      <c r="E859" s="9">
        <f t="shared" si="56"/>
        <v>9.7081850000000003</v>
      </c>
      <c r="F859" s="44">
        <v>128.13</v>
      </c>
      <c r="G859" s="9">
        <f t="shared" si="57"/>
        <v>128.13</v>
      </c>
      <c r="H859" s="11">
        <f t="shared" si="54"/>
        <v>-452.69266654999996</v>
      </c>
    </row>
    <row r="860" spans="1:8" outlineLevel="1">
      <c r="A860" s="7">
        <v>28</v>
      </c>
      <c r="B860" s="39">
        <v>42557</v>
      </c>
      <c r="C860" s="40">
        <f t="shared" si="55"/>
        <v>0.64583333333333337</v>
      </c>
      <c r="D860" s="43">
        <v>9.44</v>
      </c>
      <c r="E860" s="9">
        <f t="shared" si="56"/>
        <v>9.7184799999999996</v>
      </c>
      <c r="F860" s="44">
        <v>171.86</v>
      </c>
      <c r="G860" s="9">
        <f t="shared" si="57"/>
        <v>171.86</v>
      </c>
      <c r="H860" s="11">
        <f t="shared" si="54"/>
        <v>-878.16185280000013</v>
      </c>
    </row>
    <row r="861" spans="1:8" outlineLevel="1">
      <c r="A861" s="7">
        <v>28</v>
      </c>
      <c r="B861" s="39">
        <v>42557</v>
      </c>
      <c r="C861" s="40">
        <f t="shared" si="55"/>
        <v>0.66666666666666674</v>
      </c>
      <c r="D861" s="43">
        <v>9.2200000000000006</v>
      </c>
      <c r="E861" s="9">
        <f t="shared" si="56"/>
        <v>9.4919900000000013</v>
      </c>
      <c r="F861" s="44">
        <v>202.97</v>
      </c>
      <c r="G861" s="9">
        <f t="shared" si="57"/>
        <v>202.97</v>
      </c>
      <c r="H861" s="11">
        <f t="shared" si="54"/>
        <v>-1152.9920253000003</v>
      </c>
    </row>
    <row r="862" spans="1:8" outlineLevel="1">
      <c r="A862" s="7">
        <v>28</v>
      </c>
      <c r="B862" s="39">
        <v>42557</v>
      </c>
      <c r="C862" s="40">
        <f t="shared" si="55"/>
        <v>0.68750000000000011</v>
      </c>
      <c r="D862" s="43">
        <v>9.56</v>
      </c>
      <c r="E862" s="9">
        <f t="shared" si="56"/>
        <v>9.8420200000000015</v>
      </c>
      <c r="F862" s="44">
        <v>104.49</v>
      </c>
      <c r="G862" s="9">
        <f t="shared" si="57"/>
        <v>104.49</v>
      </c>
      <c r="H862" s="11">
        <f t="shared" si="54"/>
        <v>-226.2680398</v>
      </c>
    </row>
    <row r="863" spans="1:8" outlineLevel="1">
      <c r="A863" s="7">
        <v>28</v>
      </c>
      <c r="B863" s="39">
        <v>42557</v>
      </c>
      <c r="C863" s="40">
        <f t="shared" si="55"/>
        <v>0.70833333333333348</v>
      </c>
      <c r="D863" s="43">
        <v>9.0500000000000007</v>
      </c>
      <c r="E863" s="9">
        <f t="shared" si="56"/>
        <v>9.3169750000000011</v>
      </c>
      <c r="F863" s="44">
        <v>86.98</v>
      </c>
      <c r="G863" s="9">
        <f t="shared" si="57"/>
        <v>86.98</v>
      </c>
      <c r="H863" s="11">
        <f t="shared" si="54"/>
        <v>-51.057023000000044</v>
      </c>
    </row>
    <row r="864" spans="1:8" outlineLevel="1">
      <c r="A864" s="7">
        <v>28</v>
      </c>
      <c r="B864" s="39">
        <v>42557</v>
      </c>
      <c r="C864" s="40">
        <f t="shared" si="55"/>
        <v>0.72916666666666685</v>
      </c>
      <c r="D864" s="43">
        <v>9.19</v>
      </c>
      <c r="E864" s="9">
        <f t="shared" si="56"/>
        <v>9.4611049999999999</v>
      </c>
      <c r="F864" s="44">
        <v>234.12</v>
      </c>
      <c r="G864" s="9">
        <f t="shared" si="57"/>
        <v>234.12</v>
      </c>
      <c r="H864" s="11">
        <f t="shared" si="54"/>
        <v>-1443.9538451000001</v>
      </c>
    </row>
    <row r="865" spans="1:8" outlineLevel="1">
      <c r="A865" s="7">
        <v>28</v>
      </c>
      <c r="B865" s="39">
        <v>42557</v>
      </c>
      <c r="C865" s="40">
        <f t="shared" si="55"/>
        <v>0.75000000000000022</v>
      </c>
      <c r="D865" s="43">
        <v>9.4499999999999993</v>
      </c>
      <c r="E865" s="9">
        <f t="shared" si="56"/>
        <v>9.7287750000000006</v>
      </c>
      <c r="F865" s="44">
        <v>299.89999999999998</v>
      </c>
      <c r="G865" s="9">
        <f t="shared" si="57"/>
        <v>299.89999999999998</v>
      </c>
      <c r="H865" s="11">
        <f t="shared" si="54"/>
        <v>-2124.7644599999999</v>
      </c>
    </row>
    <row r="866" spans="1:8" outlineLevel="1">
      <c r="A866" s="7">
        <v>28</v>
      </c>
      <c r="B866" s="39">
        <v>42557</v>
      </c>
      <c r="C866" s="40">
        <f t="shared" si="55"/>
        <v>0.77083333333333359</v>
      </c>
      <c r="D866" s="43">
        <v>9.44</v>
      </c>
      <c r="E866" s="9">
        <f t="shared" si="56"/>
        <v>9.7184799999999996</v>
      </c>
      <c r="F866" s="44">
        <v>299.73</v>
      </c>
      <c r="G866" s="9">
        <f t="shared" si="57"/>
        <v>299.73</v>
      </c>
      <c r="H866" s="11">
        <f t="shared" si="54"/>
        <v>-2120.8638903999999</v>
      </c>
    </row>
    <row r="867" spans="1:8" outlineLevel="1">
      <c r="A867" s="7">
        <v>28</v>
      </c>
      <c r="B867" s="39">
        <v>42557</v>
      </c>
      <c r="C867" s="40">
        <f t="shared" si="55"/>
        <v>0.79166666666666696</v>
      </c>
      <c r="D867" s="43">
        <v>8.8000000000000007</v>
      </c>
      <c r="E867" s="9">
        <f t="shared" si="56"/>
        <v>9.0596000000000014</v>
      </c>
      <c r="F867" s="44">
        <v>235.41</v>
      </c>
      <c r="G867" s="9">
        <f t="shared" si="57"/>
        <v>235.41</v>
      </c>
      <c r="H867" s="11">
        <f t="shared" si="54"/>
        <v>-1394.3630360000002</v>
      </c>
    </row>
    <row r="868" spans="1:8" outlineLevel="1">
      <c r="A868" s="7">
        <v>28</v>
      </c>
      <c r="B868" s="39">
        <v>42557</v>
      </c>
      <c r="C868" s="40">
        <f t="shared" si="55"/>
        <v>0.81250000000000033</v>
      </c>
      <c r="D868" s="43">
        <v>9.24</v>
      </c>
      <c r="E868" s="9">
        <f t="shared" si="56"/>
        <v>9.5125800000000016</v>
      </c>
      <c r="F868" s="44">
        <v>155.82</v>
      </c>
      <c r="G868" s="9">
        <f t="shared" si="57"/>
        <v>155.82</v>
      </c>
      <c r="H868" s="11">
        <f t="shared" si="54"/>
        <v>-706.97494560000007</v>
      </c>
    </row>
    <row r="869" spans="1:8" outlineLevel="1">
      <c r="A869" s="7">
        <v>28</v>
      </c>
      <c r="B869" s="39">
        <v>42557</v>
      </c>
      <c r="C869" s="40">
        <f t="shared" si="55"/>
        <v>0.8333333333333337</v>
      </c>
      <c r="D869" s="43">
        <v>9.35</v>
      </c>
      <c r="E869" s="9">
        <f t="shared" si="56"/>
        <v>9.6258250000000007</v>
      </c>
      <c r="F869" s="44">
        <v>238.37</v>
      </c>
      <c r="G869" s="9">
        <f t="shared" si="57"/>
        <v>238.37</v>
      </c>
      <c r="H869" s="11">
        <f t="shared" si="54"/>
        <v>-1510.0031677500001</v>
      </c>
    </row>
    <row r="870" spans="1:8" outlineLevel="1">
      <c r="A870" s="7">
        <v>28</v>
      </c>
      <c r="B870" s="39">
        <v>42557</v>
      </c>
      <c r="C870" s="40">
        <f t="shared" si="55"/>
        <v>0.85416666666666707</v>
      </c>
      <c r="D870" s="43">
        <v>9.4</v>
      </c>
      <c r="E870" s="9">
        <f t="shared" si="56"/>
        <v>9.6773000000000007</v>
      </c>
      <c r="F870" s="44">
        <v>167.92</v>
      </c>
      <c r="G870" s="9">
        <f t="shared" si="57"/>
        <v>167.92</v>
      </c>
      <c r="H870" s="11">
        <f t="shared" si="54"/>
        <v>-836.31226599999991</v>
      </c>
    </row>
    <row r="871" spans="1:8" outlineLevel="1">
      <c r="A871" s="7">
        <v>28</v>
      </c>
      <c r="B871" s="39">
        <v>42557</v>
      </c>
      <c r="C871" s="40">
        <f t="shared" si="55"/>
        <v>0.87500000000000044</v>
      </c>
      <c r="D871" s="43">
        <v>9.76</v>
      </c>
      <c r="E871" s="9">
        <f t="shared" si="56"/>
        <v>10.047920000000001</v>
      </c>
      <c r="F871" s="44">
        <v>144.88999999999999</v>
      </c>
      <c r="G871" s="9">
        <f t="shared" si="57"/>
        <v>144.88999999999999</v>
      </c>
      <c r="H871" s="11">
        <f t="shared" si="54"/>
        <v>-636.93764879999992</v>
      </c>
    </row>
    <row r="872" spans="1:8" outlineLevel="1">
      <c r="A872" s="7">
        <v>28</v>
      </c>
      <c r="B872" s="39">
        <v>42557</v>
      </c>
      <c r="C872" s="40">
        <f t="shared" si="55"/>
        <v>0.89583333333333381</v>
      </c>
      <c r="D872" s="43">
        <v>9.76</v>
      </c>
      <c r="E872" s="9">
        <f t="shared" si="56"/>
        <v>10.047920000000001</v>
      </c>
      <c r="F872" s="44">
        <v>109.05</v>
      </c>
      <c r="G872" s="9">
        <f t="shared" si="57"/>
        <v>109.05</v>
      </c>
      <c r="H872" s="11">
        <f t="shared" si="54"/>
        <v>-276.82019600000001</v>
      </c>
    </row>
    <row r="873" spans="1:8" outlineLevel="1">
      <c r="A873" s="7">
        <v>28</v>
      </c>
      <c r="B873" s="39">
        <v>42557</v>
      </c>
      <c r="C873" s="40">
        <f t="shared" si="55"/>
        <v>0.91666666666666718</v>
      </c>
      <c r="D873" s="43">
        <v>9.51</v>
      </c>
      <c r="E873" s="9">
        <f t="shared" si="56"/>
        <v>9.7905449999999998</v>
      </c>
      <c r="F873" s="44">
        <v>77.31</v>
      </c>
      <c r="G873" s="9">
        <f t="shared" si="57"/>
        <v>77.31</v>
      </c>
      <c r="H873" s="11">
        <f t="shared" si="54"/>
        <v>41.022383549999979</v>
      </c>
    </row>
    <row r="874" spans="1:8" outlineLevel="1">
      <c r="A874" s="7">
        <v>28</v>
      </c>
      <c r="B874" s="39">
        <v>42557</v>
      </c>
      <c r="C874" s="40">
        <f t="shared" si="55"/>
        <v>0.93750000000000056</v>
      </c>
      <c r="D874" s="43">
        <v>9.69</v>
      </c>
      <c r="E874" s="9">
        <f t="shared" si="56"/>
        <v>9.975855000000001</v>
      </c>
      <c r="F874" s="44">
        <v>258.12</v>
      </c>
      <c r="G874" s="9">
        <f t="shared" si="57"/>
        <v>258.12</v>
      </c>
      <c r="H874" s="11">
        <f t="shared" si="54"/>
        <v>-1761.9355101000003</v>
      </c>
    </row>
    <row r="875" spans="1:8" outlineLevel="1">
      <c r="A875" s="7">
        <v>28</v>
      </c>
      <c r="B875" s="39">
        <v>42557</v>
      </c>
      <c r="C875" s="40">
        <f t="shared" si="55"/>
        <v>0.95833333333333393</v>
      </c>
      <c r="D875" s="43">
        <v>9.7799999999999994</v>
      </c>
      <c r="E875" s="9">
        <f t="shared" si="56"/>
        <v>10.06851</v>
      </c>
      <c r="F875" s="44">
        <v>176.31</v>
      </c>
      <c r="G875" s="9">
        <f t="shared" si="57"/>
        <v>176.31</v>
      </c>
      <c r="H875" s="11">
        <f t="shared" si="54"/>
        <v>-954.59543310000004</v>
      </c>
    </row>
    <row r="876" spans="1:8" outlineLevel="1">
      <c r="A876" s="7">
        <v>28</v>
      </c>
      <c r="B876" s="39">
        <v>42557</v>
      </c>
      <c r="C876" s="40">
        <f t="shared" si="55"/>
        <v>0.9791666666666673</v>
      </c>
      <c r="D876" s="43">
        <v>9.7799999999999994</v>
      </c>
      <c r="E876" s="9">
        <f t="shared" si="56"/>
        <v>10.06851</v>
      </c>
      <c r="F876" s="44">
        <v>100.46</v>
      </c>
      <c r="G876" s="9">
        <f t="shared" si="57"/>
        <v>100.46</v>
      </c>
      <c r="H876" s="11">
        <f t="shared" si="54"/>
        <v>-190.89894959999992</v>
      </c>
    </row>
    <row r="877" spans="1:8" outlineLevel="1">
      <c r="A877" s="7">
        <v>28</v>
      </c>
      <c r="B877" s="39">
        <v>42557</v>
      </c>
      <c r="C877" s="40">
        <f t="shared" si="55"/>
        <v>1.0000000000000007</v>
      </c>
      <c r="D877" s="43">
        <v>9.7799999999999994</v>
      </c>
      <c r="E877" s="9">
        <f t="shared" si="56"/>
        <v>10.06851</v>
      </c>
      <c r="F877" s="44">
        <v>114.26</v>
      </c>
      <c r="G877" s="9">
        <f t="shared" si="57"/>
        <v>114.26</v>
      </c>
      <c r="H877" s="11">
        <f t="shared" si="54"/>
        <v>-329.84438760000006</v>
      </c>
    </row>
    <row r="878" spans="1:8" outlineLevel="1">
      <c r="A878" s="7">
        <v>28</v>
      </c>
      <c r="B878" s="39">
        <v>42558</v>
      </c>
      <c r="C878" s="40">
        <f t="shared" si="55"/>
        <v>2.0833333333333332E-2</v>
      </c>
      <c r="D878" s="43">
        <v>9.7799999999999994</v>
      </c>
      <c r="E878" s="9">
        <f t="shared" si="56"/>
        <v>10.06851</v>
      </c>
      <c r="F878" s="44">
        <v>119.65</v>
      </c>
      <c r="G878" s="9">
        <f t="shared" si="57"/>
        <v>119.65</v>
      </c>
      <c r="H878" s="11">
        <f t="shared" si="54"/>
        <v>-384.11365650000005</v>
      </c>
    </row>
    <row r="879" spans="1:8" outlineLevel="1">
      <c r="A879" s="7">
        <v>28</v>
      </c>
      <c r="B879" s="39">
        <v>42558</v>
      </c>
      <c r="C879" s="40">
        <f t="shared" si="55"/>
        <v>4.1666666666666664E-2</v>
      </c>
      <c r="D879" s="43">
        <v>9.7899999999999991</v>
      </c>
      <c r="E879" s="9">
        <f t="shared" si="56"/>
        <v>10.078804999999999</v>
      </c>
      <c r="F879" s="44">
        <v>105.62</v>
      </c>
      <c r="G879" s="9">
        <f t="shared" si="57"/>
        <v>105.62</v>
      </c>
      <c r="H879" s="11">
        <f t="shared" si="54"/>
        <v>-243.10077660000002</v>
      </c>
    </row>
    <row r="880" spans="1:8" outlineLevel="1">
      <c r="A880" s="7">
        <v>28</v>
      </c>
      <c r="B880" s="39">
        <v>42558</v>
      </c>
      <c r="C880" s="40">
        <f t="shared" si="55"/>
        <v>6.25E-2</v>
      </c>
      <c r="D880" s="43">
        <v>9.7799999999999994</v>
      </c>
      <c r="E880" s="9">
        <f t="shared" si="56"/>
        <v>10.06851</v>
      </c>
      <c r="F880" s="44">
        <v>92.18</v>
      </c>
      <c r="G880" s="9">
        <f t="shared" si="57"/>
        <v>92.18</v>
      </c>
      <c r="H880" s="11">
        <f t="shared" si="54"/>
        <v>-107.53168680000007</v>
      </c>
    </row>
    <row r="881" spans="1:8" outlineLevel="1">
      <c r="A881" s="7">
        <v>28</v>
      </c>
      <c r="B881" s="39">
        <v>42558</v>
      </c>
      <c r="C881" s="40">
        <f t="shared" si="55"/>
        <v>8.3333333333333329E-2</v>
      </c>
      <c r="D881" s="43">
        <v>9.7899999999999991</v>
      </c>
      <c r="E881" s="9">
        <f t="shared" si="56"/>
        <v>10.078804999999999</v>
      </c>
      <c r="F881" s="44">
        <v>71.08</v>
      </c>
      <c r="G881" s="9">
        <f t="shared" si="57"/>
        <v>71.08</v>
      </c>
      <c r="H881" s="11">
        <f t="shared" si="54"/>
        <v>105.0211481</v>
      </c>
    </row>
    <row r="882" spans="1:8" outlineLevel="1">
      <c r="A882" s="7">
        <v>28</v>
      </c>
      <c r="B882" s="39">
        <v>42558</v>
      </c>
      <c r="C882" s="40">
        <f t="shared" si="55"/>
        <v>0.10416666666666666</v>
      </c>
      <c r="D882" s="43">
        <v>9.7799999999999994</v>
      </c>
      <c r="E882" s="9">
        <f t="shared" si="56"/>
        <v>10.06851</v>
      </c>
      <c r="F882" s="44">
        <v>64.42</v>
      </c>
      <c r="G882" s="9">
        <f t="shared" si="57"/>
        <v>64.42</v>
      </c>
      <c r="H882" s="11">
        <f t="shared" si="54"/>
        <v>171.97015079999997</v>
      </c>
    </row>
    <row r="883" spans="1:8" outlineLevel="1">
      <c r="A883" s="7">
        <v>28</v>
      </c>
      <c r="B883" s="39">
        <v>42558</v>
      </c>
      <c r="C883" s="40">
        <f t="shared" si="55"/>
        <v>0.12499999999999999</v>
      </c>
      <c r="D883" s="43">
        <v>9.7899999999999991</v>
      </c>
      <c r="E883" s="9">
        <f t="shared" si="56"/>
        <v>10.078804999999999</v>
      </c>
      <c r="F883" s="44">
        <v>64.63</v>
      </c>
      <c r="G883" s="9">
        <f t="shared" si="57"/>
        <v>64.63</v>
      </c>
      <c r="H883" s="11">
        <f t="shared" si="54"/>
        <v>170.02944035000004</v>
      </c>
    </row>
    <row r="884" spans="1:8" outlineLevel="1">
      <c r="A884" s="7">
        <v>28</v>
      </c>
      <c r="B884" s="39">
        <v>42558</v>
      </c>
      <c r="C884" s="40">
        <f t="shared" si="55"/>
        <v>0.14583333333333331</v>
      </c>
      <c r="D884" s="43">
        <v>9.77</v>
      </c>
      <c r="E884" s="9">
        <f t="shared" si="56"/>
        <v>10.058215000000001</v>
      </c>
      <c r="F884" s="44">
        <v>69.86</v>
      </c>
      <c r="G884" s="9">
        <f t="shared" si="57"/>
        <v>69.86</v>
      </c>
      <c r="H884" s="11">
        <f t="shared" si="54"/>
        <v>117.07762260000001</v>
      </c>
    </row>
    <row r="885" spans="1:8" outlineLevel="1">
      <c r="A885" s="7">
        <v>28</v>
      </c>
      <c r="B885" s="39">
        <v>42558</v>
      </c>
      <c r="C885" s="40">
        <f t="shared" si="55"/>
        <v>0.16666666666666666</v>
      </c>
      <c r="D885" s="43">
        <v>9.7799999999999994</v>
      </c>
      <c r="E885" s="9">
        <f t="shared" si="56"/>
        <v>10.06851</v>
      </c>
      <c r="F885" s="44">
        <v>65.92</v>
      </c>
      <c r="G885" s="9">
        <f t="shared" si="57"/>
        <v>65.92</v>
      </c>
      <c r="H885" s="11">
        <f t="shared" si="54"/>
        <v>156.86738579999999</v>
      </c>
    </row>
    <row r="886" spans="1:8" outlineLevel="1">
      <c r="A886" s="7">
        <v>28</v>
      </c>
      <c r="B886" s="39">
        <v>42558</v>
      </c>
      <c r="C886" s="40">
        <f t="shared" si="55"/>
        <v>0.1875</v>
      </c>
      <c r="D886" s="43">
        <v>9.7799999999999994</v>
      </c>
      <c r="E886" s="9">
        <f t="shared" si="56"/>
        <v>10.06851</v>
      </c>
      <c r="F886" s="44">
        <v>57.98</v>
      </c>
      <c r="G886" s="9">
        <f t="shared" si="57"/>
        <v>57.98</v>
      </c>
      <c r="H886" s="11">
        <f t="shared" si="54"/>
        <v>236.81135520000004</v>
      </c>
    </row>
    <row r="887" spans="1:8" outlineLevel="1">
      <c r="A887" s="7">
        <v>28</v>
      </c>
      <c r="B887" s="39">
        <v>42558</v>
      </c>
      <c r="C887" s="40">
        <f t="shared" si="55"/>
        <v>0.20833333333333334</v>
      </c>
      <c r="D887" s="43">
        <v>9.7799999999999994</v>
      </c>
      <c r="E887" s="9">
        <f t="shared" si="56"/>
        <v>10.06851</v>
      </c>
      <c r="F887" s="44">
        <v>60.45</v>
      </c>
      <c r="G887" s="9">
        <f t="shared" si="57"/>
        <v>60.45</v>
      </c>
      <c r="H887" s="11">
        <f t="shared" si="54"/>
        <v>211.94213549999998</v>
      </c>
    </row>
    <row r="888" spans="1:8" outlineLevel="1">
      <c r="A888" s="7">
        <v>28</v>
      </c>
      <c r="B888" s="39">
        <v>42558</v>
      </c>
      <c r="C888" s="40">
        <f t="shared" si="55"/>
        <v>0.22916666666666669</v>
      </c>
      <c r="D888" s="43">
        <v>9.7799999999999994</v>
      </c>
      <c r="E888" s="9">
        <f t="shared" si="56"/>
        <v>10.06851</v>
      </c>
      <c r="F888" s="44">
        <v>83.99</v>
      </c>
      <c r="G888" s="9">
        <f t="shared" si="57"/>
        <v>83.99</v>
      </c>
      <c r="H888" s="11">
        <f t="shared" si="54"/>
        <v>-25.070589899999948</v>
      </c>
    </row>
    <row r="889" spans="1:8" outlineLevel="1">
      <c r="A889" s="7">
        <v>28</v>
      </c>
      <c r="B889" s="39">
        <v>42558</v>
      </c>
      <c r="C889" s="40">
        <f t="shared" si="55"/>
        <v>0.25</v>
      </c>
      <c r="D889" s="43">
        <v>9.7100000000000009</v>
      </c>
      <c r="E889" s="9">
        <f t="shared" si="56"/>
        <v>9.9964450000000014</v>
      </c>
      <c r="F889" s="44">
        <v>157.03</v>
      </c>
      <c r="G889" s="9">
        <f t="shared" si="57"/>
        <v>157.03</v>
      </c>
      <c r="H889" s="11">
        <f t="shared" si="54"/>
        <v>-755.03149085000007</v>
      </c>
    </row>
    <row r="890" spans="1:8" outlineLevel="1">
      <c r="A890" s="7">
        <v>28</v>
      </c>
      <c r="B890" s="39">
        <v>42558</v>
      </c>
      <c r="C890" s="40">
        <f t="shared" si="55"/>
        <v>0.27083333333333331</v>
      </c>
      <c r="D890" s="43">
        <v>9.76</v>
      </c>
      <c r="E890" s="9">
        <f t="shared" si="56"/>
        <v>10.047920000000001</v>
      </c>
      <c r="F890" s="44">
        <v>231.14</v>
      </c>
      <c r="G890" s="9">
        <f t="shared" si="57"/>
        <v>231.14</v>
      </c>
      <c r="H890" s="11">
        <f t="shared" si="54"/>
        <v>-1503.5707488</v>
      </c>
    </row>
    <row r="891" spans="1:8" outlineLevel="1">
      <c r="A891" s="7">
        <v>28</v>
      </c>
      <c r="B891" s="39">
        <v>42558</v>
      </c>
      <c r="C891" s="40">
        <f t="shared" si="55"/>
        <v>0.29166666666666663</v>
      </c>
      <c r="D891" s="43">
        <v>9.57</v>
      </c>
      <c r="E891" s="9">
        <f t="shared" si="56"/>
        <v>9.8523150000000008</v>
      </c>
      <c r="F891" s="44">
        <v>296.52999999999997</v>
      </c>
      <c r="G891" s="9">
        <f t="shared" si="57"/>
        <v>296.52999999999997</v>
      </c>
      <c r="H891" s="11">
        <f t="shared" si="54"/>
        <v>-2118.5432944499998</v>
      </c>
    </row>
    <row r="892" spans="1:8" outlineLevel="1">
      <c r="A892" s="7">
        <v>28</v>
      </c>
      <c r="B892" s="39">
        <v>42558</v>
      </c>
      <c r="C892" s="40">
        <f t="shared" si="55"/>
        <v>0.31249999999999994</v>
      </c>
      <c r="D892" s="43">
        <v>9.31</v>
      </c>
      <c r="E892" s="9">
        <f t="shared" si="56"/>
        <v>9.5846450000000019</v>
      </c>
      <c r="F892" s="44">
        <v>143.86000000000001</v>
      </c>
      <c r="G892" s="9">
        <f t="shared" si="57"/>
        <v>143.86000000000001</v>
      </c>
      <c r="H892" s="11">
        <f t="shared" si="54"/>
        <v>-597.69846220000022</v>
      </c>
    </row>
    <row r="893" spans="1:8" outlineLevel="1">
      <c r="A893" s="7">
        <v>28</v>
      </c>
      <c r="B893" s="39">
        <v>42558</v>
      </c>
      <c r="C893" s="40">
        <f t="shared" si="55"/>
        <v>0.33333333333333326</v>
      </c>
      <c r="D893" s="43">
        <v>8.9600000000000009</v>
      </c>
      <c r="E893" s="9">
        <f t="shared" si="56"/>
        <v>9.2243200000000023</v>
      </c>
      <c r="F893" s="44">
        <v>205.62</v>
      </c>
      <c r="G893" s="9">
        <f t="shared" si="57"/>
        <v>205.62</v>
      </c>
      <c r="H893" s="11">
        <f t="shared" si="54"/>
        <v>-1144.9225984000004</v>
      </c>
    </row>
    <row r="894" spans="1:8" outlineLevel="1">
      <c r="A894" s="7">
        <v>28</v>
      </c>
      <c r="B894" s="39">
        <v>42558</v>
      </c>
      <c r="C894" s="40">
        <f t="shared" si="55"/>
        <v>0.35416666666666657</v>
      </c>
      <c r="D894" s="43">
        <v>8.49</v>
      </c>
      <c r="E894" s="9">
        <f t="shared" si="56"/>
        <v>8.7404550000000008</v>
      </c>
      <c r="F894" s="44">
        <v>288.5</v>
      </c>
      <c r="G894" s="9">
        <f t="shared" si="57"/>
        <v>288.5</v>
      </c>
      <c r="H894" s="11">
        <f t="shared" ref="H894:H957" si="58">E894*($B$6-G894)</f>
        <v>-1809.2741850000002</v>
      </c>
    </row>
    <row r="895" spans="1:8" outlineLevel="1">
      <c r="A895" s="7">
        <v>28</v>
      </c>
      <c r="B895" s="39">
        <v>42558</v>
      </c>
      <c r="C895" s="40">
        <f t="shared" ref="C895:C958" si="59">IF(C894=$C$61,$C$14,C894+1/48)</f>
        <v>0.37499999999999989</v>
      </c>
      <c r="D895" s="43">
        <v>8.91</v>
      </c>
      <c r="E895" s="9">
        <f t="shared" si="56"/>
        <v>9.1728450000000006</v>
      </c>
      <c r="F895" s="44">
        <v>176.77</v>
      </c>
      <c r="G895" s="9">
        <f t="shared" si="57"/>
        <v>176.77</v>
      </c>
      <c r="H895" s="11">
        <f t="shared" si="58"/>
        <v>-873.8969431500002</v>
      </c>
    </row>
    <row r="896" spans="1:8" outlineLevel="1">
      <c r="A896" s="7">
        <v>28</v>
      </c>
      <c r="B896" s="39">
        <v>42558</v>
      </c>
      <c r="C896" s="40">
        <f t="shared" si="59"/>
        <v>0.3958333333333332</v>
      </c>
      <c r="D896" s="43">
        <v>9.14</v>
      </c>
      <c r="E896" s="9">
        <f t="shared" si="56"/>
        <v>9.4096300000000017</v>
      </c>
      <c r="F896" s="44">
        <v>299.88</v>
      </c>
      <c r="G896" s="9">
        <f t="shared" si="57"/>
        <v>299.88</v>
      </c>
      <c r="H896" s="11">
        <f t="shared" si="58"/>
        <v>-2054.8749994000004</v>
      </c>
    </row>
    <row r="897" spans="1:8" outlineLevel="1">
      <c r="A897" s="7">
        <v>28</v>
      </c>
      <c r="B897" s="39">
        <v>42558</v>
      </c>
      <c r="C897" s="40">
        <f t="shared" si="59"/>
        <v>0.41666666666666652</v>
      </c>
      <c r="D897" s="43">
        <v>8.2899999999999991</v>
      </c>
      <c r="E897" s="9">
        <f t="shared" si="56"/>
        <v>8.5345549999999992</v>
      </c>
      <c r="F897" s="44">
        <v>299.68</v>
      </c>
      <c r="G897" s="9">
        <f t="shared" si="57"/>
        <v>299.68</v>
      </c>
      <c r="H897" s="11">
        <f t="shared" si="58"/>
        <v>-1862.0692098999998</v>
      </c>
    </row>
    <row r="898" spans="1:8" outlineLevel="1">
      <c r="A898" s="7">
        <v>28</v>
      </c>
      <c r="B898" s="39">
        <v>42558</v>
      </c>
      <c r="C898" s="40">
        <f t="shared" si="59"/>
        <v>0.43749999999999983</v>
      </c>
      <c r="D898" s="43">
        <v>7.89</v>
      </c>
      <c r="E898" s="9">
        <f t="shared" si="56"/>
        <v>8.1227549999999997</v>
      </c>
      <c r="F898" s="44">
        <v>202.6</v>
      </c>
      <c r="G898" s="9">
        <f t="shared" si="57"/>
        <v>202.6</v>
      </c>
      <c r="H898" s="11">
        <f t="shared" si="58"/>
        <v>-983.66563049999991</v>
      </c>
    </row>
    <row r="899" spans="1:8" outlineLevel="1">
      <c r="A899" s="7">
        <v>28</v>
      </c>
      <c r="B899" s="39">
        <v>42558</v>
      </c>
      <c r="C899" s="40">
        <f t="shared" si="59"/>
        <v>0.45833333333333315</v>
      </c>
      <c r="D899" s="43">
        <v>5.93</v>
      </c>
      <c r="E899" s="9">
        <f t="shared" si="56"/>
        <v>6.1049350000000002</v>
      </c>
      <c r="F899" s="44">
        <v>170.9</v>
      </c>
      <c r="G899" s="9">
        <f t="shared" si="57"/>
        <v>170.9</v>
      </c>
      <c r="H899" s="11">
        <f t="shared" si="58"/>
        <v>-545.78118900000004</v>
      </c>
    </row>
    <row r="900" spans="1:8" outlineLevel="1">
      <c r="A900" s="7">
        <v>28</v>
      </c>
      <c r="B900" s="39">
        <v>42558</v>
      </c>
      <c r="C900" s="40">
        <f t="shared" si="59"/>
        <v>0.47916666666666646</v>
      </c>
      <c r="D900" s="43">
        <v>5.49</v>
      </c>
      <c r="E900" s="9">
        <f t="shared" si="56"/>
        <v>5.651955000000001</v>
      </c>
      <c r="F900" s="44">
        <v>169.52</v>
      </c>
      <c r="G900" s="9">
        <f t="shared" si="57"/>
        <v>169.52</v>
      </c>
      <c r="H900" s="11">
        <f t="shared" si="58"/>
        <v>-497.48507910000012</v>
      </c>
    </row>
    <row r="901" spans="1:8" outlineLevel="1">
      <c r="A901" s="7">
        <v>28</v>
      </c>
      <c r="B901" s="39">
        <v>42558</v>
      </c>
      <c r="C901" s="40">
        <f t="shared" si="59"/>
        <v>0.49999999999999978</v>
      </c>
      <c r="D901" s="43">
        <v>3.41</v>
      </c>
      <c r="E901" s="9">
        <f t="shared" si="56"/>
        <v>3.5105950000000004</v>
      </c>
      <c r="F901" s="44">
        <v>241.09</v>
      </c>
      <c r="G901" s="9">
        <f t="shared" si="57"/>
        <v>241.09</v>
      </c>
      <c r="H901" s="11">
        <f t="shared" si="58"/>
        <v>-560.25585605000003</v>
      </c>
    </row>
    <row r="902" spans="1:8" outlineLevel="1">
      <c r="A902" s="7">
        <v>28</v>
      </c>
      <c r="B902" s="39">
        <v>42558</v>
      </c>
      <c r="C902" s="40">
        <f t="shared" si="59"/>
        <v>0.52083333333333315</v>
      </c>
      <c r="D902" s="43">
        <v>1.94</v>
      </c>
      <c r="E902" s="9">
        <f t="shared" si="56"/>
        <v>1.9972300000000001</v>
      </c>
      <c r="F902" s="44">
        <v>164.73</v>
      </c>
      <c r="G902" s="9">
        <f t="shared" si="57"/>
        <v>164.73</v>
      </c>
      <c r="H902" s="11">
        <f t="shared" si="58"/>
        <v>-166.22945289999998</v>
      </c>
    </row>
    <row r="903" spans="1:8" outlineLevel="1">
      <c r="A903" s="7">
        <v>28</v>
      </c>
      <c r="B903" s="39">
        <v>42558</v>
      </c>
      <c r="C903" s="40">
        <f t="shared" si="59"/>
        <v>0.54166666666666652</v>
      </c>
      <c r="D903" s="43">
        <v>0.89</v>
      </c>
      <c r="E903" s="9">
        <f t="shared" si="56"/>
        <v>0.91625500000000004</v>
      </c>
      <c r="F903" s="44">
        <v>164.22</v>
      </c>
      <c r="G903" s="9">
        <f t="shared" si="57"/>
        <v>164.22</v>
      </c>
      <c r="H903" s="11">
        <f t="shared" si="58"/>
        <v>-75.792613599999996</v>
      </c>
    </row>
    <row r="904" spans="1:8" outlineLevel="1">
      <c r="A904" s="7">
        <v>28</v>
      </c>
      <c r="B904" s="39">
        <v>42558</v>
      </c>
      <c r="C904" s="40">
        <f t="shared" si="59"/>
        <v>0.56249999999999989</v>
      </c>
      <c r="D904" s="43">
        <v>0.74</v>
      </c>
      <c r="E904" s="9">
        <f t="shared" si="56"/>
        <v>0.76183000000000001</v>
      </c>
      <c r="F904" s="44">
        <v>212.09</v>
      </c>
      <c r="G904" s="9">
        <f t="shared" si="57"/>
        <v>212.09</v>
      </c>
      <c r="H904" s="11">
        <f t="shared" si="58"/>
        <v>-99.487379700000005</v>
      </c>
    </row>
    <row r="905" spans="1:8" outlineLevel="1">
      <c r="A905" s="7">
        <v>28</v>
      </c>
      <c r="B905" s="39">
        <v>42558</v>
      </c>
      <c r="C905" s="40">
        <f t="shared" si="59"/>
        <v>0.58333333333333326</v>
      </c>
      <c r="D905" s="43">
        <v>0.31</v>
      </c>
      <c r="E905" s="9">
        <f t="shared" si="56"/>
        <v>0.31914500000000001</v>
      </c>
      <c r="F905" s="44">
        <v>184.92</v>
      </c>
      <c r="G905" s="9">
        <f t="shared" si="57"/>
        <v>184.92</v>
      </c>
      <c r="H905" s="11">
        <f t="shared" si="58"/>
        <v>-33.005975899999996</v>
      </c>
    </row>
    <row r="906" spans="1:8" outlineLevel="1">
      <c r="A906" s="7">
        <v>28</v>
      </c>
      <c r="B906" s="39">
        <v>42558</v>
      </c>
      <c r="C906" s="40">
        <f t="shared" si="59"/>
        <v>0.60416666666666663</v>
      </c>
      <c r="D906" s="43">
        <v>6.0000000000000005E-2</v>
      </c>
      <c r="E906" s="9">
        <f t="shared" si="56"/>
        <v>6.1770000000000012E-2</v>
      </c>
      <c r="F906" s="44">
        <v>216.43</v>
      </c>
      <c r="G906" s="9">
        <f t="shared" si="57"/>
        <v>216.43</v>
      </c>
      <c r="H906" s="11">
        <f t="shared" si="58"/>
        <v>-8.3346261000000013</v>
      </c>
    </row>
    <row r="907" spans="1:8" outlineLevel="1">
      <c r="A907" s="7">
        <v>28</v>
      </c>
      <c r="B907" s="39">
        <v>42558</v>
      </c>
      <c r="C907" s="40">
        <f t="shared" si="59"/>
        <v>0.625</v>
      </c>
      <c r="D907" s="43">
        <v>0</v>
      </c>
      <c r="E907" s="9">
        <f t="shared" si="56"/>
        <v>0</v>
      </c>
      <c r="F907" s="44">
        <v>191.25</v>
      </c>
      <c r="G907" s="9">
        <f t="shared" si="57"/>
        <v>191.25</v>
      </c>
      <c r="H907" s="11">
        <f t="shared" si="58"/>
        <v>0</v>
      </c>
    </row>
    <row r="908" spans="1:8" outlineLevel="1">
      <c r="A908" s="7">
        <v>28</v>
      </c>
      <c r="B908" s="39">
        <v>42558</v>
      </c>
      <c r="C908" s="40">
        <f t="shared" si="59"/>
        <v>0.64583333333333337</v>
      </c>
      <c r="D908" s="43">
        <v>-7.0000000000000007E-2</v>
      </c>
      <c r="E908" s="9">
        <f t="shared" si="56"/>
        <v>-7.2065000000000018E-2</v>
      </c>
      <c r="F908" s="44">
        <v>290.25</v>
      </c>
      <c r="G908" s="9">
        <f t="shared" si="57"/>
        <v>290.25</v>
      </c>
      <c r="H908" s="11">
        <f t="shared" si="58"/>
        <v>15.043568750000004</v>
      </c>
    </row>
    <row r="909" spans="1:8" outlineLevel="1">
      <c r="A909" s="7">
        <v>28</v>
      </c>
      <c r="B909" s="39">
        <v>42558</v>
      </c>
      <c r="C909" s="40">
        <f t="shared" si="59"/>
        <v>0.66666666666666674</v>
      </c>
      <c r="D909" s="43">
        <v>0.12</v>
      </c>
      <c r="E909" s="9">
        <f t="shared" si="56"/>
        <v>0.12354000000000001</v>
      </c>
      <c r="F909" s="44">
        <v>235.79</v>
      </c>
      <c r="G909" s="9">
        <f t="shared" si="57"/>
        <v>235.79</v>
      </c>
      <c r="H909" s="11">
        <f t="shared" si="58"/>
        <v>-19.0609866</v>
      </c>
    </row>
    <row r="910" spans="1:8" outlineLevel="1">
      <c r="A910" s="7">
        <v>28</v>
      </c>
      <c r="B910" s="39">
        <v>42558</v>
      </c>
      <c r="C910" s="40">
        <f t="shared" si="59"/>
        <v>0.68750000000000011</v>
      </c>
      <c r="D910" s="43">
        <v>-0.04</v>
      </c>
      <c r="E910" s="9">
        <f t="shared" si="56"/>
        <v>-4.1180000000000001E-2</v>
      </c>
      <c r="F910" s="44">
        <v>137.38</v>
      </c>
      <c r="G910" s="9">
        <f t="shared" si="57"/>
        <v>137.38</v>
      </c>
      <c r="H910" s="11">
        <f t="shared" si="58"/>
        <v>2.3011383999999997</v>
      </c>
    </row>
    <row r="911" spans="1:8" outlineLevel="1">
      <c r="A911" s="7">
        <v>28</v>
      </c>
      <c r="B911" s="39">
        <v>42558</v>
      </c>
      <c r="C911" s="40">
        <f t="shared" si="59"/>
        <v>0.70833333333333348</v>
      </c>
      <c r="D911" s="43">
        <v>-0.1</v>
      </c>
      <c r="E911" s="9">
        <f t="shared" ref="E911:E974" si="60">IF($B$11="Electricity",$D911*$B$7,$D911*$B$9)</f>
        <v>-0.10295000000000001</v>
      </c>
      <c r="F911" s="44">
        <v>246.3</v>
      </c>
      <c r="G911" s="9">
        <f t="shared" ref="G911:G974" si="61">$F911*$B$9</f>
        <v>246.3</v>
      </c>
      <c r="H911" s="11">
        <f t="shared" si="58"/>
        <v>16.966160000000002</v>
      </c>
    </row>
    <row r="912" spans="1:8" outlineLevel="1">
      <c r="A912" s="7">
        <v>28</v>
      </c>
      <c r="B912" s="39">
        <v>42558</v>
      </c>
      <c r="C912" s="40">
        <f t="shared" si="59"/>
        <v>0.72916666666666685</v>
      </c>
      <c r="D912" s="43">
        <v>0</v>
      </c>
      <c r="E912" s="9">
        <f t="shared" si="60"/>
        <v>0</v>
      </c>
      <c r="F912" s="44">
        <v>122.65</v>
      </c>
      <c r="G912" s="9">
        <f t="shared" si="61"/>
        <v>122.65</v>
      </c>
      <c r="H912" s="11">
        <f t="shared" si="58"/>
        <v>0</v>
      </c>
    </row>
    <row r="913" spans="1:8" outlineLevel="1">
      <c r="A913" s="7">
        <v>28</v>
      </c>
      <c r="B913" s="39">
        <v>42558</v>
      </c>
      <c r="C913" s="40">
        <f t="shared" si="59"/>
        <v>0.75000000000000022</v>
      </c>
      <c r="D913" s="43">
        <v>1.0000000000000002E-2</v>
      </c>
      <c r="E913" s="9">
        <f t="shared" si="60"/>
        <v>1.0295000000000002E-2</v>
      </c>
      <c r="F913" s="44">
        <v>224.49</v>
      </c>
      <c r="G913" s="9">
        <f t="shared" si="61"/>
        <v>224.49</v>
      </c>
      <c r="H913" s="11">
        <f t="shared" si="58"/>
        <v>-1.4720820500000005</v>
      </c>
    </row>
    <row r="914" spans="1:8" outlineLevel="1">
      <c r="A914" s="7">
        <v>28</v>
      </c>
      <c r="B914" s="39">
        <v>42558</v>
      </c>
      <c r="C914" s="40">
        <f t="shared" si="59"/>
        <v>0.77083333333333359</v>
      </c>
      <c r="D914" s="43">
        <v>-7.0000000000000007E-2</v>
      </c>
      <c r="E914" s="9">
        <f t="shared" si="60"/>
        <v>-7.2065000000000018E-2</v>
      </c>
      <c r="F914" s="44">
        <v>155.66999999999999</v>
      </c>
      <c r="G914" s="9">
        <f t="shared" si="61"/>
        <v>155.66999999999999</v>
      </c>
      <c r="H914" s="11">
        <f t="shared" si="58"/>
        <v>5.3450610500000009</v>
      </c>
    </row>
    <row r="915" spans="1:8" outlineLevel="1">
      <c r="A915" s="7">
        <v>28</v>
      </c>
      <c r="B915" s="39">
        <v>42558</v>
      </c>
      <c r="C915" s="40">
        <f t="shared" si="59"/>
        <v>0.79166666666666696</v>
      </c>
      <c r="D915" s="43">
        <v>0.12000000000000001</v>
      </c>
      <c r="E915" s="9">
        <f t="shared" si="60"/>
        <v>0.12354000000000002</v>
      </c>
      <c r="F915" s="44">
        <v>145.74</v>
      </c>
      <c r="G915" s="9">
        <f t="shared" si="61"/>
        <v>145.74</v>
      </c>
      <c r="H915" s="11">
        <f t="shared" si="58"/>
        <v>-7.9362096000000024</v>
      </c>
    </row>
    <row r="916" spans="1:8" outlineLevel="1">
      <c r="A916" s="7">
        <v>28</v>
      </c>
      <c r="B916" s="39">
        <v>42558</v>
      </c>
      <c r="C916" s="40">
        <f t="shared" si="59"/>
        <v>0.81250000000000033</v>
      </c>
      <c r="D916" s="43">
        <v>0.34</v>
      </c>
      <c r="E916" s="9">
        <f t="shared" si="60"/>
        <v>0.35003000000000006</v>
      </c>
      <c r="F916" s="44">
        <v>133.72999999999999</v>
      </c>
      <c r="G916" s="9">
        <f t="shared" si="61"/>
        <v>133.72999999999999</v>
      </c>
      <c r="H916" s="11">
        <f t="shared" si="58"/>
        <v>-18.2820669</v>
      </c>
    </row>
    <row r="917" spans="1:8" outlineLevel="1">
      <c r="A917" s="7">
        <v>28</v>
      </c>
      <c r="B917" s="39">
        <v>42558</v>
      </c>
      <c r="C917" s="40">
        <f t="shared" si="59"/>
        <v>0.8333333333333337</v>
      </c>
      <c r="D917" s="43">
        <v>0.63</v>
      </c>
      <c r="E917" s="9">
        <f t="shared" si="60"/>
        <v>0.64858500000000008</v>
      </c>
      <c r="F917" s="44">
        <v>100.5</v>
      </c>
      <c r="G917" s="9">
        <f t="shared" si="61"/>
        <v>100.5</v>
      </c>
      <c r="H917" s="11">
        <f t="shared" si="58"/>
        <v>-12.323115000000001</v>
      </c>
    </row>
    <row r="918" spans="1:8" outlineLevel="1">
      <c r="A918" s="7">
        <v>28</v>
      </c>
      <c r="B918" s="39">
        <v>42558</v>
      </c>
      <c r="C918" s="40">
        <f t="shared" si="59"/>
        <v>0.85416666666666707</v>
      </c>
      <c r="D918" s="43">
        <v>0.66</v>
      </c>
      <c r="E918" s="9">
        <f t="shared" si="60"/>
        <v>0.67947000000000013</v>
      </c>
      <c r="F918" s="44">
        <v>159.77000000000001</v>
      </c>
      <c r="G918" s="9">
        <f t="shared" si="61"/>
        <v>159.77000000000001</v>
      </c>
      <c r="H918" s="11">
        <f t="shared" si="58"/>
        <v>-53.182116900000018</v>
      </c>
    </row>
    <row r="919" spans="1:8" outlineLevel="1">
      <c r="A919" s="7">
        <v>28</v>
      </c>
      <c r="B919" s="39">
        <v>42558</v>
      </c>
      <c r="C919" s="40">
        <f t="shared" si="59"/>
        <v>0.87500000000000044</v>
      </c>
      <c r="D919" s="43">
        <v>1.01</v>
      </c>
      <c r="E919" s="9">
        <f t="shared" si="60"/>
        <v>1.039795</v>
      </c>
      <c r="F919" s="44">
        <v>167.19</v>
      </c>
      <c r="G919" s="9">
        <f t="shared" si="61"/>
        <v>167.19</v>
      </c>
      <c r="H919" s="11">
        <f t="shared" si="58"/>
        <v>-89.100033550000006</v>
      </c>
    </row>
    <row r="920" spans="1:8" outlineLevel="1">
      <c r="A920" s="7">
        <v>28</v>
      </c>
      <c r="B920" s="39">
        <v>42558</v>
      </c>
      <c r="C920" s="40">
        <f t="shared" si="59"/>
        <v>0.89583333333333381</v>
      </c>
      <c r="D920" s="43">
        <v>0.69</v>
      </c>
      <c r="E920" s="9">
        <f t="shared" si="60"/>
        <v>0.71035499999999996</v>
      </c>
      <c r="F920" s="44">
        <v>146.84</v>
      </c>
      <c r="G920" s="9">
        <f t="shared" si="61"/>
        <v>146.84</v>
      </c>
      <c r="H920" s="11">
        <f t="shared" si="58"/>
        <v>-46.4145957</v>
      </c>
    </row>
    <row r="921" spans="1:8" outlineLevel="1">
      <c r="A921" s="7">
        <v>28</v>
      </c>
      <c r="B921" s="39">
        <v>42558</v>
      </c>
      <c r="C921" s="40">
        <f t="shared" si="59"/>
        <v>0.91666666666666718</v>
      </c>
      <c r="D921" s="43">
        <v>0</v>
      </c>
      <c r="E921" s="9">
        <f t="shared" si="60"/>
        <v>0</v>
      </c>
      <c r="F921" s="44">
        <v>147.9</v>
      </c>
      <c r="G921" s="9">
        <f t="shared" si="61"/>
        <v>147.9</v>
      </c>
      <c r="H921" s="11">
        <f t="shared" si="58"/>
        <v>0</v>
      </c>
    </row>
    <row r="922" spans="1:8" outlineLevel="1">
      <c r="A922" s="7">
        <v>28</v>
      </c>
      <c r="B922" s="39">
        <v>42558</v>
      </c>
      <c r="C922" s="40">
        <f t="shared" si="59"/>
        <v>0.93750000000000056</v>
      </c>
      <c r="D922" s="43">
        <v>4.0000000000000008E-2</v>
      </c>
      <c r="E922" s="9">
        <f t="shared" si="60"/>
        <v>4.1180000000000008E-2</v>
      </c>
      <c r="F922" s="44">
        <v>313.76</v>
      </c>
      <c r="G922" s="9">
        <f t="shared" si="61"/>
        <v>313.76</v>
      </c>
      <c r="H922" s="11">
        <f t="shared" si="58"/>
        <v>-9.5644668000000017</v>
      </c>
    </row>
    <row r="923" spans="1:8" outlineLevel="1">
      <c r="A923" s="7">
        <v>28</v>
      </c>
      <c r="B923" s="39">
        <v>42558</v>
      </c>
      <c r="C923" s="40">
        <f t="shared" si="59"/>
        <v>0.95833333333333393</v>
      </c>
      <c r="D923" s="43">
        <v>-0.1</v>
      </c>
      <c r="E923" s="9">
        <f t="shared" si="60"/>
        <v>-0.10295000000000001</v>
      </c>
      <c r="F923" s="44">
        <v>292.14999999999998</v>
      </c>
      <c r="G923" s="9">
        <f t="shared" si="61"/>
        <v>292.14999999999998</v>
      </c>
      <c r="H923" s="11">
        <f t="shared" si="58"/>
        <v>21.686417500000001</v>
      </c>
    </row>
    <row r="924" spans="1:8" outlineLevel="1">
      <c r="A924" s="7">
        <v>28</v>
      </c>
      <c r="B924" s="39">
        <v>42558</v>
      </c>
      <c r="C924" s="40">
        <f t="shared" si="59"/>
        <v>0.9791666666666673</v>
      </c>
      <c r="D924" s="43">
        <v>-0.09</v>
      </c>
      <c r="E924" s="9">
        <f t="shared" si="60"/>
        <v>-9.2655000000000001E-2</v>
      </c>
      <c r="F924" s="44">
        <v>186.83</v>
      </c>
      <c r="G924" s="9">
        <f t="shared" si="61"/>
        <v>186.83</v>
      </c>
      <c r="H924" s="11">
        <f t="shared" si="58"/>
        <v>9.7593511500000005</v>
      </c>
    </row>
    <row r="925" spans="1:8" outlineLevel="1">
      <c r="A925" s="7">
        <v>28</v>
      </c>
      <c r="B925" s="39">
        <v>42558</v>
      </c>
      <c r="C925" s="40">
        <f t="shared" si="59"/>
        <v>1.0000000000000007</v>
      </c>
      <c r="D925" s="43">
        <v>-7.0000000000000007E-2</v>
      </c>
      <c r="E925" s="9">
        <f t="shared" si="60"/>
        <v>-7.2065000000000018E-2</v>
      </c>
      <c r="F925" s="44">
        <v>309.97000000000003</v>
      </c>
      <c r="G925" s="9">
        <f t="shared" si="61"/>
        <v>309.97000000000003</v>
      </c>
      <c r="H925" s="11">
        <f t="shared" si="58"/>
        <v>16.464690550000007</v>
      </c>
    </row>
    <row r="926" spans="1:8" outlineLevel="1">
      <c r="A926" s="7">
        <v>28</v>
      </c>
      <c r="B926" s="39">
        <v>42559</v>
      </c>
      <c r="C926" s="40">
        <f t="shared" si="59"/>
        <v>2.0833333333333332E-2</v>
      </c>
      <c r="D926" s="43">
        <v>-3.0000000000000002E-2</v>
      </c>
      <c r="E926" s="9">
        <f t="shared" si="60"/>
        <v>-3.0885000000000006E-2</v>
      </c>
      <c r="F926" s="44">
        <v>203.79</v>
      </c>
      <c r="G926" s="9">
        <f t="shared" si="61"/>
        <v>203.79</v>
      </c>
      <c r="H926" s="11">
        <f t="shared" si="58"/>
        <v>3.7769266500000005</v>
      </c>
    </row>
    <row r="927" spans="1:8" outlineLevel="1">
      <c r="A927" s="7">
        <v>28</v>
      </c>
      <c r="B927" s="39">
        <v>42559</v>
      </c>
      <c r="C927" s="40">
        <f t="shared" si="59"/>
        <v>4.1666666666666664E-2</v>
      </c>
      <c r="D927" s="43">
        <v>-0.09</v>
      </c>
      <c r="E927" s="9">
        <f t="shared" si="60"/>
        <v>-9.2655000000000001E-2</v>
      </c>
      <c r="F927" s="44">
        <v>111.44</v>
      </c>
      <c r="G927" s="9">
        <f t="shared" si="61"/>
        <v>111.44</v>
      </c>
      <c r="H927" s="11">
        <f t="shared" si="58"/>
        <v>2.7740906999999999</v>
      </c>
    </row>
    <row r="928" spans="1:8" outlineLevel="1">
      <c r="A928" s="7">
        <v>28</v>
      </c>
      <c r="B928" s="39">
        <v>42559</v>
      </c>
      <c r="C928" s="40">
        <f t="shared" si="59"/>
        <v>6.25E-2</v>
      </c>
      <c r="D928" s="43">
        <v>-0.08</v>
      </c>
      <c r="E928" s="9">
        <f t="shared" si="60"/>
        <v>-8.2360000000000003E-2</v>
      </c>
      <c r="F928" s="44">
        <v>133.49</v>
      </c>
      <c r="G928" s="9">
        <f t="shared" si="61"/>
        <v>133.49</v>
      </c>
      <c r="H928" s="11">
        <f t="shared" si="58"/>
        <v>4.2818964000000008</v>
      </c>
    </row>
    <row r="929" spans="1:8" outlineLevel="1">
      <c r="A929" s="7">
        <v>28</v>
      </c>
      <c r="B929" s="39">
        <v>42559</v>
      </c>
      <c r="C929" s="40">
        <f t="shared" si="59"/>
        <v>8.3333333333333329E-2</v>
      </c>
      <c r="D929" s="43">
        <v>-0.1</v>
      </c>
      <c r="E929" s="9">
        <f t="shared" si="60"/>
        <v>-0.10295000000000001</v>
      </c>
      <c r="F929" s="44">
        <v>81.17</v>
      </c>
      <c r="G929" s="9">
        <f t="shared" si="61"/>
        <v>81.17</v>
      </c>
      <c r="H929" s="11">
        <f t="shared" si="58"/>
        <v>-3.397349999999983E-2</v>
      </c>
    </row>
    <row r="930" spans="1:8" outlineLevel="1">
      <c r="A930" s="7">
        <v>28</v>
      </c>
      <c r="B930" s="39">
        <v>42559</v>
      </c>
      <c r="C930" s="40">
        <f t="shared" si="59"/>
        <v>0.10416666666666666</v>
      </c>
      <c r="D930" s="43">
        <v>-0.09</v>
      </c>
      <c r="E930" s="9">
        <f t="shared" si="60"/>
        <v>-9.2655000000000001E-2</v>
      </c>
      <c r="F930" s="44">
        <v>64.02</v>
      </c>
      <c r="G930" s="9">
        <f t="shared" si="61"/>
        <v>64.02</v>
      </c>
      <c r="H930" s="11">
        <f t="shared" si="58"/>
        <v>-1.6196094000000003</v>
      </c>
    </row>
    <row r="931" spans="1:8" outlineLevel="1">
      <c r="A931" s="7">
        <v>28</v>
      </c>
      <c r="B931" s="39">
        <v>42559</v>
      </c>
      <c r="C931" s="40">
        <f t="shared" si="59"/>
        <v>0.12499999999999999</v>
      </c>
      <c r="D931" s="43">
        <v>-0.09</v>
      </c>
      <c r="E931" s="9">
        <f t="shared" si="60"/>
        <v>-9.2655000000000001E-2</v>
      </c>
      <c r="F931" s="44">
        <v>49.01</v>
      </c>
      <c r="G931" s="9">
        <f t="shared" si="61"/>
        <v>49.01</v>
      </c>
      <c r="H931" s="11">
        <f t="shared" si="58"/>
        <v>-3.0103609500000004</v>
      </c>
    </row>
    <row r="932" spans="1:8" outlineLevel="1">
      <c r="A932" s="7">
        <v>28</v>
      </c>
      <c r="B932" s="39">
        <v>42559</v>
      </c>
      <c r="C932" s="40">
        <f t="shared" si="59"/>
        <v>0.14583333333333331</v>
      </c>
      <c r="D932" s="43">
        <v>-0.08</v>
      </c>
      <c r="E932" s="9">
        <f t="shared" si="60"/>
        <v>-8.2360000000000003E-2</v>
      </c>
      <c r="F932" s="44">
        <v>32.46</v>
      </c>
      <c r="G932" s="9">
        <f t="shared" si="61"/>
        <v>32.46</v>
      </c>
      <c r="H932" s="11">
        <f t="shared" si="58"/>
        <v>-4.0389344000000005</v>
      </c>
    </row>
    <row r="933" spans="1:8" outlineLevel="1">
      <c r="A933" s="7">
        <v>28</v>
      </c>
      <c r="B933" s="39">
        <v>42559</v>
      </c>
      <c r="C933" s="40">
        <f t="shared" si="59"/>
        <v>0.16666666666666666</v>
      </c>
      <c r="D933" s="43">
        <v>-0.08</v>
      </c>
      <c r="E933" s="9">
        <f t="shared" si="60"/>
        <v>-8.2360000000000003E-2</v>
      </c>
      <c r="F933" s="44">
        <v>38.880000000000003</v>
      </c>
      <c r="G933" s="9">
        <f t="shared" si="61"/>
        <v>38.880000000000003</v>
      </c>
      <c r="H933" s="11">
        <f t="shared" si="58"/>
        <v>-3.5101831999999997</v>
      </c>
    </row>
    <row r="934" spans="1:8" outlineLevel="1">
      <c r="A934" s="7">
        <v>28</v>
      </c>
      <c r="B934" s="39">
        <v>42559</v>
      </c>
      <c r="C934" s="40">
        <f t="shared" si="59"/>
        <v>0.1875</v>
      </c>
      <c r="D934" s="43">
        <v>-7.0000000000000007E-2</v>
      </c>
      <c r="E934" s="9">
        <f t="shared" si="60"/>
        <v>-7.2065000000000018E-2</v>
      </c>
      <c r="F934" s="44">
        <v>31.71</v>
      </c>
      <c r="G934" s="9">
        <f t="shared" si="61"/>
        <v>31.71</v>
      </c>
      <c r="H934" s="11">
        <f t="shared" si="58"/>
        <v>-3.5881163500000008</v>
      </c>
    </row>
    <row r="935" spans="1:8" outlineLevel="1">
      <c r="A935" s="7">
        <v>28</v>
      </c>
      <c r="B935" s="39">
        <v>42559</v>
      </c>
      <c r="C935" s="40">
        <f t="shared" si="59"/>
        <v>0.20833333333333334</v>
      </c>
      <c r="D935" s="43">
        <v>-7.0000000000000007E-2</v>
      </c>
      <c r="E935" s="9">
        <f t="shared" si="60"/>
        <v>-7.2065000000000018E-2</v>
      </c>
      <c r="F935" s="44">
        <v>34.47</v>
      </c>
      <c r="G935" s="9">
        <f t="shared" si="61"/>
        <v>34.47</v>
      </c>
      <c r="H935" s="11">
        <f t="shared" si="58"/>
        <v>-3.3892169500000011</v>
      </c>
    </row>
    <row r="936" spans="1:8" outlineLevel="1">
      <c r="A936" s="7">
        <v>28</v>
      </c>
      <c r="B936" s="39">
        <v>42559</v>
      </c>
      <c r="C936" s="40">
        <f t="shared" si="59"/>
        <v>0.22916666666666669</v>
      </c>
      <c r="D936" s="43">
        <v>-7.0000000000000007E-2</v>
      </c>
      <c r="E936" s="9">
        <f t="shared" si="60"/>
        <v>-7.2065000000000018E-2</v>
      </c>
      <c r="F936" s="44">
        <v>58.22</v>
      </c>
      <c r="G936" s="9">
        <f t="shared" si="61"/>
        <v>58.22</v>
      </c>
      <c r="H936" s="11">
        <f t="shared" si="58"/>
        <v>-1.6776732000000005</v>
      </c>
    </row>
    <row r="937" spans="1:8" outlineLevel="1">
      <c r="A937" s="7">
        <v>28</v>
      </c>
      <c r="B937" s="39">
        <v>42559</v>
      </c>
      <c r="C937" s="40">
        <f t="shared" si="59"/>
        <v>0.25</v>
      </c>
      <c r="D937" s="43">
        <v>-7.0000000000000007E-2</v>
      </c>
      <c r="E937" s="9">
        <f t="shared" si="60"/>
        <v>-7.2065000000000018E-2</v>
      </c>
      <c r="F937" s="44">
        <v>66.92</v>
      </c>
      <c r="G937" s="9">
        <f t="shared" si="61"/>
        <v>66.92</v>
      </c>
      <c r="H937" s="11">
        <f t="shared" si="58"/>
        <v>-1.0507077000000002</v>
      </c>
    </row>
    <row r="938" spans="1:8" outlineLevel="1">
      <c r="A938" s="7">
        <v>28</v>
      </c>
      <c r="B938" s="39">
        <v>42559</v>
      </c>
      <c r="C938" s="40">
        <f t="shared" si="59"/>
        <v>0.27083333333333331</v>
      </c>
      <c r="D938" s="43">
        <v>-0.08</v>
      </c>
      <c r="E938" s="9">
        <f t="shared" si="60"/>
        <v>-8.2360000000000003E-2</v>
      </c>
      <c r="F938" s="44">
        <v>244.59</v>
      </c>
      <c r="G938" s="9">
        <f t="shared" si="61"/>
        <v>244.59</v>
      </c>
      <c r="H938" s="11">
        <f t="shared" si="58"/>
        <v>13.4320924</v>
      </c>
    </row>
    <row r="939" spans="1:8" outlineLevel="1">
      <c r="A939" s="7">
        <v>28</v>
      </c>
      <c r="B939" s="39">
        <v>42559</v>
      </c>
      <c r="C939" s="40">
        <f t="shared" si="59"/>
        <v>0.29166666666666663</v>
      </c>
      <c r="D939" s="43">
        <v>-0.08</v>
      </c>
      <c r="E939" s="9">
        <f t="shared" si="60"/>
        <v>-8.2360000000000003E-2</v>
      </c>
      <c r="F939" s="44">
        <v>271.77</v>
      </c>
      <c r="G939" s="9">
        <f t="shared" si="61"/>
        <v>271.77</v>
      </c>
      <c r="H939" s="11">
        <f t="shared" si="58"/>
        <v>15.6706372</v>
      </c>
    </row>
    <row r="940" spans="1:8" outlineLevel="1">
      <c r="A940" s="7">
        <v>28</v>
      </c>
      <c r="B940" s="39">
        <v>42559</v>
      </c>
      <c r="C940" s="40">
        <f t="shared" si="59"/>
        <v>0.31249999999999994</v>
      </c>
      <c r="D940" s="43">
        <v>-0.09</v>
      </c>
      <c r="E940" s="9">
        <f t="shared" si="60"/>
        <v>-9.2655000000000001E-2</v>
      </c>
      <c r="F940" s="44">
        <v>85.31</v>
      </c>
      <c r="G940" s="9">
        <f t="shared" si="61"/>
        <v>85.31</v>
      </c>
      <c r="H940" s="11">
        <f t="shared" si="58"/>
        <v>0.35301555000000023</v>
      </c>
    </row>
    <row r="941" spans="1:8" outlineLevel="1">
      <c r="A941" s="7">
        <v>28</v>
      </c>
      <c r="B941" s="39">
        <v>42559</v>
      </c>
      <c r="C941" s="40">
        <f t="shared" si="59"/>
        <v>0.33333333333333326</v>
      </c>
      <c r="D941" s="43">
        <v>-0.09</v>
      </c>
      <c r="E941" s="9">
        <f t="shared" si="60"/>
        <v>-9.2655000000000001E-2</v>
      </c>
      <c r="F941" s="44">
        <v>95.95</v>
      </c>
      <c r="G941" s="9">
        <f t="shared" si="61"/>
        <v>95.95</v>
      </c>
      <c r="H941" s="11">
        <f t="shared" si="58"/>
        <v>1.3388647500000004</v>
      </c>
    </row>
    <row r="942" spans="1:8" outlineLevel="1">
      <c r="A942" s="7">
        <v>28</v>
      </c>
      <c r="B942" s="39">
        <v>42559</v>
      </c>
      <c r="C942" s="40">
        <f t="shared" si="59"/>
        <v>0.35416666666666657</v>
      </c>
      <c r="D942" s="43">
        <v>-0.09</v>
      </c>
      <c r="E942" s="9">
        <f t="shared" si="60"/>
        <v>-9.2655000000000001E-2</v>
      </c>
      <c r="F942" s="44">
        <v>205.35</v>
      </c>
      <c r="G942" s="9">
        <f t="shared" si="61"/>
        <v>205.35</v>
      </c>
      <c r="H942" s="11">
        <f t="shared" si="58"/>
        <v>11.475321749999999</v>
      </c>
    </row>
    <row r="943" spans="1:8" outlineLevel="1">
      <c r="A943" s="7">
        <v>28</v>
      </c>
      <c r="B943" s="39">
        <v>42559</v>
      </c>
      <c r="C943" s="40">
        <f t="shared" si="59"/>
        <v>0.37499999999999989</v>
      </c>
      <c r="D943" s="43">
        <v>-0.09</v>
      </c>
      <c r="E943" s="9">
        <f t="shared" si="60"/>
        <v>-9.2655000000000001E-2</v>
      </c>
      <c r="F943" s="44">
        <v>156.53</v>
      </c>
      <c r="G943" s="9">
        <f t="shared" si="61"/>
        <v>156.53</v>
      </c>
      <c r="H943" s="11">
        <f t="shared" si="58"/>
        <v>6.9519046500000004</v>
      </c>
    </row>
    <row r="944" spans="1:8" outlineLevel="1">
      <c r="A944" s="7">
        <v>28</v>
      </c>
      <c r="B944" s="39">
        <v>42559</v>
      </c>
      <c r="C944" s="40">
        <f t="shared" si="59"/>
        <v>0.3958333333333332</v>
      </c>
      <c r="D944" s="43">
        <v>-7.0000000000000007E-2</v>
      </c>
      <c r="E944" s="9">
        <f t="shared" si="60"/>
        <v>-7.2065000000000018E-2</v>
      </c>
      <c r="F944" s="44">
        <v>213.99</v>
      </c>
      <c r="G944" s="9">
        <f t="shared" si="61"/>
        <v>213.99</v>
      </c>
      <c r="H944" s="11">
        <f t="shared" si="58"/>
        <v>9.5478918500000027</v>
      </c>
    </row>
    <row r="945" spans="1:8" outlineLevel="1">
      <c r="A945" s="7">
        <v>28</v>
      </c>
      <c r="B945" s="39">
        <v>42559</v>
      </c>
      <c r="C945" s="40">
        <f t="shared" si="59"/>
        <v>0.41666666666666652</v>
      </c>
      <c r="D945" s="43">
        <v>-7.0000000000000007E-2</v>
      </c>
      <c r="E945" s="9">
        <f t="shared" si="60"/>
        <v>-7.2065000000000018E-2</v>
      </c>
      <c r="F945" s="44">
        <v>284.14</v>
      </c>
      <c r="G945" s="9">
        <f t="shared" si="61"/>
        <v>284.14</v>
      </c>
      <c r="H945" s="11">
        <f t="shared" si="58"/>
        <v>14.603251600000002</v>
      </c>
    </row>
    <row r="946" spans="1:8" outlineLevel="1">
      <c r="A946" s="7">
        <v>28</v>
      </c>
      <c r="B946" s="39">
        <v>42559</v>
      </c>
      <c r="C946" s="40">
        <f t="shared" si="59"/>
        <v>0.43749999999999983</v>
      </c>
      <c r="D946" s="43">
        <v>-7.0000000000000007E-2</v>
      </c>
      <c r="E946" s="9">
        <f t="shared" si="60"/>
        <v>-7.2065000000000018E-2</v>
      </c>
      <c r="F946" s="44">
        <v>210.28</v>
      </c>
      <c r="G946" s="9">
        <f t="shared" si="61"/>
        <v>210.28</v>
      </c>
      <c r="H946" s="11">
        <f t="shared" si="58"/>
        <v>9.2805307000000017</v>
      </c>
    </row>
    <row r="947" spans="1:8" outlineLevel="1">
      <c r="A947" s="7">
        <v>28</v>
      </c>
      <c r="B947" s="39">
        <v>42559</v>
      </c>
      <c r="C947" s="40">
        <f t="shared" si="59"/>
        <v>0.45833333333333315</v>
      </c>
      <c r="D947" s="43">
        <v>-7.0000000000000007E-2</v>
      </c>
      <c r="E947" s="9">
        <f t="shared" si="60"/>
        <v>-7.2065000000000018E-2</v>
      </c>
      <c r="F947" s="44">
        <v>143.63999999999999</v>
      </c>
      <c r="G947" s="9">
        <f t="shared" si="61"/>
        <v>143.63999999999999</v>
      </c>
      <c r="H947" s="11">
        <f t="shared" si="58"/>
        <v>4.4781190999999998</v>
      </c>
    </row>
    <row r="948" spans="1:8" outlineLevel="1">
      <c r="A948" s="7">
        <v>28</v>
      </c>
      <c r="B948" s="39">
        <v>42559</v>
      </c>
      <c r="C948" s="40">
        <f t="shared" si="59"/>
        <v>0.47916666666666646</v>
      </c>
      <c r="D948" s="43">
        <v>-7.0000000000000007E-2</v>
      </c>
      <c r="E948" s="9">
        <f t="shared" si="60"/>
        <v>-7.2065000000000018E-2</v>
      </c>
      <c r="F948" s="44">
        <v>77.25</v>
      </c>
      <c r="G948" s="9">
        <f t="shared" si="61"/>
        <v>77.25</v>
      </c>
      <c r="H948" s="11">
        <f t="shared" si="58"/>
        <v>-0.30627625000000008</v>
      </c>
    </row>
    <row r="949" spans="1:8" outlineLevel="1">
      <c r="A949" s="7">
        <v>28</v>
      </c>
      <c r="B949" s="39">
        <v>42559</v>
      </c>
      <c r="C949" s="40">
        <f t="shared" si="59"/>
        <v>0.49999999999999978</v>
      </c>
      <c r="D949" s="43">
        <v>-0.09</v>
      </c>
      <c r="E949" s="9">
        <f t="shared" si="60"/>
        <v>-9.2655000000000001E-2</v>
      </c>
      <c r="F949" s="44">
        <v>69.569999999999993</v>
      </c>
      <c r="G949" s="9">
        <f t="shared" si="61"/>
        <v>69.569999999999993</v>
      </c>
      <c r="H949" s="11">
        <f t="shared" si="58"/>
        <v>-1.1053741500000007</v>
      </c>
    </row>
    <row r="950" spans="1:8" outlineLevel="1">
      <c r="A950" s="7">
        <v>28</v>
      </c>
      <c r="B950" s="39">
        <v>42559</v>
      </c>
      <c r="C950" s="40">
        <f t="shared" si="59"/>
        <v>0.52083333333333315</v>
      </c>
      <c r="D950" s="43">
        <v>-0.09</v>
      </c>
      <c r="E950" s="9">
        <f t="shared" si="60"/>
        <v>-9.2655000000000001E-2</v>
      </c>
      <c r="F950" s="44">
        <v>70.37</v>
      </c>
      <c r="G950" s="9">
        <f t="shared" si="61"/>
        <v>70.37</v>
      </c>
      <c r="H950" s="11">
        <f t="shared" si="58"/>
        <v>-1.0312501499999995</v>
      </c>
    </row>
    <row r="951" spans="1:8" outlineLevel="1">
      <c r="A951" s="7">
        <v>28</v>
      </c>
      <c r="B951" s="39">
        <v>42559</v>
      </c>
      <c r="C951" s="40">
        <f t="shared" si="59"/>
        <v>0.54166666666666652</v>
      </c>
      <c r="D951" s="43">
        <v>-0.08</v>
      </c>
      <c r="E951" s="9">
        <f t="shared" si="60"/>
        <v>-8.2360000000000003E-2</v>
      </c>
      <c r="F951" s="44">
        <v>65.099999999999994</v>
      </c>
      <c r="G951" s="9">
        <f t="shared" si="61"/>
        <v>65.099999999999994</v>
      </c>
      <c r="H951" s="11">
        <f t="shared" si="58"/>
        <v>-1.3507040000000006</v>
      </c>
    </row>
    <row r="952" spans="1:8" outlineLevel="1">
      <c r="A952" s="7">
        <v>28</v>
      </c>
      <c r="B952" s="39">
        <v>42559</v>
      </c>
      <c r="C952" s="40">
        <f t="shared" si="59"/>
        <v>0.56249999999999989</v>
      </c>
      <c r="D952" s="43">
        <v>3.0000000000000002E-2</v>
      </c>
      <c r="E952" s="9">
        <f t="shared" si="60"/>
        <v>3.0885000000000006E-2</v>
      </c>
      <c r="F952" s="44">
        <v>80.95</v>
      </c>
      <c r="G952" s="9">
        <f t="shared" si="61"/>
        <v>80.95</v>
      </c>
      <c r="H952" s="11">
        <f t="shared" si="58"/>
        <v>1.6986749999999915E-2</v>
      </c>
    </row>
    <row r="953" spans="1:8" outlineLevel="1">
      <c r="A953" s="7">
        <v>28</v>
      </c>
      <c r="B953" s="39">
        <v>42559</v>
      </c>
      <c r="C953" s="40">
        <f t="shared" si="59"/>
        <v>0.58333333333333326</v>
      </c>
      <c r="D953" s="43">
        <v>1.9999999999999997E-2</v>
      </c>
      <c r="E953" s="9">
        <f t="shared" si="60"/>
        <v>2.0589999999999997E-2</v>
      </c>
      <c r="F953" s="44">
        <v>164.61</v>
      </c>
      <c r="G953" s="9">
        <f t="shared" si="61"/>
        <v>164.61</v>
      </c>
      <c r="H953" s="11">
        <f t="shared" si="58"/>
        <v>-1.7112349</v>
      </c>
    </row>
    <row r="954" spans="1:8" outlineLevel="1">
      <c r="A954" s="7">
        <v>28</v>
      </c>
      <c r="B954" s="39">
        <v>42559</v>
      </c>
      <c r="C954" s="40">
        <f t="shared" si="59"/>
        <v>0.60416666666666663</v>
      </c>
      <c r="D954" s="43">
        <v>0.08</v>
      </c>
      <c r="E954" s="9">
        <f t="shared" si="60"/>
        <v>8.2360000000000003E-2</v>
      </c>
      <c r="F954" s="44">
        <v>142.31</v>
      </c>
      <c r="G954" s="9">
        <f t="shared" si="61"/>
        <v>142.31</v>
      </c>
      <c r="H954" s="11">
        <f t="shared" si="58"/>
        <v>-5.0083116000000008</v>
      </c>
    </row>
    <row r="955" spans="1:8" outlineLevel="1">
      <c r="A955" s="7">
        <v>28</v>
      </c>
      <c r="B955" s="39">
        <v>42559</v>
      </c>
      <c r="C955" s="40">
        <f t="shared" si="59"/>
        <v>0.625</v>
      </c>
      <c r="D955" s="43">
        <v>0.32</v>
      </c>
      <c r="E955" s="9">
        <f t="shared" si="60"/>
        <v>0.32944000000000001</v>
      </c>
      <c r="F955" s="44">
        <v>51.72</v>
      </c>
      <c r="G955" s="9">
        <f t="shared" si="61"/>
        <v>51.72</v>
      </c>
      <c r="H955" s="11">
        <f t="shared" si="58"/>
        <v>9.8107232</v>
      </c>
    </row>
    <row r="956" spans="1:8" outlineLevel="1">
      <c r="A956" s="7">
        <v>28</v>
      </c>
      <c r="B956" s="39">
        <v>42559</v>
      </c>
      <c r="C956" s="40">
        <f t="shared" si="59"/>
        <v>0.64583333333333337</v>
      </c>
      <c r="D956" s="43">
        <v>0.53</v>
      </c>
      <c r="E956" s="9">
        <f t="shared" si="60"/>
        <v>0.54563500000000009</v>
      </c>
      <c r="F956" s="44">
        <v>51.03</v>
      </c>
      <c r="G956" s="9">
        <f t="shared" si="61"/>
        <v>51.03</v>
      </c>
      <c r="H956" s="11">
        <f t="shared" si="58"/>
        <v>16.625498450000002</v>
      </c>
    </row>
    <row r="957" spans="1:8" outlineLevel="1">
      <c r="A957" s="7">
        <v>28</v>
      </c>
      <c r="B957" s="39">
        <v>42559</v>
      </c>
      <c r="C957" s="40">
        <f t="shared" si="59"/>
        <v>0.66666666666666674</v>
      </c>
      <c r="D957" s="43">
        <v>0.64</v>
      </c>
      <c r="E957" s="9">
        <f t="shared" si="60"/>
        <v>0.65888000000000002</v>
      </c>
      <c r="F957" s="44">
        <v>48.1</v>
      </c>
      <c r="G957" s="9">
        <f t="shared" si="61"/>
        <v>48.1</v>
      </c>
      <c r="H957" s="11">
        <f t="shared" si="58"/>
        <v>22.006592000000001</v>
      </c>
    </row>
    <row r="958" spans="1:8" outlineLevel="1">
      <c r="A958" s="7">
        <v>28</v>
      </c>
      <c r="B958" s="39">
        <v>42559</v>
      </c>
      <c r="C958" s="40">
        <f t="shared" si="59"/>
        <v>0.68750000000000011</v>
      </c>
      <c r="D958" s="43">
        <v>0.64</v>
      </c>
      <c r="E958" s="9">
        <f t="shared" si="60"/>
        <v>0.65888000000000002</v>
      </c>
      <c r="F958" s="44">
        <v>63.49</v>
      </c>
      <c r="G958" s="9">
        <f t="shared" si="61"/>
        <v>63.49</v>
      </c>
      <c r="H958" s="11">
        <f t="shared" ref="H958:H1021" si="62">E958*($B$6-G958)</f>
        <v>11.8664288</v>
      </c>
    </row>
    <row r="959" spans="1:8" outlineLevel="1">
      <c r="A959" s="7">
        <v>28</v>
      </c>
      <c r="B959" s="39">
        <v>42559</v>
      </c>
      <c r="C959" s="40">
        <f t="shared" ref="C959:C1022" si="63">IF(C958=$C$61,$C$14,C958+1/48)</f>
        <v>0.70833333333333348</v>
      </c>
      <c r="D959" s="43">
        <v>0.91</v>
      </c>
      <c r="E959" s="9">
        <f t="shared" si="60"/>
        <v>0.93684500000000015</v>
      </c>
      <c r="F959" s="44">
        <v>70.56</v>
      </c>
      <c r="G959" s="9">
        <f t="shared" si="61"/>
        <v>70.56</v>
      </c>
      <c r="H959" s="11">
        <f t="shared" si="62"/>
        <v>10.2490843</v>
      </c>
    </row>
    <row r="960" spans="1:8" outlineLevel="1">
      <c r="A960" s="7">
        <v>28</v>
      </c>
      <c r="B960" s="39">
        <v>42559</v>
      </c>
      <c r="C960" s="40">
        <f t="shared" si="63"/>
        <v>0.72916666666666685</v>
      </c>
      <c r="D960" s="43">
        <v>0.94</v>
      </c>
      <c r="E960" s="9">
        <f t="shared" si="60"/>
        <v>0.96772999999999998</v>
      </c>
      <c r="F960" s="44">
        <v>70.599999999999994</v>
      </c>
      <c r="G960" s="9">
        <f t="shared" si="61"/>
        <v>70.599999999999994</v>
      </c>
      <c r="H960" s="11">
        <f t="shared" si="62"/>
        <v>10.548257000000005</v>
      </c>
    </row>
    <row r="961" spans="1:8" outlineLevel="1">
      <c r="A961" s="7">
        <v>28</v>
      </c>
      <c r="B961" s="39">
        <v>42559</v>
      </c>
      <c r="C961" s="40">
        <f t="shared" si="63"/>
        <v>0.75000000000000022</v>
      </c>
      <c r="D961" s="43">
        <v>0.76</v>
      </c>
      <c r="E961" s="9">
        <f t="shared" si="60"/>
        <v>0.78242000000000012</v>
      </c>
      <c r="F961" s="44">
        <v>95.46</v>
      </c>
      <c r="G961" s="9">
        <f t="shared" si="61"/>
        <v>95.46</v>
      </c>
      <c r="H961" s="11">
        <f t="shared" si="62"/>
        <v>-10.922583199999996</v>
      </c>
    </row>
    <row r="962" spans="1:8" outlineLevel="1">
      <c r="A962" s="7">
        <v>28</v>
      </c>
      <c r="B962" s="39">
        <v>42559</v>
      </c>
      <c r="C962" s="40">
        <f t="shared" si="63"/>
        <v>0.77083333333333359</v>
      </c>
      <c r="D962" s="43">
        <v>0.44</v>
      </c>
      <c r="E962" s="9">
        <f t="shared" si="60"/>
        <v>0.45298000000000005</v>
      </c>
      <c r="F962" s="44">
        <v>69.569999999999993</v>
      </c>
      <c r="G962" s="9">
        <f t="shared" si="61"/>
        <v>69.569999999999993</v>
      </c>
      <c r="H962" s="11">
        <f t="shared" si="62"/>
        <v>5.4040514000000037</v>
      </c>
    </row>
    <row r="963" spans="1:8" outlineLevel="1">
      <c r="A963" s="7">
        <v>28</v>
      </c>
      <c r="B963" s="39">
        <v>42559</v>
      </c>
      <c r="C963" s="40">
        <f t="shared" si="63"/>
        <v>0.79166666666666696</v>
      </c>
      <c r="D963" s="43">
        <v>0.38</v>
      </c>
      <c r="E963" s="9">
        <f t="shared" si="60"/>
        <v>0.39121000000000006</v>
      </c>
      <c r="F963" s="44">
        <v>69.22</v>
      </c>
      <c r="G963" s="9">
        <f t="shared" si="61"/>
        <v>69.22</v>
      </c>
      <c r="H963" s="11">
        <f t="shared" si="62"/>
        <v>4.8040588000000009</v>
      </c>
    </row>
    <row r="964" spans="1:8" outlineLevel="1">
      <c r="A964" s="7">
        <v>28</v>
      </c>
      <c r="B964" s="39">
        <v>42559</v>
      </c>
      <c r="C964" s="40">
        <f t="shared" si="63"/>
        <v>0.81250000000000033</v>
      </c>
      <c r="D964" s="43">
        <v>0.33</v>
      </c>
      <c r="E964" s="9">
        <f t="shared" si="60"/>
        <v>0.33973500000000006</v>
      </c>
      <c r="F964" s="44">
        <v>79.81</v>
      </c>
      <c r="G964" s="9">
        <f t="shared" si="61"/>
        <v>79.81</v>
      </c>
      <c r="H964" s="11">
        <f t="shared" si="62"/>
        <v>0.57415214999999931</v>
      </c>
    </row>
    <row r="965" spans="1:8" outlineLevel="1">
      <c r="A965" s="7">
        <v>28</v>
      </c>
      <c r="B965" s="39">
        <v>42559</v>
      </c>
      <c r="C965" s="40">
        <f t="shared" si="63"/>
        <v>0.8333333333333337</v>
      </c>
      <c r="D965" s="43">
        <v>0.45</v>
      </c>
      <c r="E965" s="9">
        <f t="shared" si="60"/>
        <v>0.46327500000000005</v>
      </c>
      <c r="F965" s="44">
        <v>96.42</v>
      </c>
      <c r="G965" s="9">
        <f t="shared" si="61"/>
        <v>96.42</v>
      </c>
      <c r="H965" s="11">
        <f t="shared" si="62"/>
        <v>-6.9120630000000016</v>
      </c>
    </row>
    <row r="966" spans="1:8" outlineLevel="1">
      <c r="A966" s="7">
        <v>28</v>
      </c>
      <c r="B966" s="39">
        <v>42559</v>
      </c>
      <c r="C966" s="40">
        <f t="shared" si="63"/>
        <v>0.85416666666666707</v>
      </c>
      <c r="D966" s="43">
        <v>0.71</v>
      </c>
      <c r="E966" s="9">
        <f t="shared" si="60"/>
        <v>0.73094500000000007</v>
      </c>
      <c r="F966" s="44">
        <v>211.7</v>
      </c>
      <c r="G966" s="9">
        <f t="shared" si="61"/>
        <v>211.7</v>
      </c>
      <c r="H966" s="11">
        <f t="shared" si="62"/>
        <v>-95.169038999999998</v>
      </c>
    </row>
    <row r="967" spans="1:8" outlineLevel="1">
      <c r="A967" s="7">
        <v>28</v>
      </c>
      <c r="B967" s="39">
        <v>42559</v>
      </c>
      <c r="C967" s="40">
        <f t="shared" si="63"/>
        <v>0.87500000000000044</v>
      </c>
      <c r="D967" s="43">
        <v>0.61</v>
      </c>
      <c r="E967" s="9">
        <f t="shared" si="60"/>
        <v>0.62799500000000008</v>
      </c>
      <c r="F967" s="44">
        <v>152.88</v>
      </c>
      <c r="G967" s="9">
        <f t="shared" si="61"/>
        <v>152.88</v>
      </c>
      <c r="H967" s="11">
        <f t="shared" si="62"/>
        <v>-44.826283100000005</v>
      </c>
    </row>
    <row r="968" spans="1:8" outlineLevel="1">
      <c r="A968" s="7">
        <v>28</v>
      </c>
      <c r="B968" s="39">
        <v>42559</v>
      </c>
      <c r="C968" s="40">
        <f t="shared" si="63"/>
        <v>0.89583333333333381</v>
      </c>
      <c r="D968" s="43">
        <v>0.8</v>
      </c>
      <c r="E968" s="9">
        <f t="shared" si="60"/>
        <v>0.82360000000000011</v>
      </c>
      <c r="F968" s="44">
        <v>89.46</v>
      </c>
      <c r="G968" s="9">
        <f t="shared" si="61"/>
        <v>89.46</v>
      </c>
      <c r="H968" s="11">
        <f t="shared" si="62"/>
        <v>-6.5558559999999959</v>
      </c>
    </row>
    <row r="969" spans="1:8" outlineLevel="1">
      <c r="A969" s="7">
        <v>28</v>
      </c>
      <c r="B969" s="39">
        <v>42559</v>
      </c>
      <c r="C969" s="40">
        <f t="shared" si="63"/>
        <v>0.91666666666666718</v>
      </c>
      <c r="D969" s="43">
        <v>0.85</v>
      </c>
      <c r="E969" s="9">
        <f t="shared" si="60"/>
        <v>0.87507500000000005</v>
      </c>
      <c r="F969" s="44">
        <v>41.71</v>
      </c>
      <c r="G969" s="9">
        <f t="shared" si="61"/>
        <v>41.71</v>
      </c>
      <c r="H969" s="11">
        <f t="shared" si="62"/>
        <v>34.819234250000001</v>
      </c>
    </row>
    <row r="970" spans="1:8" outlineLevel="1">
      <c r="A970" s="7">
        <v>28</v>
      </c>
      <c r="B970" s="39">
        <v>42559</v>
      </c>
      <c r="C970" s="40">
        <f t="shared" si="63"/>
        <v>0.93750000000000056</v>
      </c>
      <c r="D970" s="43">
        <v>1.01</v>
      </c>
      <c r="E970" s="9">
        <f t="shared" si="60"/>
        <v>1.039795</v>
      </c>
      <c r="F970" s="44">
        <v>141.57</v>
      </c>
      <c r="G970" s="9">
        <f t="shared" si="61"/>
        <v>141.57</v>
      </c>
      <c r="H970" s="11">
        <f t="shared" si="62"/>
        <v>-62.460485649999995</v>
      </c>
    </row>
    <row r="971" spans="1:8" outlineLevel="1">
      <c r="A971" s="7">
        <v>28</v>
      </c>
      <c r="B971" s="39">
        <v>42559</v>
      </c>
      <c r="C971" s="40">
        <f t="shared" si="63"/>
        <v>0.95833333333333393</v>
      </c>
      <c r="D971" s="43">
        <v>1.1299999999999999</v>
      </c>
      <c r="E971" s="9">
        <f t="shared" si="60"/>
        <v>1.163335</v>
      </c>
      <c r="F971" s="44">
        <v>91.74</v>
      </c>
      <c r="G971" s="9">
        <f t="shared" si="61"/>
        <v>91.74</v>
      </c>
      <c r="H971" s="11">
        <f t="shared" si="62"/>
        <v>-11.912550399999994</v>
      </c>
    </row>
    <row r="972" spans="1:8" outlineLevel="1">
      <c r="A972" s="7">
        <v>28</v>
      </c>
      <c r="B972" s="39">
        <v>42559</v>
      </c>
      <c r="C972" s="40">
        <f t="shared" si="63"/>
        <v>0.9791666666666673</v>
      </c>
      <c r="D972" s="43">
        <v>1.21</v>
      </c>
      <c r="E972" s="9">
        <f t="shared" si="60"/>
        <v>1.245695</v>
      </c>
      <c r="F972" s="44">
        <v>90.99</v>
      </c>
      <c r="G972" s="9">
        <f t="shared" si="61"/>
        <v>90.99</v>
      </c>
      <c r="H972" s="11">
        <f t="shared" si="62"/>
        <v>-11.821645549999994</v>
      </c>
    </row>
    <row r="973" spans="1:8" outlineLevel="1">
      <c r="A973" s="7">
        <v>28</v>
      </c>
      <c r="B973" s="39">
        <v>42559</v>
      </c>
      <c r="C973" s="40">
        <f t="shared" si="63"/>
        <v>1.0000000000000007</v>
      </c>
      <c r="D973" s="43">
        <v>1.1000000000000001</v>
      </c>
      <c r="E973" s="9">
        <f t="shared" si="60"/>
        <v>1.1324500000000002</v>
      </c>
      <c r="F973" s="44">
        <v>81.38</v>
      </c>
      <c r="G973" s="9">
        <f t="shared" si="61"/>
        <v>81.38</v>
      </c>
      <c r="H973" s="11">
        <f t="shared" si="62"/>
        <v>0.13589400000000518</v>
      </c>
    </row>
    <row r="974" spans="1:8" outlineLevel="1">
      <c r="A974" s="7">
        <v>28</v>
      </c>
      <c r="B974" s="39">
        <v>42560</v>
      </c>
      <c r="C974" s="40">
        <f t="shared" si="63"/>
        <v>2.0833333333333332E-2</v>
      </c>
      <c r="D974" s="43">
        <v>1.07</v>
      </c>
      <c r="E974" s="9">
        <f t="shared" si="60"/>
        <v>1.1015650000000001</v>
      </c>
      <c r="F974" s="44">
        <v>99.07</v>
      </c>
      <c r="G974" s="9">
        <f t="shared" si="61"/>
        <v>99.07</v>
      </c>
      <c r="H974" s="11">
        <f t="shared" si="62"/>
        <v>-19.354497049999996</v>
      </c>
    </row>
    <row r="975" spans="1:8" outlineLevel="1">
      <c r="A975" s="7">
        <v>28</v>
      </c>
      <c r="B975" s="39">
        <v>42560</v>
      </c>
      <c r="C975" s="40">
        <f t="shared" si="63"/>
        <v>4.1666666666666664E-2</v>
      </c>
      <c r="D975" s="43">
        <v>0.88</v>
      </c>
      <c r="E975" s="9">
        <f t="shared" ref="E975:E1038" si="64">IF($B$11="Electricity",$D975*$B$7,$D975*$B$9)</f>
        <v>0.9059600000000001</v>
      </c>
      <c r="F975" s="44">
        <v>88.68</v>
      </c>
      <c r="G975" s="9">
        <f t="shared" ref="G975:G1038" si="65">$F975*$B$9</f>
        <v>88.68</v>
      </c>
      <c r="H975" s="11">
        <f t="shared" si="62"/>
        <v>-6.5047928000000068</v>
      </c>
    </row>
    <row r="976" spans="1:8" outlineLevel="1">
      <c r="A976" s="7">
        <v>28</v>
      </c>
      <c r="B976" s="39">
        <v>42560</v>
      </c>
      <c r="C976" s="40">
        <f t="shared" si="63"/>
        <v>6.25E-2</v>
      </c>
      <c r="D976" s="43">
        <v>0.76</v>
      </c>
      <c r="E976" s="9">
        <f t="shared" si="64"/>
        <v>0.78242000000000012</v>
      </c>
      <c r="F976" s="44">
        <v>73.75</v>
      </c>
      <c r="G976" s="9">
        <f t="shared" si="65"/>
        <v>73.75</v>
      </c>
      <c r="H976" s="11">
        <f t="shared" si="62"/>
        <v>6.0637550000000005</v>
      </c>
    </row>
    <row r="977" spans="1:8" outlineLevel="1">
      <c r="A977" s="7">
        <v>28</v>
      </c>
      <c r="B977" s="39">
        <v>42560</v>
      </c>
      <c r="C977" s="40">
        <f t="shared" si="63"/>
        <v>8.3333333333333329E-2</v>
      </c>
      <c r="D977" s="43">
        <v>0.9</v>
      </c>
      <c r="E977" s="9">
        <f t="shared" si="64"/>
        <v>0.9265500000000001</v>
      </c>
      <c r="F977" s="44">
        <v>56.11</v>
      </c>
      <c r="G977" s="9">
        <f t="shared" si="65"/>
        <v>56.11</v>
      </c>
      <c r="H977" s="11">
        <f t="shared" si="62"/>
        <v>23.525104500000001</v>
      </c>
    </row>
    <row r="978" spans="1:8" outlineLevel="1">
      <c r="A978" s="7">
        <v>28</v>
      </c>
      <c r="B978" s="39">
        <v>42560</v>
      </c>
      <c r="C978" s="40">
        <f t="shared" si="63"/>
        <v>0.10416666666666666</v>
      </c>
      <c r="D978" s="43">
        <v>1.0900000000000001</v>
      </c>
      <c r="E978" s="9">
        <f t="shared" si="64"/>
        <v>1.1221550000000002</v>
      </c>
      <c r="F978" s="44">
        <v>37.68</v>
      </c>
      <c r="G978" s="9">
        <f t="shared" si="65"/>
        <v>37.68</v>
      </c>
      <c r="H978" s="11">
        <f t="shared" si="62"/>
        <v>49.172832100000008</v>
      </c>
    </row>
    <row r="979" spans="1:8" outlineLevel="1">
      <c r="A979" s="7">
        <v>28</v>
      </c>
      <c r="B979" s="39">
        <v>42560</v>
      </c>
      <c r="C979" s="40">
        <f t="shared" si="63"/>
        <v>0.12499999999999999</v>
      </c>
      <c r="D979" s="43">
        <v>1.04</v>
      </c>
      <c r="E979" s="9">
        <f t="shared" si="64"/>
        <v>1.0706800000000001</v>
      </c>
      <c r="F979" s="44">
        <v>34</v>
      </c>
      <c r="G979" s="9">
        <f t="shared" si="65"/>
        <v>34</v>
      </c>
      <c r="H979" s="11">
        <f t="shared" si="62"/>
        <v>50.857300000000002</v>
      </c>
    </row>
    <row r="980" spans="1:8" outlineLevel="1">
      <c r="A980" s="7">
        <v>28</v>
      </c>
      <c r="B980" s="39">
        <v>42560</v>
      </c>
      <c r="C980" s="40">
        <f t="shared" si="63"/>
        <v>0.14583333333333331</v>
      </c>
      <c r="D980" s="43">
        <v>0.72</v>
      </c>
      <c r="E980" s="9">
        <f t="shared" si="64"/>
        <v>0.74124000000000001</v>
      </c>
      <c r="F980" s="44">
        <v>40.39</v>
      </c>
      <c r="G980" s="9">
        <f t="shared" si="65"/>
        <v>40.39</v>
      </c>
      <c r="H980" s="11">
        <f t="shared" si="62"/>
        <v>30.472376400000002</v>
      </c>
    </row>
    <row r="981" spans="1:8" outlineLevel="1">
      <c r="A981" s="7">
        <v>28</v>
      </c>
      <c r="B981" s="39">
        <v>42560</v>
      </c>
      <c r="C981" s="40">
        <f t="shared" si="63"/>
        <v>0.16666666666666666</v>
      </c>
      <c r="D981" s="43">
        <v>0.65</v>
      </c>
      <c r="E981" s="9">
        <f t="shared" si="64"/>
        <v>0.66917500000000008</v>
      </c>
      <c r="F981" s="44">
        <v>31.77</v>
      </c>
      <c r="G981" s="9">
        <f t="shared" si="65"/>
        <v>31.77</v>
      </c>
      <c r="H981" s="11">
        <f t="shared" si="62"/>
        <v>33.278072750000007</v>
      </c>
    </row>
    <row r="982" spans="1:8" outlineLevel="1">
      <c r="A982" s="7">
        <v>28</v>
      </c>
      <c r="B982" s="39">
        <v>42560</v>
      </c>
      <c r="C982" s="40">
        <f t="shared" si="63"/>
        <v>0.1875</v>
      </c>
      <c r="D982" s="43">
        <v>0.67</v>
      </c>
      <c r="E982" s="9">
        <f t="shared" si="64"/>
        <v>0.68976500000000007</v>
      </c>
      <c r="F982" s="44">
        <v>33.17</v>
      </c>
      <c r="G982" s="9">
        <f t="shared" si="65"/>
        <v>33.17</v>
      </c>
      <c r="H982" s="11">
        <f t="shared" si="62"/>
        <v>33.336342450000004</v>
      </c>
    </row>
    <row r="983" spans="1:8" outlineLevel="1">
      <c r="A983" s="7">
        <v>28</v>
      </c>
      <c r="B983" s="39">
        <v>42560</v>
      </c>
      <c r="C983" s="40">
        <f t="shared" si="63"/>
        <v>0.20833333333333334</v>
      </c>
      <c r="D983" s="43">
        <v>0.28000000000000003</v>
      </c>
      <c r="E983" s="9">
        <f t="shared" si="64"/>
        <v>0.28826000000000007</v>
      </c>
      <c r="F983" s="44">
        <v>56.03</v>
      </c>
      <c r="G983" s="9">
        <f t="shared" si="65"/>
        <v>56.03</v>
      </c>
      <c r="H983" s="11">
        <f t="shared" si="62"/>
        <v>7.3419822000000012</v>
      </c>
    </row>
    <row r="984" spans="1:8" outlineLevel="1">
      <c r="A984" s="7">
        <v>28</v>
      </c>
      <c r="B984" s="39">
        <v>42560</v>
      </c>
      <c r="C984" s="40">
        <f t="shared" si="63"/>
        <v>0.22916666666666669</v>
      </c>
      <c r="D984" s="43">
        <v>9.9999999999999985E-3</v>
      </c>
      <c r="E984" s="9">
        <f t="shared" si="64"/>
        <v>1.0294999999999999E-2</v>
      </c>
      <c r="F984" s="44">
        <v>81.93</v>
      </c>
      <c r="G984" s="9">
        <f t="shared" si="65"/>
        <v>81.93</v>
      </c>
      <c r="H984" s="11">
        <f t="shared" si="62"/>
        <v>-4.4268500000000698E-3</v>
      </c>
    </row>
    <row r="985" spans="1:8" outlineLevel="1">
      <c r="A985" s="7">
        <v>28</v>
      </c>
      <c r="B985" s="39">
        <v>42560</v>
      </c>
      <c r="C985" s="40">
        <f t="shared" si="63"/>
        <v>0.25</v>
      </c>
      <c r="D985" s="43">
        <v>-0.09</v>
      </c>
      <c r="E985" s="9">
        <f t="shared" si="64"/>
        <v>-9.2655000000000001E-2</v>
      </c>
      <c r="F985" s="44">
        <v>91.72</v>
      </c>
      <c r="G985" s="9">
        <f t="shared" si="65"/>
        <v>91.72</v>
      </c>
      <c r="H985" s="11">
        <f t="shared" si="62"/>
        <v>0.94693409999999989</v>
      </c>
    </row>
    <row r="986" spans="1:8" outlineLevel="1">
      <c r="A986" s="7">
        <v>28</v>
      </c>
      <c r="B986" s="39">
        <v>42560</v>
      </c>
      <c r="C986" s="40">
        <f t="shared" si="63"/>
        <v>0.27083333333333331</v>
      </c>
      <c r="D986" s="43">
        <v>-0.1</v>
      </c>
      <c r="E986" s="9">
        <f t="shared" si="64"/>
        <v>-0.10295000000000001</v>
      </c>
      <c r="F986" s="44">
        <v>105.71</v>
      </c>
      <c r="G986" s="9">
        <f t="shared" si="65"/>
        <v>105.71</v>
      </c>
      <c r="H986" s="11">
        <f t="shared" si="62"/>
        <v>2.4924194999999996</v>
      </c>
    </row>
    <row r="987" spans="1:8" outlineLevel="1">
      <c r="A987" s="7">
        <v>28</v>
      </c>
      <c r="B987" s="39">
        <v>42560</v>
      </c>
      <c r="C987" s="40">
        <f t="shared" si="63"/>
        <v>0.29166666666666663</v>
      </c>
      <c r="D987" s="43">
        <v>-0.1</v>
      </c>
      <c r="E987" s="9">
        <f t="shared" si="64"/>
        <v>-0.10295000000000001</v>
      </c>
      <c r="F987" s="44">
        <v>111.91</v>
      </c>
      <c r="G987" s="9">
        <f t="shared" si="65"/>
        <v>111.91</v>
      </c>
      <c r="H987" s="11">
        <f t="shared" si="62"/>
        <v>3.1307095</v>
      </c>
    </row>
    <row r="988" spans="1:8" outlineLevel="1">
      <c r="A988" s="7">
        <v>28</v>
      </c>
      <c r="B988" s="39">
        <v>42560</v>
      </c>
      <c r="C988" s="40">
        <f t="shared" si="63"/>
        <v>0.31249999999999994</v>
      </c>
      <c r="D988" s="43">
        <v>-0.09</v>
      </c>
      <c r="E988" s="9">
        <f t="shared" si="64"/>
        <v>-9.2655000000000001E-2</v>
      </c>
      <c r="F988" s="44">
        <v>99.92</v>
      </c>
      <c r="G988" s="9">
        <f t="shared" si="65"/>
        <v>99.92</v>
      </c>
      <c r="H988" s="11">
        <f t="shared" si="62"/>
        <v>1.7067051000000002</v>
      </c>
    </row>
    <row r="989" spans="1:8" outlineLevel="1">
      <c r="A989" s="7">
        <v>28</v>
      </c>
      <c r="B989" s="39">
        <v>42560</v>
      </c>
      <c r="C989" s="40">
        <f t="shared" si="63"/>
        <v>0.33333333333333326</v>
      </c>
      <c r="D989" s="43">
        <v>-0.08</v>
      </c>
      <c r="E989" s="9">
        <f t="shared" si="64"/>
        <v>-8.2360000000000003E-2</v>
      </c>
      <c r="F989" s="44">
        <v>190.76</v>
      </c>
      <c r="G989" s="9">
        <f t="shared" si="65"/>
        <v>190.76</v>
      </c>
      <c r="H989" s="11">
        <f t="shared" si="62"/>
        <v>8.998653599999999</v>
      </c>
    </row>
    <row r="990" spans="1:8" outlineLevel="1">
      <c r="A990" s="7">
        <v>28</v>
      </c>
      <c r="B990" s="39">
        <v>42560</v>
      </c>
      <c r="C990" s="40">
        <f t="shared" si="63"/>
        <v>0.35416666666666657</v>
      </c>
      <c r="D990" s="43">
        <v>-0.09</v>
      </c>
      <c r="E990" s="9">
        <f t="shared" si="64"/>
        <v>-9.2655000000000001E-2</v>
      </c>
      <c r="F990" s="44">
        <v>309.07</v>
      </c>
      <c r="G990" s="9">
        <f t="shared" si="65"/>
        <v>309.07</v>
      </c>
      <c r="H990" s="11">
        <f t="shared" si="62"/>
        <v>21.085498349999998</v>
      </c>
    </row>
    <row r="991" spans="1:8" outlineLevel="1">
      <c r="A991" s="7">
        <v>28</v>
      </c>
      <c r="B991" s="39">
        <v>42560</v>
      </c>
      <c r="C991" s="40">
        <f t="shared" si="63"/>
        <v>0.37499999999999989</v>
      </c>
      <c r="D991" s="43">
        <v>-1.9999999999999997E-2</v>
      </c>
      <c r="E991" s="9">
        <f t="shared" si="64"/>
        <v>-2.0589999999999997E-2</v>
      </c>
      <c r="F991" s="44">
        <v>318.64</v>
      </c>
      <c r="G991" s="9">
        <f t="shared" si="65"/>
        <v>318.64</v>
      </c>
      <c r="H991" s="11">
        <f t="shared" si="62"/>
        <v>4.8827125999999987</v>
      </c>
    </row>
    <row r="992" spans="1:8" outlineLevel="1">
      <c r="A992" s="7">
        <v>28</v>
      </c>
      <c r="B992" s="39">
        <v>42560</v>
      </c>
      <c r="C992" s="40">
        <f t="shared" si="63"/>
        <v>0.3958333333333332</v>
      </c>
      <c r="D992" s="43">
        <v>0.11</v>
      </c>
      <c r="E992" s="9">
        <f t="shared" si="64"/>
        <v>0.11324500000000001</v>
      </c>
      <c r="F992" s="44">
        <v>289.70999999999998</v>
      </c>
      <c r="G992" s="9">
        <f t="shared" si="65"/>
        <v>289.70999999999998</v>
      </c>
      <c r="H992" s="11">
        <f t="shared" si="62"/>
        <v>-23.578741449999999</v>
      </c>
    </row>
    <row r="993" spans="1:8" outlineLevel="1">
      <c r="A993" s="7">
        <v>28</v>
      </c>
      <c r="B993" s="39">
        <v>42560</v>
      </c>
      <c r="C993" s="40">
        <f t="shared" si="63"/>
        <v>0.41666666666666652</v>
      </c>
      <c r="D993" s="43">
        <v>0.02</v>
      </c>
      <c r="E993" s="9">
        <f t="shared" si="64"/>
        <v>2.0590000000000001E-2</v>
      </c>
      <c r="F993" s="44">
        <v>230.42</v>
      </c>
      <c r="G993" s="9">
        <f t="shared" si="65"/>
        <v>230.42</v>
      </c>
      <c r="H993" s="11">
        <f t="shared" si="62"/>
        <v>-3.0662627999999996</v>
      </c>
    </row>
    <row r="994" spans="1:8" outlineLevel="1">
      <c r="A994" s="7">
        <v>28</v>
      </c>
      <c r="B994" s="39">
        <v>42560</v>
      </c>
      <c r="C994" s="40">
        <f t="shared" si="63"/>
        <v>0.43749999999999983</v>
      </c>
      <c r="D994" s="43">
        <v>-0.06</v>
      </c>
      <c r="E994" s="9">
        <f t="shared" si="64"/>
        <v>-6.1770000000000005E-2</v>
      </c>
      <c r="F994" s="44">
        <v>190.06</v>
      </c>
      <c r="G994" s="9">
        <f t="shared" si="65"/>
        <v>190.06</v>
      </c>
      <c r="H994" s="11">
        <f t="shared" si="62"/>
        <v>6.7057512000000008</v>
      </c>
    </row>
    <row r="995" spans="1:8" outlineLevel="1">
      <c r="A995" s="7">
        <v>28</v>
      </c>
      <c r="B995" s="39">
        <v>42560</v>
      </c>
      <c r="C995" s="40">
        <f t="shared" si="63"/>
        <v>0.45833333333333315</v>
      </c>
      <c r="D995" s="43">
        <v>-0.09</v>
      </c>
      <c r="E995" s="9">
        <f t="shared" si="64"/>
        <v>-9.2655000000000001E-2</v>
      </c>
      <c r="F995" s="44">
        <v>135.12</v>
      </c>
      <c r="G995" s="9">
        <f t="shared" si="65"/>
        <v>135.12</v>
      </c>
      <c r="H995" s="11">
        <f t="shared" si="62"/>
        <v>4.9681611000000006</v>
      </c>
    </row>
    <row r="996" spans="1:8" outlineLevel="1">
      <c r="A996" s="7">
        <v>28</v>
      </c>
      <c r="B996" s="39">
        <v>42560</v>
      </c>
      <c r="C996" s="40">
        <f t="shared" si="63"/>
        <v>0.47916666666666646</v>
      </c>
      <c r="D996" s="43">
        <v>-0.09</v>
      </c>
      <c r="E996" s="9">
        <f t="shared" si="64"/>
        <v>-9.2655000000000001E-2</v>
      </c>
      <c r="F996" s="44">
        <v>120.96</v>
      </c>
      <c r="G996" s="9">
        <f t="shared" si="65"/>
        <v>120.96</v>
      </c>
      <c r="H996" s="11">
        <f t="shared" si="62"/>
        <v>3.6561662999999993</v>
      </c>
    </row>
    <row r="997" spans="1:8" outlineLevel="1">
      <c r="A997" s="7">
        <v>28</v>
      </c>
      <c r="B997" s="39">
        <v>42560</v>
      </c>
      <c r="C997" s="40">
        <f t="shared" si="63"/>
        <v>0.49999999999999978</v>
      </c>
      <c r="D997" s="43">
        <v>-0.09</v>
      </c>
      <c r="E997" s="9">
        <f t="shared" si="64"/>
        <v>-9.2655000000000001E-2</v>
      </c>
      <c r="F997" s="44">
        <v>125.83</v>
      </c>
      <c r="G997" s="9">
        <f t="shared" si="65"/>
        <v>125.83</v>
      </c>
      <c r="H997" s="11">
        <f t="shared" si="62"/>
        <v>4.1073961499999996</v>
      </c>
    </row>
    <row r="998" spans="1:8" outlineLevel="1">
      <c r="A998" s="7">
        <v>28</v>
      </c>
      <c r="B998" s="39">
        <v>42560</v>
      </c>
      <c r="C998" s="40">
        <f t="shared" si="63"/>
        <v>0.52083333333333315</v>
      </c>
      <c r="D998" s="43">
        <v>-0.08</v>
      </c>
      <c r="E998" s="9">
        <f t="shared" si="64"/>
        <v>-8.2360000000000003E-2</v>
      </c>
      <c r="F998" s="44">
        <v>103.98</v>
      </c>
      <c r="G998" s="9">
        <f t="shared" si="65"/>
        <v>103.98</v>
      </c>
      <c r="H998" s="11">
        <f t="shared" si="62"/>
        <v>1.8514528000000003</v>
      </c>
    </row>
    <row r="999" spans="1:8" outlineLevel="1">
      <c r="A999" s="7">
        <v>28</v>
      </c>
      <c r="B999" s="39">
        <v>42560</v>
      </c>
      <c r="C999" s="40">
        <f t="shared" si="63"/>
        <v>0.54166666666666652</v>
      </c>
      <c r="D999" s="43">
        <v>-7.0000000000000007E-2</v>
      </c>
      <c r="E999" s="9">
        <f t="shared" si="64"/>
        <v>-7.2065000000000018E-2</v>
      </c>
      <c r="F999" s="44">
        <v>53.18</v>
      </c>
      <c r="G999" s="9">
        <f t="shared" si="65"/>
        <v>53.18</v>
      </c>
      <c r="H999" s="11">
        <f t="shared" si="62"/>
        <v>-2.0408808000000005</v>
      </c>
    </row>
    <row r="1000" spans="1:8" outlineLevel="1">
      <c r="A1000" s="7">
        <v>28</v>
      </c>
      <c r="B1000" s="39">
        <v>42560</v>
      </c>
      <c r="C1000" s="40">
        <f t="shared" si="63"/>
        <v>0.56249999999999989</v>
      </c>
      <c r="D1000" s="43">
        <v>-7.0000000000000007E-2</v>
      </c>
      <c r="E1000" s="9">
        <f t="shared" si="64"/>
        <v>-7.2065000000000018E-2</v>
      </c>
      <c r="F1000" s="44">
        <v>46.63</v>
      </c>
      <c r="G1000" s="9">
        <f t="shared" si="65"/>
        <v>46.63</v>
      </c>
      <c r="H1000" s="11">
        <f t="shared" si="62"/>
        <v>-2.5129065500000003</v>
      </c>
    </row>
    <row r="1001" spans="1:8" outlineLevel="1">
      <c r="A1001" s="7">
        <v>28</v>
      </c>
      <c r="B1001" s="39">
        <v>42560</v>
      </c>
      <c r="C1001" s="40">
        <f t="shared" si="63"/>
        <v>0.58333333333333326</v>
      </c>
      <c r="D1001" s="43">
        <v>-7.0000000000000007E-2</v>
      </c>
      <c r="E1001" s="9">
        <f t="shared" si="64"/>
        <v>-7.2065000000000018E-2</v>
      </c>
      <c r="F1001" s="44">
        <v>72.650000000000006</v>
      </c>
      <c r="G1001" s="9">
        <f t="shared" si="65"/>
        <v>72.650000000000006</v>
      </c>
      <c r="H1001" s="11">
        <f t="shared" si="62"/>
        <v>-0.63777524999999979</v>
      </c>
    </row>
    <row r="1002" spans="1:8" outlineLevel="1">
      <c r="A1002" s="7">
        <v>28</v>
      </c>
      <c r="B1002" s="39">
        <v>42560</v>
      </c>
      <c r="C1002" s="40">
        <f t="shared" si="63"/>
        <v>0.60416666666666663</v>
      </c>
      <c r="D1002" s="43">
        <v>-0.08</v>
      </c>
      <c r="E1002" s="9">
        <f t="shared" si="64"/>
        <v>-8.2360000000000003E-2</v>
      </c>
      <c r="F1002" s="44">
        <v>57.8</v>
      </c>
      <c r="G1002" s="9">
        <f t="shared" si="65"/>
        <v>57.8</v>
      </c>
      <c r="H1002" s="11">
        <f t="shared" si="62"/>
        <v>-1.9519320000000002</v>
      </c>
    </row>
    <row r="1003" spans="1:8" outlineLevel="1">
      <c r="A1003" s="7">
        <v>28</v>
      </c>
      <c r="B1003" s="39">
        <v>42560</v>
      </c>
      <c r="C1003" s="40">
        <f t="shared" si="63"/>
        <v>0.625</v>
      </c>
      <c r="D1003" s="43">
        <v>-7.0000000000000007E-2</v>
      </c>
      <c r="E1003" s="9">
        <f t="shared" si="64"/>
        <v>-7.2065000000000018E-2</v>
      </c>
      <c r="F1003" s="44">
        <v>59.68</v>
      </c>
      <c r="G1003" s="9">
        <f t="shared" si="65"/>
        <v>59.68</v>
      </c>
      <c r="H1003" s="11">
        <f t="shared" si="62"/>
        <v>-1.5724583000000003</v>
      </c>
    </row>
    <row r="1004" spans="1:8" outlineLevel="1">
      <c r="A1004" s="7">
        <v>28</v>
      </c>
      <c r="B1004" s="39">
        <v>42560</v>
      </c>
      <c r="C1004" s="40">
        <f t="shared" si="63"/>
        <v>0.64583333333333337</v>
      </c>
      <c r="D1004" s="43">
        <v>-7.0000000000000007E-2</v>
      </c>
      <c r="E1004" s="9">
        <f t="shared" si="64"/>
        <v>-7.2065000000000018E-2</v>
      </c>
      <c r="F1004" s="44">
        <v>58.42</v>
      </c>
      <c r="G1004" s="9">
        <f t="shared" si="65"/>
        <v>58.42</v>
      </c>
      <c r="H1004" s="11">
        <f t="shared" si="62"/>
        <v>-1.6632602000000003</v>
      </c>
    </row>
    <row r="1005" spans="1:8" outlineLevel="1">
      <c r="A1005" s="7">
        <v>28</v>
      </c>
      <c r="B1005" s="39">
        <v>42560</v>
      </c>
      <c r="C1005" s="40">
        <f t="shared" si="63"/>
        <v>0.66666666666666674</v>
      </c>
      <c r="D1005" s="43">
        <v>-7.0000000000000007E-2</v>
      </c>
      <c r="E1005" s="9">
        <f t="shared" si="64"/>
        <v>-7.2065000000000018E-2</v>
      </c>
      <c r="F1005" s="44">
        <v>58.16</v>
      </c>
      <c r="G1005" s="9">
        <f t="shared" si="65"/>
        <v>58.16</v>
      </c>
      <c r="H1005" s="11">
        <f t="shared" si="62"/>
        <v>-1.6819971000000007</v>
      </c>
    </row>
    <row r="1006" spans="1:8" outlineLevel="1">
      <c r="A1006" s="7">
        <v>28</v>
      </c>
      <c r="B1006" s="39">
        <v>42560</v>
      </c>
      <c r="C1006" s="40">
        <f t="shared" si="63"/>
        <v>0.68750000000000011</v>
      </c>
      <c r="D1006" s="43">
        <v>-7.0000000000000007E-2</v>
      </c>
      <c r="E1006" s="9">
        <f t="shared" si="64"/>
        <v>-7.2065000000000018E-2</v>
      </c>
      <c r="F1006" s="44">
        <v>82.53</v>
      </c>
      <c r="G1006" s="9">
        <f t="shared" si="65"/>
        <v>82.53</v>
      </c>
      <c r="H1006" s="11">
        <f t="shared" si="62"/>
        <v>7.4226950000000097E-2</v>
      </c>
    </row>
    <row r="1007" spans="1:8" outlineLevel="1">
      <c r="A1007" s="7">
        <v>28</v>
      </c>
      <c r="B1007" s="39">
        <v>42560</v>
      </c>
      <c r="C1007" s="40">
        <f t="shared" si="63"/>
        <v>0.70833333333333348</v>
      </c>
      <c r="D1007" s="43">
        <v>-7.0000000000000007E-2</v>
      </c>
      <c r="E1007" s="9">
        <f t="shared" si="64"/>
        <v>-7.2065000000000018E-2</v>
      </c>
      <c r="F1007" s="44">
        <v>97.47</v>
      </c>
      <c r="G1007" s="9">
        <f t="shared" si="65"/>
        <v>97.47</v>
      </c>
      <c r="H1007" s="11">
        <f t="shared" si="62"/>
        <v>1.1508780500000002</v>
      </c>
    </row>
    <row r="1008" spans="1:8" outlineLevel="1">
      <c r="A1008" s="7">
        <v>28</v>
      </c>
      <c r="B1008" s="39">
        <v>42560</v>
      </c>
      <c r="C1008" s="40">
        <f t="shared" si="63"/>
        <v>0.72916666666666685</v>
      </c>
      <c r="D1008" s="43">
        <v>-7.0000000000000007E-2</v>
      </c>
      <c r="E1008" s="9">
        <f t="shared" si="64"/>
        <v>-7.2065000000000018E-2</v>
      </c>
      <c r="F1008" s="44">
        <v>99.9</v>
      </c>
      <c r="G1008" s="9">
        <f t="shared" si="65"/>
        <v>99.9</v>
      </c>
      <c r="H1008" s="11">
        <f t="shared" si="62"/>
        <v>1.3259960000000008</v>
      </c>
    </row>
    <row r="1009" spans="1:8" outlineLevel="1">
      <c r="A1009" s="7">
        <v>28</v>
      </c>
      <c r="B1009" s="39">
        <v>42560</v>
      </c>
      <c r="C1009" s="40">
        <f t="shared" si="63"/>
        <v>0.75000000000000022</v>
      </c>
      <c r="D1009" s="43">
        <v>-0.08</v>
      </c>
      <c r="E1009" s="9">
        <f t="shared" si="64"/>
        <v>-8.2360000000000003E-2</v>
      </c>
      <c r="F1009" s="44">
        <v>138.13</v>
      </c>
      <c r="G1009" s="9">
        <f t="shared" si="65"/>
        <v>138.13</v>
      </c>
      <c r="H1009" s="11">
        <f t="shared" si="62"/>
        <v>4.6640467999999995</v>
      </c>
    </row>
    <row r="1010" spans="1:8" outlineLevel="1">
      <c r="A1010" s="7">
        <v>28</v>
      </c>
      <c r="B1010" s="39">
        <v>42560</v>
      </c>
      <c r="C1010" s="40">
        <f t="shared" si="63"/>
        <v>0.77083333333333359</v>
      </c>
      <c r="D1010" s="43">
        <v>-0.03</v>
      </c>
      <c r="E1010" s="9">
        <f t="shared" si="64"/>
        <v>-3.0885000000000003E-2</v>
      </c>
      <c r="F1010" s="44">
        <v>101.45</v>
      </c>
      <c r="G1010" s="9">
        <f t="shared" si="65"/>
        <v>101.45</v>
      </c>
      <c r="H1010" s="11">
        <f t="shared" si="62"/>
        <v>0.61615575000000011</v>
      </c>
    </row>
    <row r="1011" spans="1:8" outlineLevel="1">
      <c r="A1011" s="7">
        <v>28</v>
      </c>
      <c r="B1011" s="39">
        <v>42560</v>
      </c>
      <c r="C1011" s="40">
        <f t="shared" si="63"/>
        <v>0.79166666666666696</v>
      </c>
      <c r="D1011" s="43">
        <v>0.23</v>
      </c>
      <c r="E1011" s="9">
        <f t="shared" si="64"/>
        <v>0.23678500000000002</v>
      </c>
      <c r="F1011" s="44">
        <v>110.14</v>
      </c>
      <c r="G1011" s="9">
        <f t="shared" si="65"/>
        <v>110.14</v>
      </c>
      <c r="H1011" s="11">
        <f t="shared" si="62"/>
        <v>-6.7815224000000009</v>
      </c>
    </row>
    <row r="1012" spans="1:8" outlineLevel="1">
      <c r="A1012" s="7">
        <v>28</v>
      </c>
      <c r="B1012" s="39">
        <v>42560</v>
      </c>
      <c r="C1012" s="40">
        <f t="shared" si="63"/>
        <v>0.81250000000000033</v>
      </c>
      <c r="D1012" s="43">
        <v>0.42</v>
      </c>
      <c r="E1012" s="9">
        <f t="shared" si="64"/>
        <v>0.43239</v>
      </c>
      <c r="F1012" s="44">
        <v>97.6</v>
      </c>
      <c r="G1012" s="9">
        <f t="shared" si="65"/>
        <v>97.6</v>
      </c>
      <c r="H1012" s="11">
        <f t="shared" si="62"/>
        <v>-6.9614789999999971</v>
      </c>
    </row>
    <row r="1013" spans="1:8" outlineLevel="1">
      <c r="A1013" s="7">
        <v>28</v>
      </c>
      <c r="B1013" s="39">
        <v>42560</v>
      </c>
      <c r="C1013" s="40">
        <f t="shared" si="63"/>
        <v>0.8333333333333337</v>
      </c>
      <c r="D1013" s="43">
        <v>1.31</v>
      </c>
      <c r="E1013" s="9">
        <f t="shared" si="64"/>
        <v>1.3486450000000001</v>
      </c>
      <c r="F1013" s="44">
        <v>88.41</v>
      </c>
      <c r="G1013" s="9">
        <f t="shared" si="65"/>
        <v>88.41</v>
      </c>
      <c r="H1013" s="11">
        <f t="shared" si="62"/>
        <v>-9.3191369499999954</v>
      </c>
    </row>
    <row r="1014" spans="1:8" outlineLevel="1">
      <c r="A1014" s="7">
        <v>28</v>
      </c>
      <c r="B1014" s="39">
        <v>42560</v>
      </c>
      <c r="C1014" s="40">
        <f t="shared" si="63"/>
        <v>0.85416666666666707</v>
      </c>
      <c r="D1014" s="43">
        <v>2.02</v>
      </c>
      <c r="E1014" s="9">
        <f t="shared" si="64"/>
        <v>2.07959</v>
      </c>
      <c r="F1014" s="44">
        <v>74.14</v>
      </c>
      <c r="G1014" s="9">
        <f t="shared" si="65"/>
        <v>74.14</v>
      </c>
      <c r="H1014" s="11">
        <f t="shared" si="62"/>
        <v>15.3057824</v>
      </c>
    </row>
    <row r="1015" spans="1:8" outlineLevel="1">
      <c r="A1015" s="7">
        <v>28</v>
      </c>
      <c r="B1015" s="39">
        <v>42560</v>
      </c>
      <c r="C1015" s="40">
        <f t="shared" si="63"/>
        <v>0.87500000000000044</v>
      </c>
      <c r="D1015" s="43">
        <v>2.4900000000000002</v>
      </c>
      <c r="E1015" s="9">
        <f t="shared" si="64"/>
        <v>2.5634550000000003</v>
      </c>
      <c r="F1015" s="44">
        <v>106.92</v>
      </c>
      <c r="G1015" s="9">
        <f t="shared" si="65"/>
        <v>106.92</v>
      </c>
      <c r="H1015" s="11">
        <f t="shared" si="62"/>
        <v>-65.16302610000001</v>
      </c>
    </row>
    <row r="1016" spans="1:8" outlineLevel="1">
      <c r="A1016" s="7">
        <v>28</v>
      </c>
      <c r="B1016" s="39">
        <v>42560</v>
      </c>
      <c r="C1016" s="40">
        <f t="shared" si="63"/>
        <v>0.89583333333333381</v>
      </c>
      <c r="D1016" s="43">
        <v>3.08</v>
      </c>
      <c r="E1016" s="9">
        <f t="shared" si="64"/>
        <v>3.1708600000000002</v>
      </c>
      <c r="F1016" s="44">
        <v>118.01</v>
      </c>
      <c r="G1016" s="9">
        <f t="shared" si="65"/>
        <v>118.01</v>
      </c>
      <c r="H1016" s="11">
        <f t="shared" si="62"/>
        <v>-115.76809860000003</v>
      </c>
    </row>
    <row r="1017" spans="1:8" outlineLevel="1">
      <c r="A1017" s="7">
        <v>28</v>
      </c>
      <c r="B1017" s="39">
        <v>42560</v>
      </c>
      <c r="C1017" s="40">
        <f t="shared" si="63"/>
        <v>0.91666666666666718</v>
      </c>
      <c r="D1017" s="43">
        <v>3.84</v>
      </c>
      <c r="E1017" s="9">
        <f t="shared" si="64"/>
        <v>3.9532800000000003</v>
      </c>
      <c r="F1017" s="44">
        <v>70.959999999999994</v>
      </c>
      <c r="G1017" s="9">
        <f t="shared" si="65"/>
        <v>70.959999999999994</v>
      </c>
      <c r="H1017" s="11">
        <f t="shared" si="62"/>
        <v>41.667571200000026</v>
      </c>
    </row>
    <row r="1018" spans="1:8" outlineLevel="1">
      <c r="A1018" s="7">
        <v>28</v>
      </c>
      <c r="B1018" s="39">
        <v>42560</v>
      </c>
      <c r="C1018" s="40">
        <f t="shared" si="63"/>
        <v>0.93750000000000056</v>
      </c>
      <c r="D1018" s="43">
        <v>4.74</v>
      </c>
      <c r="E1018" s="9">
        <f t="shared" si="64"/>
        <v>4.879830000000001</v>
      </c>
      <c r="F1018" s="44">
        <v>76.56</v>
      </c>
      <c r="G1018" s="9">
        <f t="shared" si="65"/>
        <v>76.56</v>
      </c>
      <c r="H1018" s="11">
        <f t="shared" si="62"/>
        <v>24.106360199999994</v>
      </c>
    </row>
    <row r="1019" spans="1:8" outlineLevel="1">
      <c r="A1019" s="7">
        <v>28</v>
      </c>
      <c r="B1019" s="39">
        <v>42560</v>
      </c>
      <c r="C1019" s="40">
        <f t="shared" si="63"/>
        <v>0.95833333333333393</v>
      </c>
      <c r="D1019" s="43">
        <v>6.19</v>
      </c>
      <c r="E1019" s="9">
        <f t="shared" si="64"/>
        <v>6.372605000000001</v>
      </c>
      <c r="F1019" s="44">
        <v>65.11</v>
      </c>
      <c r="G1019" s="9">
        <f t="shared" si="65"/>
        <v>65.11</v>
      </c>
      <c r="H1019" s="11">
        <f t="shared" si="62"/>
        <v>104.44699595000002</v>
      </c>
    </row>
    <row r="1020" spans="1:8" outlineLevel="1">
      <c r="A1020" s="7">
        <v>28</v>
      </c>
      <c r="B1020" s="39">
        <v>42560</v>
      </c>
      <c r="C1020" s="40">
        <f t="shared" si="63"/>
        <v>0.9791666666666673</v>
      </c>
      <c r="D1020" s="43">
        <v>6.31</v>
      </c>
      <c r="E1020" s="9">
        <f t="shared" si="64"/>
        <v>6.4961450000000003</v>
      </c>
      <c r="F1020" s="44">
        <v>66.37</v>
      </c>
      <c r="G1020" s="9">
        <f t="shared" si="65"/>
        <v>66.37</v>
      </c>
      <c r="H1020" s="11">
        <f t="shared" si="62"/>
        <v>98.286673849999971</v>
      </c>
    </row>
    <row r="1021" spans="1:8" outlineLevel="1">
      <c r="A1021" s="7">
        <v>28</v>
      </c>
      <c r="B1021" s="39">
        <v>42560</v>
      </c>
      <c r="C1021" s="40">
        <f t="shared" si="63"/>
        <v>1.0000000000000007</v>
      </c>
      <c r="D1021" s="43">
        <v>4.62</v>
      </c>
      <c r="E1021" s="9">
        <f t="shared" si="64"/>
        <v>4.7562900000000008</v>
      </c>
      <c r="F1021" s="44">
        <v>76.760000000000005</v>
      </c>
      <c r="G1021" s="9">
        <f t="shared" si="65"/>
        <v>76.760000000000005</v>
      </c>
      <c r="H1021" s="11">
        <f t="shared" si="62"/>
        <v>22.544814599999981</v>
      </c>
    </row>
    <row r="1022" spans="1:8" outlineLevel="1">
      <c r="A1022" s="7">
        <v>29</v>
      </c>
      <c r="B1022" s="39">
        <v>42561</v>
      </c>
      <c r="C1022" s="40">
        <f t="shared" si="63"/>
        <v>2.0833333333333332E-2</v>
      </c>
      <c r="D1022" s="43">
        <v>5.36</v>
      </c>
      <c r="E1022" s="9">
        <f t="shared" si="64"/>
        <v>5.5181200000000006</v>
      </c>
      <c r="F1022" s="44">
        <v>41.76</v>
      </c>
      <c r="G1022" s="9">
        <f t="shared" si="65"/>
        <v>41.76</v>
      </c>
      <c r="H1022" s="11">
        <f t="shared" ref="H1022:H1085" si="66">E1022*($B$6-G1022)</f>
        <v>219.29008880000004</v>
      </c>
    </row>
    <row r="1023" spans="1:8" outlineLevel="1">
      <c r="A1023" s="7">
        <v>29</v>
      </c>
      <c r="B1023" s="39">
        <v>42561</v>
      </c>
      <c r="C1023" s="40">
        <f t="shared" ref="C1023:C1086" si="67">IF(C1022=$C$61,$C$14,C1022+1/48)</f>
        <v>4.1666666666666664E-2</v>
      </c>
      <c r="D1023" s="43">
        <v>5.4</v>
      </c>
      <c r="E1023" s="9">
        <f t="shared" si="64"/>
        <v>5.5593000000000012</v>
      </c>
      <c r="F1023" s="44">
        <v>38.159999999999997</v>
      </c>
      <c r="G1023" s="9">
        <f t="shared" si="65"/>
        <v>38.159999999999997</v>
      </c>
      <c r="H1023" s="11">
        <f t="shared" si="66"/>
        <v>240.94006200000007</v>
      </c>
    </row>
    <row r="1024" spans="1:8" outlineLevel="1">
      <c r="A1024" s="7">
        <v>29</v>
      </c>
      <c r="B1024" s="39">
        <v>42561</v>
      </c>
      <c r="C1024" s="40">
        <f t="shared" si="67"/>
        <v>6.25E-2</v>
      </c>
      <c r="D1024" s="43">
        <v>4.16</v>
      </c>
      <c r="E1024" s="9">
        <f t="shared" si="64"/>
        <v>4.2827200000000003</v>
      </c>
      <c r="F1024" s="44">
        <v>33.630000000000003</v>
      </c>
      <c r="G1024" s="9">
        <f t="shared" si="65"/>
        <v>33.630000000000003</v>
      </c>
      <c r="H1024" s="11">
        <f t="shared" si="66"/>
        <v>205.01380639999999</v>
      </c>
    </row>
    <row r="1025" spans="1:8" outlineLevel="1">
      <c r="A1025" s="7">
        <v>29</v>
      </c>
      <c r="B1025" s="39">
        <v>42561</v>
      </c>
      <c r="C1025" s="40">
        <f t="shared" si="67"/>
        <v>8.3333333333333329E-2</v>
      </c>
      <c r="D1025" s="43">
        <v>5.41</v>
      </c>
      <c r="E1025" s="9">
        <f t="shared" si="64"/>
        <v>5.5695950000000005</v>
      </c>
      <c r="F1025" s="44">
        <v>28.6</v>
      </c>
      <c r="G1025" s="9">
        <f t="shared" si="65"/>
        <v>28.6</v>
      </c>
      <c r="H1025" s="11">
        <f t="shared" si="66"/>
        <v>294.6315755</v>
      </c>
    </row>
    <row r="1026" spans="1:8" outlineLevel="1">
      <c r="A1026" s="7">
        <v>29</v>
      </c>
      <c r="B1026" s="39">
        <v>42561</v>
      </c>
      <c r="C1026" s="40">
        <f t="shared" si="67"/>
        <v>0.10416666666666666</v>
      </c>
      <c r="D1026" s="43">
        <v>5.33</v>
      </c>
      <c r="E1026" s="9">
        <f t="shared" si="64"/>
        <v>5.4872350000000001</v>
      </c>
      <c r="F1026" s="44">
        <v>26.08</v>
      </c>
      <c r="G1026" s="9">
        <f t="shared" si="65"/>
        <v>26.08</v>
      </c>
      <c r="H1026" s="11">
        <f t="shared" si="66"/>
        <v>304.10256370000002</v>
      </c>
    </row>
    <row r="1027" spans="1:8" outlineLevel="1">
      <c r="A1027" s="7">
        <v>29</v>
      </c>
      <c r="B1027" s="39">
        <v>42561</v>
      </c>
      <c r="C1027" s="40">
        <f t="shared" si="67"/>
        <v>0.12499999999999999</v>
      </c>
      <c r="D1027" s="43">
        <v>5.58</v>
      </c>
      <c r="E1027" s="9">
        <f t="shared" si="64"/>
        <v>5.7446100000000007</v>
      </c>
      <c r="F1027" s="44">
        <v>21.85</v>
      </c>
      <c r="G1027" s="9">
        <f t="shared" si="65"/>
        <v>21.85</v>
      </c>
      <c r="H1027" s="11">
        <f t="shared" si="66"/>
        <v>342.66598650000003</v>
      </c>
    </row>
    <row r="1028" spans="1:8" outlineLevel="1">
      <c r="A1028" s="7">
        <v>29</v>
      </c>
      <c r="B1028" s="39">
        <v>42561</v>
      </c>
      <c r="C1028" s="40">
        <f t="shared" si="67"/>
        <v>0.14583333333333331</v>
      </c>
      <c r="D1028" s="43">
        <v>5.91</v>
      </c>
      <c r="E1028" s="9">
        <f t="shared" si="64"/>
        <v>6.0843450000000008</v>
      </c>
      <c r="F1028" s="44">
        <v>16.149999999999999</v>
      </c>
      <c r="G1028" s="9">
        <f t="shared" si="65"/>
        <v>16.149999999999999</v>
      </c>
      <c r="H1028" s="11">
        <f t="shared" si="66"/>
        <v>397.61194575000002</v>
      </c>
    </row>
    <row r="1029" spans="1:8" outlineLevel="1">
      <c r="A1029" s="7">
        <v>29</v>
      </c>
      <c r="B1029" s="39">
        <v>42561</v>
      </c>
      <c r="C1029" s="40">
        <f t="shared" si="67"/>
        <v>0.16666666666666666</v>
      </c>
      <c r="D1029" s="43">
        <v>4.0999999999999996</v>
      </c>
      <c r="E1029" s="9">
        <f t="shared" si="64"/>
        <v>4.2209500000000002</v>
      </c>
      <c r="F1029" s="44">
        <v>12.29</v>
      </c>
      <c r="G1029" s="9">
        <f t="shared" si="65"/>
        <v>12.29</v>
      </c>
      <c r="H1029" s="11">
        <f t="shared" si="66"/>
        <v>292.13194950000008</v>
      </c>
    </row>
    <row r="1030" spans="1:8" outlineLevel="1">
      <c r="A1030" s="7">
        <v>29</v>
      </c>
      <c r="B1030" s="39">
        <v>42561</v>
      </c>
      <c r="C1030" s="40">
        <f t="shared" si="67"/>
        <v>0.1875</v>
      </c>
      <c r="D1030" s="43">
        <v>3.33</v>
      </c>
      <c r="E1030" s="9">
        <f t="shared" si="64"/>
        <v>3.4282350000000004</v>
      </c>
      <c r="F1030" s="44">
        <v>17.68</v>
      </c>
      <c r="G1030" s="9">
        <f t="shared" si="65"/>
        <v>17.68</v>
      </c>
      <c r="H1030" s="11">
        <f t="shared" si="66"/>
        <v>218.78995770000003</v>
      </c>
    </row>
    <row r="1031" spans="1:8" outlineLevel="1">
      <c r="A1031" s="7">
        <v>29</v>
      </c>
      <c r="B1031" s="39">
        <v>42561</v>
      </c>
      <c r="C1031" s="40">
        <f t="shared" si="67"/>
        <v>0.20833333333333334</v>
      </c>
      <c r="D1031" s="43">
        <v>3.83</v>
      </c>
      <c r="E1031" s="9">
        <f t="shared" si="64"/>
        <v>3.9429850000000002</v>
      </c>
      <c r="F1031" s="44">
        <v>11.21</v>
      </c>
      <c r="G1031" s="9">
        <f t="shared" si="65"/>
        <v>11.21</v>
      </c>
      <c r="H1031" s="11">
        <f t="shared" si="66"/>
        <v>277.15241564999997</v>
      </c>
    </row>
    <row r="1032" spans="1:8" outlineLevel="1">
      <c r="A1032" s="7">
        <v>29</v>
      </c>
      <c r="B1032" s="39">
        <v>42561</v>
      </c>
      <c r="C1032" s="40">
        <f t="shared" si="67"/>
        <v>0.22916666666666669</v>
      </c>
      <c r="D1032" s="43">
        <v>3.69</v>
      </c>
      <c r="E1032" s="9">
        <f t="shared" si="64"/>
        <v>3.7988550000000001</v>
      </c>
      <c r="F1032" s="44">
        <v>10.5</v>
      </c>
      <c r="G1032" s="9">
        <f t="shared" si="65"/>
        <v>10.5</v>
      </c>
      <c r="H1032" s="11">
        <f t="shared" si="66"/>
        <v>269.718705</v>
      </c>
    </row>
    <row r="1033" spans="1:8" outlineLevel="1">
      <c r="A1033" s="7">
        <v>29</v>
      </c>
      <c r="B1033" s="39">
        <v>42561</v>
      </c>
      <c r="C1033" s="40">
        <f t="shared" si="67"/>
        <v>0.25</v>
      </c>
      <c r="D1033" s="43">
        <v>4.28</v>
      </c>
      <c r="E1033" s="9">
        <f t="shared" si="64"/>
        <v>4.4062600000000005</v>
      </c>
      <c r="F1033" s="44">
        <v>10.5</v>
      </c>
      <c r="G1033" s="9">
        <f t="shared" si="65"/>
        <v>10.5</v>
      </c>
      <c r="H1033" s="11">
        <f t="shared" si="66"/>
        <v>312.84446000000003</v>
      </c>
    </row>
    <row r="1034" spans="1:8" outlineLevel="1">
      <c r="A1034" s="7">
        <v>29</v>
      </c>
      <c r="B1034" s="39">
        <v>42561</v>
      </c>
      <c r="C1034" s="40">
        <f t="shared" si="67"/>
        <v>0.27083333333333331</v>
      </c>
      <c r="D1034" s="43">
        <v>5.66</v>
      </c>
      <c r="E1034" s="9">
        <f t="shared" si="64"/>
        <v>5.8269700000000002</v>
      </c>
      <c r="F1034" s="44">
        <v>15.35</v>
      </c>
      <c r="G1034" s="9">
        <f t="shared" si="65"/>
        <v>15.35</v>
      </c>
      <c r="H1034" s="11">
        <f t="shared" si="66"/>
        <v>385.45406550000007</v>
      </c>
    </row>
    <row r="1035" spans="1:8" outlineLevel="1">
      <c r="A1035" s="7">
        <v>29</v>
      </c>
      <c r="B1035" s="39">
        <v>42561</v>
      </c>
      <c r="C1035" s="40">
        <f t="shared" si="67"/>
        <v>0.29166666666666663</v>
      </c>
      <c r="D1035" s="43">
        <v>5.52</v>
      </c>
      <c r="E1035" s="9">
        <f t="shared" si="64"/>
        <v>5.6828399999999997</v>
      </c>
      <c r="F1035" s="44">
        <v>16.2</v>
      </c>
      <c r="G1035" s="9">
        <f t="shared" si="65"/>
        <v>16.2</v>
      </c>
      <c r="H1035" s="11">
        <f t="shared" si="66"/>
        <v>371.08945199999994</v>
      </c>
    </row>
    <row r="1036" spans="1:8" outlineLevel="1">
      <c r="A1036" s="7">
        <v>29</v>
      </c>
      <c r="B1036" s="39">
        <v>42561</v>
      </c>
      <c r="C1036" s="40">
        <f t="shared" si="67"/>
        <v>0.31249999999999994</v>
      </c>
      <c r="D1036" s="43">
        <v>5.18</v>
      </c>
      <c r="E1036" s="9">
        <f t="shared" si="64"/>
        <v>5.3328100000000003</v>
      </c>
      <c r="F1036" s="44">
        <v>15.25</v>
      </c>
      <c r="G1036" s="9">
        <f t="shared" si="65"/>
        <v>15.25</v>
      </c>
      <c r="H1036" s="11">
        <f t="shared" si="66"/>
        <v>353.29866250000003</v>
      </c>
    </row>
    <row r="1037" spans="1:8" outlineLevel="1">
      <c r="A1037" s="7">
        <v>29</v>
      </c>
      <c r="B1037" s="39">
        <v>42561</v>
      </c>
      <c r="C1037" s="40">
        <f t="shared" si="67"/>
        <v>0.33333333333333326</v>
      </c>
      <c r="D1037" s="43">
        <v>7</v>
      </c>
      <c r="E1037" s="9">
        <f t="shared" si="64"/>
        <v>7.2065000000000001</v>
      </c>
      <c r="F1037" s="44">
        <v>16.2</v>
      </c>
      <c r="G1037" s="9">
        <f t="shared" si="65"/>
        <v>16.2</v>
      </c>
      <c r="H1037" s="11">
        <f t="shared" si="66"/>
        <v>470.58445</v>
      </c>
    </row>
    <row r="1038" spans="1:8" outlineLevel="1">
      <c r="A1038" s="7">
        <v>29</v>
      </c>
      <c r="B1038" s="39">
        <v>42561</v>
      </c>
      <c r="C1038" s="40">
        <f t="shared" si="67"/>
        <v>0.35416666666666657</v>
      </c>
      <c r="D1038" s="43">
        <v>6.77</v>
      </c>
      <c r="E1038" s="9">
        <f t="shared" si="64"/>
        <v>6.9697149999999999</v>
      </c>
      <c r="F1038" s="44">
        <v>18.41</v>
      </c>
      <c r="G1038" s="9">
        <f t="shared" si="65"/>
        <v>18.41</v>
      </c>
      <c r="H1038" s="11">
        <f t="shared" si="66"/>
        <v>439.71931935000003</v>
      </c>
    </row>
    <row r="1039" spans="1:8" outlineLevel="1">
      <c r="A1039" s="7">
        <v>29</v>
      </c>
      <c r="B1039" s="39">
        <v>42561</v>
      </c>
      <c r="C1039" s="40">
        <f t="shared" si="67"/>
        <v>0.37499999999999989</v>
      </c>
      <c r="D1039" s="43">
        <v>7.3</v>
      </c>
      <c r="E1039" s="9">
        <f t="shared" ref="E1039:E1102" si="68">IF($B$11="Electricity",$D1039*$B$7,$D1039*$B$9)</f>
        <v>7.5153500000000006</v>
      </c>
      <c r="F1039" s="44">
        <v>32.68</v>
      </c>
      <c r="G1039" s="9">
        <f t="shared" ref="G1039:G1102" si="69">$F1039*$B$9</f>
        <v>32.68</v>
      </c>
      <c r="H1039" s="11">
        <f t="shared" si="66"/>
        <v>366.89938700000005</v>
      </c>
    </row>
    <row r="1040" spans="1:8" outlineLevel="1">
      <c r="A1040" s="7">
        <v>29</v>
      </c>
      <c r="B1040" s="39">
        <v>42561</v>
      </c>
      <c r="C1040" s="40">
        <f t="shared" si="67"/>
        <v>0.3958333333333332</v>
      </c>
      <c r="D1040" s="43">
        <v>8.49</v>
      </c>
      <c r="E1040" s="9">
        <f t="shared" si="68"/>
        <v>8.7404550000000008</v>
      </c>
      <c r="F1040" s="44">
        <v>40.159999999999997</v>
      </c>
      <c r="G1040" s="9">
        <f t="shared" si="69"/>
        <v>40.159999999999997</v>
      </c>
      <c r="H1040" s="11">
        <f t="shared" si="66"/>
        <v>361.33040970000008</v>
      </c>
    </row>
    <row r="1041" spans="1:8" outlineLevel="1">
      <c r="A1041" s="7">
        <v>29</v>
      </c>
      <c r="B1041" s="39">
        <v>42561</v>
      </c>
      <c r="C1041" s="40">
        <f t="shared" si="67"/>
        <v>0.41666666666666652</v>
      </c>
      <c r="D1041" s="43">
        <v>8.23</v>
      </c>
      <c r="E1041" s="9">
        <f t="shared" si="68"/>
        <v>8.4727850000000018</v>
      </c>
      <c r="F1041" s="44">
        <v>45.06</v>
      </c>
      <c r="G1041" s="9">
        <f t="shared" si="69"/>
        <v>45.06</v>
      </c>
      <c r="H1041" s="11">
        <f t="shared" si="66"/>
        <v>308.74828540000004</v>
      </c>
    </row>
    <row r="1042" spans="1:8" outlineLevel="1">
      <c r="A1042" s="7">
        <v>29</v>
      </c>
      <c r="B1042" s="39">
        <v>42561</v>
      </c>
      <c r="C1042" s="40">
        <f t="shared" si="67"/>
        <v>0.43749999999999983</v>
      </c>
      <c r="D1042" s="43">
        <v>9.16</v>
      </c>
      <c r="E1042" s="9">
        <f t="shared" si="68"/>
        <v>9.4302200000000003</v>
      </c>
      <c r="F1042" s="44">
        <v>40.06</v>
      </c>
      <c r="G1042" s="9">
        <f t="shared" si="69"/>
        <v>40.06</v>
      </c>
      <c r="H1042" s="11">
        <f t="shared" si="66"/>
        <v>390.78831679999996</v>
      </c>
    </row>
    <row r="1043" spans="1:8" outlineLevel="1">
      <c r="A1043" s="7">
        <v>29</v>
      </c>
      <c r="B1043" s="39">
        <v>42561</v>
      </c>
      <c r="C1043" s="40">
        <f t="shared" si="67"/>
        <v>0.45833333333333315</v>
      </c>
      <c r="D1043" s="43">
        <v>9.1199999999999992</v>
      </c>
      <c r="E1043" s="9">
        <f t="shared" si="68"/>
        <v>9.3890399999999996</v>
      </c>
      <c r="F1043" s="44">
        <v>37.840000000000003</v>
      </c>
      <c r="G1043" s="9">
        <f t="shared" si="69"/>
        <v>37.840000000000003</v>
      </c>
      <c r="H1043" s="11">
        <f t="shared" si="66"/>
        <v>409.92548639999995</v>
      </c>
    </row>
    <row r="1044" spans="1:8" outlineLevel="1">
      <c r="A1044" s="7">
        <v>29</v>
      </c>
      <c r="B1044" s="39">
        <v>42561</v>
      </c>
      <c r="C1044" s="40">
        <f t="shared" si="67"/>
        <v>0.47916666666666646</v>
      </c>
      <c r="D1044" s="43">
        <v>9.6</v>
      </c>
      <c r="E1044" s="9">
        <f t="shared" si="68"/>
        <v>9.8832000000000004</v>
      </c>
      <c r="F1044" s="44">
        <v>36.67</v>
      </c>
      <c r="G1044" s="9">
        <f t="shared" si="69"/>
        <v>36.67</v>
      </c>
      <c r="H1044" s="11">
        <f t="shared" si="66"/>
        <v>443.06385599999999</v>
      </c>
    </row>
    <row r="1045" spans="1:8" outlineLevel="1">
      <c r="A1045" s="7">
        <v>29</v>
      </c>
      <c r="B1045" s="39">
        <v>42561</v>
      </c>
      <c r="C1045" s="40">
        <f t="shared" si="67"/>
        <v>0.49999999999999978</v>
      </c>
      <c r="D1045" s="43">
        <v>9.77</v>
      </c>
      <c r="E1045" s="9">
        <f t="shared" si="68"/>
        <v>10.058215000000001</v>
      </c>
      <c r="F1045" s="44">
        <v>36.67</v>
      </c>
      <c r="G1045" s="9">
        <f t="shared" si="69"/>
        <v>36.67</v>
      </c>
      <c r="H1045" s="11">
        <f t="shared" si="66"/>
        <v>450.90977845000003</v>
      </c>
    </row>
    <row r="1046" spans="1:8" outlineLevel="1">
      <c r="A1046" s="7">
        <v>29</v>
      </c>
      <c r="B1046" s="39">
        <v>42561</v>
      </c>
      <c r="C1046" s="40">
        <f t="shared" si="67"/>
        <v>0.52083333333333315</v>
      </c>
      <c r="D1046" s="43">
        <v>9.7799999999999994</v>
      </c>
      <c r="E1046" s="9">
        <f t="shared" si="68"/>
        <v>10.06851</v>
      </c>
      <c r="F1046" s="44">
        <v>36.369999999999997</v>
      </c>
      <c r="G1046" s="9">
        <f t="shared" si="69"/>
        <v>36.369999999999997</v>
      </c>
      <c r="H1046" s="11">
        <f t="shared" si="66"/>
        <v>454.39185630000003</v>
      </c>
    </row>
    <row r="1047" spans="1:8" outlineLevel="1">
      <c r="A1047" s="7">
        <v>29</v>
      </c>
      <c r="B1047" s="39">
        <v>42561</v>
      </c>
      <c r="C1047" s="40">
        <f t="shared" si="67"/>
        <v>0.54166666666666652</v>
      </c>
      <c r="D1047" s="43">
        <v>9.7799999999999994</v>
      </c>
      <c r="E1047" s="9">
        <f t="shared" si="68"/>
        <v>10.06851</v>
      </c>
      <c r="F1047" s="44">
        <v>35.17</v>
      </c>
      <c r="G1047" s="9">
        <f t="shared" si="69"/>
        <v>35.17</v>
      </c>
      <c r="H1047" s="11">
        <f t="shared" si="66"/>
        <v>466.4740683</v>
      </c>
    </row>
    <row r="1048" spans="1:8" outlineLevel="1">
      <c r="A1048" s="7">
        <v>29</v>
      </c>
      <c r="B1048" s="39">
        <v>42561</v>
      </c>
      <c r="C1048" s="40">
        <f t="shared" si="67"/>
        <v>0.56249999999999989</v>
      </c>
      <c r="D1048" s="43">
        <v>9.7799999999999994</v>
      </c>
      <c r="E1048" s="9">
        <f t="shared" si="68"/>
        <v>10.06851</v>
      </c>
      <c r="F1048" s="44">
        <v>35.82</v>
      </c>
      <c r="G1048" s="9">
        <f t="shared" si="69"/>
        <v>35.82</v>
      </c>
      <c r="H1048" s="11">
        <f t="shared" si="66"/>
        <v>459.92953679999999</v>
      </c>
    </row>
    <row r="1049" spans="1:8" outlineLevel="1">
      <c r="A1049" s="7">
        <v>29</v>
      </c>
      <c r="B1049" s="39">
        <v>42561</v>
      </c>
      <c r="C1049" s="40">
        <f t="shared" si="67"/>
        <v>0.58333333333333326</v>
      </c>
      <c r="D1049" s="43">
        <v>9.7799999999999994</v>
      </c>
      <c r="E1049" s="9">
        <f t="shared" si="68"/>
        <v>10.06851</v>
      </c>
      <c r="F1049" s="44">
        <v>30.71</v>
      </c>
      <c r="G1049" s="9">
        <f t="shared" si="69"/>
        <v>30.71</v>
      </c>
      <c r="H1049" s="11">
        <f t="shared" si="66"/>
        <v>511.37962289999996</v>
      </c>
    </row>
    <row r="1050" spans="1:8" outlineLevel="1">
      <c r="A1050" s="7">
        <v>29</v>
      </c>
      <c r="B1050" s="39">
        <v>42561</v>
      </c>
      <c r="C1050" s="40">
        <f t="shared" si="67"/>
        <v>0.60416666666666663</v>
      </c>
      <c r="D1050" s="43">
        <v>9.7899999999999991</v>
      </c>
      <c r="E1050" s="9">
        <f t="shared" si="68"/>
        <v>10.078804999999999</v>
      </c>
      <c r="F1050" s="44">
        <v>31.55</v>
      </c>
      <c r="G1050" s="9">
        <f t="shared" si="69"/>
        <v>31.55</v>
      </c>
      <c r="H1050" s="11">
        <f t="shared" si="66"/>
        <v>503.43630974999996</v>
      </c>
    </row>
    <row r="1051" spans="1:8" outlineLevel="1">
      <c r="A1051" s="7">
        <v>29</v>
      </c>
      <c r="B1051" s="39">
        <v>42561</v>
      </c>
      <c r="C1051" s="40">
        <f t="shared" si="67"/>
        <v>0.625</v>
      </c>
      <c r="D1051" s="43">
        <v>9.7899999999999991</v>
      </c>
      <c r="E1051" s="9">
        <f t="shared" si="68"/>
        <v>10.078804999999999</v>
      </c>
      <c r="F1051" s="44">
        <v>32</v>
      </c>
      <c r="G1051" s="9">
        <f t="shared" si="69"/>
        <v>32</v>
      </c>
      <c r="H1051" s="11">
        <f t="shared" si="66"/>
        <v>498.90084749999994</v>
      </c>
    </row>
    <row r="1052" spans="1:8" outlineLevel="1">
      <c r="A1052" s="7">
        <v>29</v>
      </c>
      <c r="B1052" s="39">
        <v>42561</v>
      </c>
      <c r="C1052" s="40">
        <f t="shared" si="67"/>
        <v>0.64583333333333337</v>
      </c>
      <c r="D1052" s="43">
        <v>9.7799999999999994</v>
      </c>
      <c r="E1052" s="9">
        <f t="shared" si="68"/>
        <v>10.06851</v>
      </c>
      <c r="F1052" s="44">
        <v>33.89</v>
      </c>
      <c r="G1052" s="9">
        <f t="shared" si="69"/>
        <v>33.89</v>
      </c>
      <c r="H1052" s="11">
        <f t="shared" si="66"/>
        <v>479.36176109999997</v>
      </c>
    </row>
    <row r="1053" spans="1:8" outlineLevel="1">
      <c r="A1053" s="7">
        <v>29</v>
      </c>
      <c r="B1053" s="39">
        <v>42561</v>
      </c>
      <c r="C1053" s="40">
        <f t="shared" si="67"/>
        <v>0.66666666666666674</v>
      </c>
      <c r="D1053" s="43">
        <v>9.7799999999999994</v>
      </c>
      <c r="E1053" s="9">
        <f t="shared" si="68"/>
        <v>10.06851</v>
      </c>
      <c r="F1053" s="44">
        <v>35.479999999999997</v>
      </c>
      <c r="G1053" s="9">
        <f t="shared" si="69"/>
        <v>35.479999999999997</v>
      </c>
      <c r="H1053" s="11">
        <f t="shared" si="66"/>
        <v>463.35283020000003</v>
      </c>
    </row>
    <row r="1054" spans="1:8" outlineLevel="1">
      <c r="A1054" s="7">
        <v>29</v>
      </c>
      <c r="B1054" s="39">
        <v>42561</v>
      </c>
      <c r="C1054" s="40">
        <f t="shared" si="67"/>
        <v>0.68750000000000011</v>
      </c>
      <c r="D1054" s="43">
        <v>9.7799999999999994</v>
      </c>
      <c r="E1054" s="9">
        <f t="shared" si="68"/>
        <v>10.06851</v>
      </c>
      <c r="F1054" s="44">
        <v>42.65</v>
      </c>
      <c r="G1054" s="9">
        <f t="shared" si="69"/>
        <v>42.65</v>
      </c>
      <c r="H1054" s="11">
        <f t="shared" si="66"/>
        <v>391.16161349999999</v>
      </c>
    </row>
    <row r="1055" spans="1:8" outlineLevel="1">
      <c r="A1055" s="7">
        <v>29</v>
      </c>
      <c r="B1055" s="39">
        <v>42561</v>
      </c>
      <c r="C1055" s="40">
        <f t="shared" si="67"/>
        <v>0.70833333333333348</v>
      </c>
      <c r="D1055" s="43">
        <v>9.7799999999999994</v>
      </c>
      <c r="E1055" s="9">
        <f t="shared" si="68"/>
        <v>10.06851</v>
      </c>
      <c r="F1055" s="44">
        <v>58.02</v>
      </c>
      <c r="G1055" s="9">
        <f t="shared" si="69"/>
        <v>58.02</v>
      </c>
      <c r="H1055" s="11">
        <f t="shared" si="66"/>
        <v>236.40861479999995</v>
      </c>
    </row>
    <row r="1056" spans="1:8" outlineLevel="1">
      <c r="A1056" s="7">
        <v>29</v>
      </c>
      <c r="B1056" s="39">
        <v>42561</v>
      </c>
      <c r="C1056" s="40">
        <f t="shared" si="67"/>
        <v>0.72916666666666685</v>
      </c>
      <c r="D1056" s="43">
        <v>9.7799999999999994</v>
      </c>
      <c r="E1056" s="9">
        <f t="shared" si="68"/>
        <v>10.06851</v>
      </c>
      <c r="F1056" s="44">
        <v>63.12</v>
      </c>
      <c r="G1056" s="9">
        <f t="shared" si="69"/>
        <v>63.12</v>
      </c>
      <c r="H1056" s="11">
        <f t="shared" si="66"/>
        <v>185.05921380000001</v>
      </c>
    </row>
    <row r="1057" spans="1:8" outlineLevel="1">
      <c r="A1057" s="7">
        <v>29</v>
      </c>
      <c r="B1057" s="39">
        <v>42561</v>
      </c>
      <c r="C1057" s="40">
        <f t="shared" si="67"/>
        <v>0.75000000000000022</v>
      </c>
      <c r="D1057" s="43">
        <v>9.7799999999999994</v>
      </c>
      <c r="E1057" s="9">
        <f t="shared" si="68"/>
        <v>10.06851</v>
      </c>
      <c r="F1057" s="44">
        <v>69.319999999999993</v>
      </c>
      <c r="G1057" s="9">
        <f t="shared" si="69"/>
        <v>69.319999999999993</v>
      </c>
      <c r="H1057" s="11">
        <f t="shared" si="66"/>
        <v>122.63445180000006</v>
      </c>
    </row>
    <row r="1058" spans="1:8" outlineLevel="1">
      <c r="A1058" s="7">
        <v>29</v>
      </c>
      <c r="B1058" s="39">
        <v>42561</v>
      </c>
      <c r="C1058" s="40">
        <f t="shared" si="67"/>
        <v>0.77083333333333359</v>
      </c>
      <c r="D1058" s="43">
        <v>9.7899999999999991</v>
      </c>
      <c r="E1058" s="9">
        <f t="shared" si="68"/>
        <v>10.078804999999999</v>
      </c>
      <c r="F1058" s="44">
        <v>69.22</v>
      </c>
      <c r="G1058" s="9">
        <f t="shared" si="69"/>
        <v>69.22</v>
      </c>
      <c r="H1058" s="11">
        <f t="shared" si="66"/>
        <v>123.7677254</v>
      </c>
    </row>
    <row r="1059" spans="1:8" outlineLevel="1">
      <c r="A1059" s="7">
        <v>29</v>
      </c>
      <c r="B1059" s="39">
        <v>42561</v>
      </c>
      <c r="C1059" s="40">
        <f t="shared" si="67"/>
        <v>0.79166666666666696</v>
      </c>
      <c r="D1059" s="43">
        <v>9.7899999999999991</v>
      </c>
      <c r="E1059" s="9">
        <f t="shared" si="68"/>
        <v>10.078804999999999</v>
      </c>
      <c r="F1059" s="44">
        <v>59.31</v>
      </c>
      <c r="G1059" s="9">
        <f t="shared" si="69"/>
        <v>59.31</v>
      </c>
      <c r="H1059" s="11">
        <f t="shared" si="66"/>
        <v>223.64868294999997</v>
      </c>
    </row>
    <row r="1060" spans="1:8" outlineLevel="1">
      <c r="A1060" s="7">
        <v>29</v>
      </c>
      <c r="B1060" s="39">
        <v>42561</v>
      </c>
      <c r="C1060" s="40">
        <f t="shared" si="67"/>
        <v>0.81250000000000033</v>
      </c>
      <c r="D1060" s="43">
        <v>9.7899999999999991</v>
      </c>
      <c r="E1060" s="9">
        <f t="shared" si="68"/>
        <v>10.078804999999999</v>
      </c>
      <c r="F1060" s="44">
        <v>56.88</v>
      </c>
      <c r="G1060" s="9">
        <f t="shared" si="69"/>
        <v>56.88</v>
      </c>
      <c r="H1060" s="11">
        <f t="shared" si="66"/>
        <v>248.14017909999995</v>
      </c>
    </row>
    <row r="1061" spans="1:8" outlineLevel="1">
      <c r="A1061" s="7">
        <v>29</v>
      </c>
      <c r="B1061" s="39">
        <v>42561</v>
      </c>
      <c r="C1061" s="40">
        <f t="shared" si="67"/>
        <v>0.8333333333333337</v>
      </c>
      <c r="D1061" s="43">
        <v>9.7899999999999991</v>
      </c>
      <c r="E1061" s="9">
        <f t="shared" si="68"/>
        <v>10.078804999999999</v>
      </c>
      <c r="F1061" s="44">
        <v>48.68</v>
      </c>
      <c r="G1061" s="9">
        <f t="shared" si="69"/>
        <v>48.68</v>
      </c>
      <c r="H1061" s="11">
        <f t="shared" si="66"/>
        <v>330.78638009999997</v>
      </c>
    </row>
    <row r="1062" spans="1:8" outlineLevel="1">
      <c r="A1062" s="7">
        <v>29</v>
      </c>
      <c r="B1062" s="39">
        <v>42561</v>
      </c>
      <c r="C1062" s="40">
        <f t="shared" si="67"/>
        <v>0.85416666666666707</v>
      </c>
      <c r="D1062" s="43">
        <v>9.7899999999999991</v>
      </c>
      <c r="E1062" s="9">
        <f t="shared" si="68"/>
        <v>10.078804999999999</v>
      </c>
      <c r="F1062" s="44">
        <v>54.15</v>
      </c>
      <c r="G1062" s="9">
        <f t="shared" si="69"/>
        <v>54.15</v>
      </c>
      <c r="H1062" s="11">
        <f t="shared" si="66"/>
        <v>275.65531675</v>
      </c>
    </row>
    <row r="1063" spans="1:8" outlineLevel="1">
      <c r="A1063" s="7">
        <v>29</v>
      </c>
      <c r="B1063" s="39">
        <v>42561</v>
      </c>
      <c r="C1063" s="40">
        <f t="shared" si="67"/>
        <v>0.87500000000000044</v>
      </c>
      <c r="D1063" s="43">
        <v>9.7899999999999991</v>
      </c>
      <c r="E1063" s="9">
        <f t="shared" si="68"/>
        <v>10.078804999999999</v>
      </c>
      <c r="F1063" s="44">
        <v>46.01</v>
      </c>
      <c r="G1063" s="9">
        <f t="shared" si="69"/>
        <v>46.01</v>
      </c>
      <c r="H1063" s="11">
        <f t="shared" si="66"/>
        <v>357.69678944999998</v>
      </c>
    </row>
    <row r="1064" spans="1:8" outlineLevel="1">
      <c r="A1064" s="7">
        <v>29</v>
      </c>
      <c r="B1064" s="39">
        <v>42561</v>
      </c>
      <c r="C1064" s="40">
        <f t="shared" si="67"/>
        <v>0.89583333333333381</v>
      </c>
      <c r="D1064" s="43">
        <v>9.7799999999999994</v>
      </c>
      <c r="E1064" s="9">
        <f t="shared" si="68"/>
        <v>10.06851</v>
      </c>
      <c r="F1064" s="44">
        <v>36.06</v>
      </c>
      <c r="G1064" s="9">
        <f t="shared" si="69"/>
        <v>36.06</v>
      </c>
      <c r="H1064" s="11">
        <f t="shared" si="66"/>
        <v>457.51309439999994</v>
      </c>
    </row>
    <row r="1065" spans="1:8" outlineLevel="1">
      <c r="A1065" s="7">
        <v>29</v>
      </c>
      <c r="B1065" s="39">
        <v>42561</v>
      </c>
      <c r="C1065" s="40">
        <f t="shared" si="67"/>
        <v>0.91666666666666718</v>
      </c>
      <c r="D1065" s="43">
        <v>9.7799999999999994</v>
      </c>
      <c r="E1065" s="9">
        <f t="shared" si="68"/>
        <v>10.06851</v>
      </c>
      <c r="F1065" s="44">
        <v>17.3</v>
      </c>
      <c r="G1065" s="9">
        <f t="shared" si="69"/>
        <v>17.3</v>
      </c>
      <c r="H1065" s="11">
        <f t="shared" si="66"/>
        <v>646.39834200000007</v>
      </c>
    </row>
    <row r="1066" spans="1:8" outlineLevel="1">
      <c r="A1066" s="7">
        <v>29</v>
      </c>
      <c r="B1066" s="39">
        <v>42561</v>
      </c>
      <c r="C1066" s="40">
        <f t="shared" si="67"/>
        <v>0.93750000000000056</v>
      </c>
      <c r="D1066" s="43">
        <v>9.7899999999999991</v>
      </c>
      <c r="E1066" s="9">
        <f t="shared" si="68"/>
        <v>10.078804999999999</v>
      </c>
      <c r="F1066" s="44">
        <v>20.95</v>
      </c>
      <c r="G1066" s="9">
        <f t="shared" si="69"/>
        <v>20.95</v>
      </c>
      <c r="H1066" s="11">
        <f t="shared" si="66"/>
        <v>610.27164274999996</v>
      </c>
    </row>
    <row r="1067" spans="1:8" outlineLevel="1">
      <c r="A1067" s="7">
        <v>29</v>
      </c>
      <c r="B1067" s="39">
        <v>42561</v>
      </c>
      <c r="C1067" s="40">
        <f t="shared" si="67"/>
        <v>0.95833333333333393</v>
      </c>
      <c r="D1067" s="43">
        <v>9.7899999999999991</v>
      </c>
      <c r="E1067" s="9">
        <f t="shared" si="68"/>
        <v>10.078804999999999</v>
      </c>
      <c r="F1067" s="44">
        <v>20.149999999999999</v>
      </c>
      <c r="G1067" s="9">
        <f t="shared" si="69"/>
        <v>20.149999999999999</v>
      </c>
      <c r="H1067" s="11">
        <f t="shared" si="66"/>
        <v>618.33468674999995</v>
      </c>
    </row>
    <row r="1068" spans="1:8" outlineLevel="1">
      <c r="A1068" s="7">
        <v>29</v>
      </c>
      <c r="B1068" s="39">
        <v>42561</v>
      </c>
      <c r="C1068" s="40">
        <f t="shared" si="67"/>
        <v>0.9791666666666673</v>
      </c>
      <c r="D1068" s="43">
        <v>9.7799999999999994</v>
      </c>
      <c r="E1068" s="9">
        <f t="shared" si="68"/>
        <v>10.06851</v>
      </c>
      <c r="F1068" s="44">
        <v>20.43</v>
      </c>
      <c r="G1068" s="9">
        <f t="shared" si="69"/>
        <v>20.43</v>
      </c>
      <c r="H1068" s="11">
        <f t="shared" si="66"/>
        <v>614.88390570000001</v>
      </c>
    </row>
    <row r="1069" spans="1:8" outlineLevel="1">
      <c r="A1069" s="7">
        <v>29</v>
      </c>
      <c r="B1069" s="39">
        <v>42561</v>
      </c>
      <c r="C1069" s="40">
        <f t="shared" si="67"/>
        <v>1.0000000000000007</v>
      </c>
      <c r="D1069" s="43">
        <v>9.7799999999999994</v>
      </c>
      <c r="E1069" s="9">
        <f t="shared" si="68"/>
        <v>10.06851</v>
      </c>
      <c r="F1069" s="44">
        <v>8.4700000000000006</v>
      </c>
      <c r="G1069" s="9">
        <f t="shared" si="69"/>
        <v>8.4700000000000006</v>
      </c>
      <c r="H1069" s="11">
        <f t="shared" si="66"/>
        <v>735.30328529999997</v>
      </c>
    </row>
    <row r="1070" spans="1:8" outlineLevel="1">
      <c r="A1070" s="7">
        <v>29</v>
      </c>
      <c r="B1070" s="39">
        <v>42562</v>
      </c>
      <c r="C1070" s="40">
        <f t="shared" si="67"/>
        <v>2.0833333333333332E-2</v>
      </c>
      <c r="D1070" s="43">
        <v>9.77</v>
      </c>
      <c r="E1070" s="9">
        <f t="shared" si="68"/>
        <v>10.058215000000001</v>
      </c>
      <c r="F1070" s="44">
        <v>6.52</v>
      </c>
      <c r="G1070" s="9">
        <f t="shared" si="69"/>
        <v>6.52</v>
      </c>
      <c r="H1070" s="11">
        <f t="shared" si="66"/>
        <v>754.16496070000005</v>
      </c>
    </row>
    <row r="1071" spans="1:8" outlineLevel="1">
      <c r="A1071" s="7">
        <v>29</v>
      </c>
      <c r="B1071" s="39">
        <v>42562</v>
      </c>
      <c r="C1071" s="40">
        <f t="shared" si="67"/>
        <v>4.1666666666666664E-2</v>
      </c>
      <c r="D1071" s="43">
        <v>9.77</v>
      </c>
      <c r="E1071" s="9">
        <f t="shared" si="68"/>
        <v>10.058215000000001</v>
      </c>
      <c r="F1071" s="44">
        <v>9.18</v>
      </c>
      <c r="G1071" s="9">
        <f t="shared" si="69"/>
        <v>9.18</v>
      </c>
      <c r="H1071" s="11">
        <f t="shared" si="66"/>
        <v>727.41010879999999</v>
      </c>
    </row>
    <row r="1072" spans="1:8" outlineLevel="1">
      <c r="A1072" s="7">
        <v>29</v>
      </c>
      <c r="B1072" s="39">
        <v>42562</v>
      </c>
      <c r="C1072" s="40">
        <f t="shared" si="67"/>
        <v>6.25E-2</v>
      </c>
      <c r="D1072" s="43">
        <v>9.7899999999999991</v>
      </c>
      <c r="E1072" s="9">
        <f t="shared" si="68"/>
        <v>10.078804999999999</v>
      </c>
      <c r="F1072" s="44">
        <v>12.51</v>
      </c>
      <c r="G1072" s="9">
        <f t="shared" si="69"/>
        <v>12.51</v>
      </c>
      <c r="H1072" s="11">
        <f t="shared" si="66"/>
        <v>695.33675694999988</v>
      </c>
    </row>
    <row r="1073" spans="1:8" outlineLevel="1">
      <c r="A1073" s="7">
        <v>29</v>
      </c>
      <c r="B1073" s="39">
        <v>42562</v>
      </c>
      <c r="C1073" s="40">
        <f t="shared" si="67"/>
        <v>8.3333333333333329E-2</v>
      </c>
      <c r="D1073" s="43">
        <v>9.7799999999999994</v>
      </c>
      <c r="E1073" s="9">
        <f t="shared" si="68"/>
        <v>10.06851</v>
      </c>
      <c r="F1073" s="44">
        <v>13.9</v>
      </c>
      <c r="G1073" s="9">
        <f t="shared" si="69"/>
        <v>13.9</v>
      </c>
      <c r="H1073" s="11">
        <f t="shared" si="66"/>
        <v>680.63127599999996</v>
      </c>
    </row>
    <row r="1074" spans="1:8" outlineLevel="1">
      <c r="A1074" s="7">
        <v>29</v>
      </c>
      <c r="B1074" s="39">
        <v>42562</v>
      </c>
      <c r="C1074" s="40">
        <f t="shared" si="67"/>
        <v>0.10416666666666666</v>
      </c>
      <c r="D1074" s="43">
        <v>9.7799999999999994</v>
      </c>
      <c r="E1074" s="9">
        <f t="shared" si="68"/>
        <v>10.06851</v>
      </c>
      <c r="F1074" s="44">
        <v>12.85</v>
      </c>
      <c r="G1074" s="9">
        <f t="shared" si="69"/>
        <v>12.85</v>
      </c>
      <c r="H1074" s="11">
        <f t="shared" si="66"/>
        <v>691.20321150000007</v>
      </c>
    </row>
    <row r="1075" spans="1:8" outlineLevel="1">
      <c r="A1075" s="7">
        <v>29</v>
      </c>
      <c r="B1075" s="39">
        <v>42562</v>
      </c>
      <c r="C1075" s="40">
        <f t="shared" si="67"/>
        <v>0.12499999999999999</v>
      </c>
      <c r="D1075" s="43">
        <v>9.7899999999999991</v>
      </c>
      <c r="E1075" s="9">
        <f t="shared" si="68"/>
        <v>10.078804999999999</v>
      </c>
      <c r="F1075" s="44">
        <v>9.19</v>
      </c>
      <c r="G1075" s="9">
        <f t="shared" si="69"/>
        <v>9.19</v>
      </c>
      <c r="H1075" s="11">
        <f t="shared" si="66"/>
        <v>728.79838954999991</v>
      </c>
    </row>
    <row r="1076" spans="1:8" outlineLevel="1">
      <c r="A1076" s="7">
        <v>29</v>
      </c>
      <c r="B1076" s="39">
        <v>42562</v>
      </c>
      <c r="C1076" s="40">
        <f t="shared" si="67"/>
        <v>0.14583333333333331</v>
      </c>
      <c r="D1076" s="43">
        <v>9.7899999999999991</v>
      </c>
      <c r="E1076" s="9">
        <f t="shared" si="68"/>
        <v>10.078804999999999</v>
      </c>
      <c r="F1076" s="44">
        <v>6.98</v>
      </c>
      <c r="G1076" s="9">
        <f t="shared" si="69"/>
        <v>6.98</v>
      </c>
      <c r="H1076" s="11">
        <f t="shared" si="66"/>
        <v>751.07254859999989</v>
      </c>
    </row>
    <row r="1077" spans="1:8" outlineLevel="1">
      <c r="A1077" s="7">
        <v>29</v>
      </c>
      <c r="B1077" s="39">
        <v>42562</v>
      </c>
      <c r="C1077" s="40">
        <f t="shared" si="67"/>
        <v>0.16666666666666666</v>
      </c>
      <c r="D1077" s="43">
        <v>9.7899999999999991</v>
      </c>
      <c r="E1077" s="9">
        <f t="shared" si="68"/>
        <v>10.078804999999999</v>
      </c>
      <c r="F1077" s="44">
        <v>2.57</v>
      </c>
      <c r="G1077" s="9">
        <f t="shared" si="69"/>
        <v>2.57</v>
      </c>
      <c r="H1077" s="11">
        <f t="shared" si="66"/>
        <v>795.52007864999996</v>
      </c>
    </row>
    <row r="1078" spans="1:8" outlineLevel="1">
      <c r="A1078" s="7">
        <v>29</v>
      </c>
      <c r="B1078" s="39">
        <v>42562</v>
      </c>
      <c r="C1078" s="40">
        <f t="shared" si="67"/>
        <v>0.1875</v>
      </c>
      <c r="D1078" s="43">
        <v>9.7899999999999991</v>
      </c>
      <c r="E1078" s="9">
        <f t="shared" si="68"/>
        <v>10.078804999999999</v>
      </c>
      <c r="F1078" s="44">
        <v>6.78</v>
      </c>
      <c r="G1078" s="9">
        <f t="shared" si="69"/>
        <v>6.78</v>
      </c>
      <c r="H1078" s="11">
        <f t="shared" si="66"/>
        <v>753.08830959999989</v>
      </c>
    </row>
    <row r="1079" spans="1:8" outlineLevel="1">
      <c r="A1079" s="7">
        <v>29</v>
      </c>
      <c r="B1079" s="39">
        <v>42562</v>
      </c>
      <c r="C1079" s="40">
        <f t="shared" si="67"/>
        <v>0.20833333333333334</v>
      </c>
      <c r="D1079" s="43">
        <v>9.7799999999999994</v>
      </c>
      <c r="E1079" s="9">
        <f t="shared" si="68"/>
        <v>10.06851</v>
      </c>
      <c r="F1079" s="44">
        <v>11.48</v>
      </c>
      <c r="G1079" s="9">
        <f t="shared" si="69"/>
        <v>11.48</v>
      </c>
      <c r="H1079" s="11">
        <f t="shared" si="66"/>
        <v>704.99707019999994</v>
      </c>
    </row>
    <row r="1080" spans="1:8" outlineLevel="1">
      <c r="A1080" s="7">
        <v>29</v>
      </c>
      <c r="B1080" s="39">
        <v>42562</v>
      </c>
      <c r="C1080" s="40">
        <f t="shared" si="67"/>
        <v>0.22916666666666669</v>
      </c>
      <c r="D1080" s="43">
        <v>9.7799999999999994</v>
      </c>
      <c r="E1080" s="9">
        <f t="shared" si="68"/>
        <v>10.06851</v>
      </c>
      <c r="F1080" s="44">
        <v>14.8</v>
      </c>
      <c r="G1080" s="9">
        <f t="shared" si="69"/>
        <v>14.8</v>
      </c>
      <c r="H1080" s="11">
        <f t="shared" si="66"/>
        <v>671.56961699999999</v>
      </c>
    </row>
    <row r="1081" spans="1:8" outlineLevel="1">
      <c r="A1081" s="7">
        <v>29</v>
      </c>
      <c r="B1081" s="39">
        <v>42562</v>
      </c>
      <c r="C1081" s="40">
        <f t="shared" si="67"/>
        <v>0.25</v>
      </c>
      <c r="D1081" s="43">
        <v>9.7899999999999991</v>
      </c>
      <c r="E1081" s="9">
        <f t="shared" si="68"/>
        <v>10.078804999999999</v>
      </c>
      <c r="F1081" s="44">
        <v>14.81</v>
      </c>
      <c r="G1081" s="9">
        <f t="shared" si="69"/>
        <v>14.81</v>
      </c>
      <c r="H1081" s="11">
        <f t="shared" si="66"/>
        <v>672.15550544999996</v>
      </c>
    </row>
    <row r="1082" spans="1:8" outlineLevel="1">
      <c r="A1082" s="7">
        <v>29</v>
      </c>
      <c r="B1082" s="39">
        <v>42562</v>
      </c>
      <c r="C1082" s="40">
        <f t="shared" si="67"/>
        <v>0.27083333333333331</v>
      </c>
      <c r="D1082" s="43">
        <v>9.7799999999999994</v>
      </c>
      <c r="E1082" s="9">
        <f t="shared" si="68"/>
        <v>10.06851</v>
      </c>
      <c r="F1082" s="44">
        <v>16.96</v>
      </c>
      <c r="G1082" s="9">
        <f t="shared" si="69"/>
        <v>16.96</v>
      </c>
      <c r="H1082" s="11">
        <f t="shared" si="66"/>
        <v>649.82163539999988</v>
      </c>
    </row>
    <row r="1083" spans="1:8" outlineLevel="1">
      <c r="A1083" s="7">
        <v>29</v>
      </c>
      <c r="B1083" s="39">
        <v>42562</v>
      </c>
      <c r="C1083" s="40">
        <f t="shared" si="67"/>
        <v>0.29166666666666663</v>
      </c>
      <c r="D1083" s="43">
        <v>9.7799999999999994</v>
      </c>
      <c r="E1083" s="9">
        <f t="shared" si="68"/>
        <v>10.06851</v>
      </c>
      <c r="F1083" s="44">
        <v>32.69</v>
      </c>
      <c r="G1083" s="9">
        <f t="shared" si="69"/>
        <v>32.69</v>
      </c>
      <c r="H1083" s="11">
        <f t="shared" si="66"/>
        <v>491.44397309999999</v>
      </c>
    </row>
    <row r="1084" spans="1:8" outlineLevel="1">
      <c r="A1084" s="7">
        <v>29</v>
      </c>
      <c r="B1084" s="39">
        <v>42562</v>
      </c>
      <c r="C1084" s="40">
        <f t="shared" si="67"/>
        <v>0.31249999999999994</v>
      </c>
      <c r="D1084" s="43">
        <v>9.77</v>
      </c>
      <c r="E1084" s="9">
        <f t="shared" si="68"/>
        <v>10.058215000000001</v>
      </c>
      <c r="F1084" s="44">
        <v>44.37</v>
      </c>
      <c r="G1084" s="9">
        <f t="shared" si="69"/>
        <v>44.37</v>
      </c>
      <c r="H1084" s="11">
        <f t="shared" si="66"/>
        <v>373.46152295000007</v>
      </c>
    </row>
    <row r="1085" spans="1:8" outlineLevel="1">
      <c r="A1085" s="7">
        <v>29</v>
      </c>
      <c r="B1085" s="39">
        <v>42562</v>
      </c>
      <c r="C1085" s="40">
        <f t="shared" si="67"/>
        <v>0.33333333333333326</v>
      </c>
      <c r="D1085" s="43">
        <v>9.7799999999999994</v>
      </c>
      <c r="E1085" s="9">
        <f t="shared" si="68"/>
        <v>10.06851</v>
      </c>
      <c r="F1085" s="44">
        <v>78.040000000000006</v>
      </c>
      <c r="G1085" s="9">
        <f t="shared" si="69"/>
        <v>78.040000000000006</v>
      </c>
      <c r="H1085" s="11">
        <f t="shared" si="66"/>
        <v>34.837044599999935</v>
      </c>
    </row>
    <row r="1086" spans="1:8" outlineLevel="1">
      <c r="A1086" s="7">
        <v>29</v>
      </c>
      <c r="B1086" s="39">
        <v>42562</v>
      </c>
      <c r="C1086" s="40">
        <f t="shared" si="67"/>
        <v>0.35416666666666657</v>
      </c>
      <c r="D1086" s="43">
        <v>9.77</v>
      </c>
      <c r="E1086" s="9">
        <f t="shared" si="68"/>
        <v>10.058215000000001</v>
      </c>
      <c r="F1086" s="44">
        <v>97.62</v>
      </c>
      <c r="G1086" s="9">
        <f t="shared" si="69"/>
        <v>97.62</v>
      </c>
      <c r="H1086" s="11">
        <f t="shared" ref="H1086:H1149" si="70">E1086*($B$6-G1086)</f>
        <v>-162.13842580000005</v>
      </c>
    </row>
    <row r="1087" spans="1:8" outlineLevel="1">
      <c r="A1087" s="7">
        <v>29</v>
      </c>
      <c r="B1087" s="39">
        <v>42562</v>
      </c>
      <c r="C1087" s="40">
        <f t="shared" ref="C1087:C1150" si="71">IF(C1086=$C$61,$C$14,C1086+1/48)</f>
        <v>0.37499999999999989</v>
      </c>
      <c r="D1087" s="43">
        <v>9.7899999999999991</v>
      </c>
      <c r="E1087" s="9">
        <f t="shared" si="68"/>
        <v>10.078804999999999</v>
      </c>
      <c r="F1087" s="44">
        <v>57.55</v>
      </c>
      <c r="G1087" s="9">
        <f t="shared" si="69"/>
        <v>57.55</v>
      </c>
      <c r="H1087" s="11">
        <f t="shared" si="70"/>
        <v>241.38737975000001</v>
      </c>
    </row>
    <row r="1088" spans="1:8" outlineLevel="1">
      <c r="A1088" s="7">
        <v>29</v>
      </c>
      <c r="B1088" s="39">
        <v>42562</v>
      </c>
      <c r="C1088" s="40">
        <f t="shared" si="71"/>
        <v>0.3958333333333332</v>
      </c>
      <c r="D1088" s="43">
        <v>9.7899999999999991</v>
      </c>
      <c r="E1088" s="9">
        <f t="shared" si="68"/>
        <v>10.078804999999999</v>
      </c>
      <c r="F1088" s="44">
        <v>65.73</v>
      </c>
      <c r="G1088" s="9">
        <f t="shared" si="69"/>
        <v>65.73</v>
      </c>
      <c r="H1088" s="11">
        <f t="shared" si="70"/>
        <v>158.94275484999994</v>
      </c>
    </row>
    <row r="1089" spans="1:8" outlineLevel="1">
      <c r="A1089" s="7">
        <v>29</v>
      </c>
      <c r="B1089" s="39">
        <v>42562</v>
      </c>
      <c r="C1089" s="40">
        <f t="shared" si="71"/>
        <v>0.41666666666666652</v>
      </c>
      <c r="D1089" s="43">
        <v>9.7899999999999991</v>
      </c>
      <c r="E1089" s="9">
        <f t="shared" si="68"/>
        <v>10.078804999999999</v>
      </c>
      <c r="F1089" s="44">
        <v>48.05</v>
      </c>
      <c r="G1089" s="9">
        <f t="shared" si="69"/>
        <v>48.05</v>
      </c>
      <c r="H1089" s="11">
        <f t="shared" si="70"/>
        <v>337.13602724999998</v>
      </c>
    </row>
    <row r="1090" spans="1:8" outlineLevel="1">
      <c r="A1090" s="7">
        <v>29</v>
      </c>
      <c r="B1090" s="39">
        <v>42562</v>
      </c>
      <c r="C1090" s="40">
        <f t="shared" si="71"/>
        <v>0.43749999999999983</v>
      </c>
      <c r="D1090" s="43">
        <v>9.7899999999999991</v>
      </c>
      <c r="E1090" s="9">
        <f t="shared" si="68"/>
        <v>10.078804999999999</v>
      </c>
      <c r="F1090" s="44">
        <v>57.3</v>
      </c>
      <c r="G1090" s="9">
        <f t="shared" si="69"/>
        <v>57.3</v>
      </c>
      <c r="H1090" s="11">
        <f t="shared" si="70"/>
        <v>243.90708100000001</v>
      </c>
    </row>
    <row r="1091" spans="1:8" outlineLevel="1">
      <c r="A1091" s="7">
        <v>29</v>
      </c>
      <c r="B1091" s="39">
        <v>42562</v>
      </c>
      <c r="C1091" s="40">
        <f t="shared" si="71"/>
        <v>0.45833333333333315</v>
      </c>
      <c r="D1091" s="43">
        <v>9.7899999999999991</v>
      </c>
      <c r="E1091" s="9">
        <f t="shared" si="68"/>
        <v>10.078804999999999</v>
      </c>
      <c r="F1091" s="44">
        <v>59.31</v>
      </c>
      <c r="G1091" s="9">
        <f t="shared" si="69"/>
        <v>59.31</v>
      </c>
      <c r="H1091" s="11">
        <f t="shared" si="70"/>
        <v>223.64868294999997</v>
      </c>
    </row>
    <row r="1092" spans="1:8" outlineLevel="1">
      <c r="A1092" s="7">
        <v>29</v>
      </c>
      <c r="B1092" s="39">
        <v>42562</v>
      </c>
      <c r="C1092" s="40">
        <f t="shared" si="71"/>
        <v>0.47916666666666646</v>
      </c>
      <c r="D1092" s="43">
        <v>9.7799999999999994</v>
      </c>
      <c r="E1092" s="9">
        <f t="shared" si="68"/>
        <v>10.06851</v>
      </c>
      <c r="F1092" s="44">
        <v>49.36</v>
      </c>
      <c r="G1092" s="9">
        <f t="shared" si="69"/>
        <v>49.36</v>
      </c>
      <c r="H1092" s="11">
        <f t="shared" si="70"/>
        <v>323.60191140000001</v>
      </c>
    </row>
    <row r="1093" spans="1:8" outlineLevel="1">
      <c r="A1093" s="7">
        <v>29</v>
      </c>
      <c r="B1093" s="39">
        <v>42562</v>
      </c>
      <c r="C1093" s="40">
        <f t="shared" si="71"/>
        <v>0.49999999999999978</v>
      </c>
      <c r="D1093" s="43">
        <v>9.7799999999999994</v>
      </c>
      <c r="E1093" s="9">
        <f t="shared" si="68"/>
        <v>10.06851</v>
      </c>
      <c r="F1093" s="44">
        <v>41.74</v>
      </c>
      <c r="G1093" s="9">
        <f t="shared" si="69"/>
        <v>41.74</v>
      </c>
      <c r="H1093" s="11">
        <f t="shared" si="70"/>
        <v>400.32395759999997</v>
      </c>
    </row>
    <row r="1094" spans="1:8" outlineLevel="1">
      <c r="A1094" s="7">
        <v>29</v>
      </c>
      <c r="B1094" s="39">
        <v>42562</v>
      </c>
      <c r="C1094" s="40">
        <f t="shared" si="71"/>
        <v>0.52083333333333315</v>
      </c>
      <c r="D1094" s="43">
        <v>9.7799999999999994</v>
      </c>
      <c r="E1094" s="9">
        <f t="shared" si="68"/>
        <v>10.06851</v>
      </c>
      <c r="F1094" s="44">
        <v>40</v>
      </c>
      <c r="G1094" s="9">
        <f t="shared" si="69"/>
        <v>40</v>
      </c>
      <c r="H1094" s="11">
        <f t="shared" si="70"/>
        <v>417.843165</v>
      </c>
    </row>
    <row r="1095" spans="1:8" outlineLevel="1">
      <c r="A1095" s="7">
        <v>29</v>
      </c>
      <c r="B1095" s="39">
        <v>42562</v>
      </c>
      <c r="C1095" s="40">
        <f t="shared" si="71"/>
        <v>0.54166666666666652</v>
      </c>
      <c r="D1095" s="43">
        <v>9.7899999999999991</v>
      </c>
      <c r="E1095" s="9">
        <f t="shared" si="68"/>
        <v>10.078804999999999</v>
      </c>
      <c r="F1095" s="44">
        <v>41.13</v>
      </c>
      <c r="G1095" s="9">
        <f t="shared" si="69"/>
        <v>41.13</v>
      </c>
      <c r="H1095" s="11">
        <f t="shared" si="70"/>
        <v>406.88135784999992</v>
      </c>
    </row>
    <row r="1096" spans="1:8" outlineLevel="1">
      <c r="A1096" s="7">
        <v>29</v>
      </c>
      <c r="B1096" s="39">
        <v>42562</v>
      </c>
      <c r="C1096" s="40">
        <f t="shared" si="71"/>
        <v>0.56249999999999989</v>
      </c>
      <c r="D1096" s="43">
        <v>9.7799999999999994</v>
      </c>
      <c r="E1096" s="9">
        <f t="shared" si="68"/>
        <v>10.06851</v>
      </c>
      <c r="F1096" s="44">
        <v>45.96</v>
      </c>
      <c r="G1096" s="9">
        <f t="shared" si="69"/>
        <v>45.96</v>
      </c>
      <c r="H1096" s="11">
        <f t="shared" si="70"/>
        <v>357.83484540000001</v>
      </c>
    </row>
    <row r="1097" spans="1:8" outlineLevel="1">
      <c r="A1097" s="7">
        <v>29</v>
      </c>
      <c r="B1097" s="39">
        <v>42562</v>
      </c>
      <c r="C1097" s="40">
        <f t="shared" si="71"/>
        <v>0.58333333333333326</v>
      </c>
      <c r="D1097" s="43">
        <v>9.7799999999999994</v>
      </c>
      <c r="E1097" s="9">
        <f t="shared" si="68"/>
        <v>10.06851</v>
      </c>
      <c r="F1097" s="44">
        <v>39.880000000000003</v>
      </c>
      <c r="G1097" s="9">
        <f t="shared" si="69"/>
        <v>39.880000000000003</v>
      </c>
      <c r="H1097" s="11">
        <f t="shared" si="70"/>
        <v>419.05138619999997</v>
      </c>
    </row>
    <row r="1098" spans="1:8" outlineLevel="1">
      <c r="A1098" s="7">
        <v>29</v>
      </c>
      <c r="B1098" s="39">
        <v>42562</v>
      </c>
      <c r="C1098" s="40">
        <f t="shared" si="71"/>
        <v>0.60416666666666663</v>
      </c>
      <c r="D1098" s="43">
        <v>9.77</v>
      </c>
      <c r="E1098" s="9">
        <f t="shared" si="68"/>
        <v>10.058215000000001</v>
      </c>
      <c r="F1098" s="44">
        <v>46.51</v>
      </c>
      <c r="G1098" s="9">
        <f t="shared" si="69"/>
        <v>46.51</v>
      </c>
      <c r="H1098" s="11">
        <f t="shared" si="70"/>
        <v>351.93694285000004</v>
      </c>
    </row>
    <row r="1099" spans="1:8" outlineLevel="1">
      <c r="A1099" s="7">
        <v>29</v>
      </c>
      <c r="B1099" s="39">
        <v>42562</v>
      </c>
      <c r="C1099" s="40">
        <f t="shared" si="71"/>
        <v>0.625</v>
      </c>
      <c r="D1099" s="43">
        <v>9.7799999999999994</v>
      </c>
      <c r="E1099" s="9">
        <f t="shared" si="68"/>
        <v>10.06851</v>
      </c>
      <c r="F1099" s="44">
        <v>45.81</v>
      </c>
      <c r="G1099" s="9">
        <f t="shared" si="69"/>
        <v>45.81</v>
      </c>
      <c r="H1099" s="11">
        <f t="shared" si="70"/>
        <v>359.34512189999998</v>
      </c>
    </row>
    <row r="1100" spans="1:8" outlineLevel="1">
      <c r="A1100" s="7">
        <v>29</v>
      </c>
      <c r="B1100" s="39">
        <v>42562</v>
      </c>
      <c r="C1100" s="40">
        <f t="shared" si="71"/>
        <v>0.64583333333333337</v>
      </c>
      <c r="D1100" s="43">
        <v>9.7799999999999994</v>
      </c>
      <c r="E1100" s="9">
        <f t="shared" si="68"/>
        <v>10.06851</v>
      </c>
      <c r="F1100" s="44">
        <v>38.619999999999997</v>
      </c>
      <c r="G1100" s="9">
        <f t="shared" si="69"/>
        <v>38.619999999999997</v>
      </c>
      <c r="H1100" s="11">
        <f t="shared" si="70"/>
        <v>431.73770880000001</v>
      </c>
    </row>
    <row r="1101" spans="1:8" outlineLevel="1">
      <c r="A1101" s="7">
        <v>29</v>
      </c>
      <c r="B1101" s="39">
        <v>42562</v>
      </c>
      <c r="C1101" s="40">
        <f t="shared" si="71"/>
        <v>0.66666666666666674</v>
      </c>
      <c r="D1101" s="43">
        <v>9.7899999999999991</v>
      </c>
      <c r="E1101" s="9">
        <f t="shared" si="68"/>
        <v>10.078804999999999</v>
      </c>
      <c r="F1101" s="44">
        <v>39.54</v>
      </c>
      <c r="G1101" s="9">
        <f t="shared" si="69"/>
        <v>39.54</v>
      </c>
      <c r="H1101" s="11">
        <f t="shared" si="70"/>
        <v>422.90665779999995</v>
      </c>
    </row>
    <row r="1102" spans="1:8" outlineLevel="1">
      <c r="A1102" s="7">
        <v>29</v>
      </c>
      <c r="B1102" s="39">
        <v>42562</v>
      </c>
      <c r="C1102" s="40">
        <f t="shared" si="71"/>
        <v>0.68750000000000011</v>
      </c>
      <c r="D1102" s="43">
        <v>9.7799999999999994</v>
      </c>
      <c r="E1102" s="9">
        <f t="shared" si="68"/>
        <v>10.06851</v>
      </c>
      <c r="F1102" s="44">
        <v>43.3</v>
      </c>
      <c r="G1102" s="9">
        <f t="shared" si="69"/>
        <v>43.3</v>
      </c>
      <c r="H1102" s="11">
        <f t="shared" si="70"/>
        <v>384.61708200000004</v>
      </c>
    </row>
    <row r="1103" spans="1:8" outlineLevel="1">
      <c r="A1103" s="7">
        <v>29</v>
      </c>
      <c r="B1103" s="39">
        <v>42562</v>
      </c>
      <c r="C1103" s="40">
        <f t="shared" si="71"/>
        <v>0.70833333333333348</v>
      </c>
      <c r="D1103" s="43">
        <v>9.7799999999999994</v>
      </c>
      <c r="E1103" s="9">
        <f t="shared" ref="E1103:E1166" si="72">IF($B$11="Electricity",$D1103*$B$7,$D1103*$B$9)</f>
        <v>10.06851</v>
      </c>
      <c r="F1103" s="44">
        <v>48.82</v>
      </c>
      <c r="G1103" s="9">
        <f t="shared" ref="G1103:G1166" si="73">$F1103*$B$9</f>
        <v>48.82</v>
      </c>
      <c r="H1103" s="11">
        <f t="shared" si="70"/>
        <v>329.03890680000001</v>
      </c>
    </row>
    <row r="1104" spans="1:8" outlineLevel="1">
      <c r="A1104" s="7">
        <v>29</v>
      </c>
      <c r="B1104" s="39">
        <v>42562</v>
      </c>
      <c r="C1104" s="40">
        <f t="shared" si="71"/>
        <v>0.72916666666666685</v>
      </c>
      <c r="D1104" s="43">
        <v>9.7899999999999991</v>
      </c>
      <c r="E1104" s="9">
        <f t="shared" si="72"/>
        <v>10.078804999999999</v>
      </c>
      <c r="F1104" s="44">
        <v>68.3</v>
      </c>
      <c r="G1104" s="9">
        <f t="shared" si="73"/>
        <v>68.3</v>
      </c>
      <c r="H1104" s="11">
        <f t="shared" si="70"/>
        <v>133.04022600000002</v>
      </c>
    </row>
    <row r="1105" spans="1:8" outlineLevel="1">
      <c r="A1105" s="7">
        <v>29</v>
      </c>
      <c r="B1105" s="39">
        <v>42562</v>
      </c>
      <c r="C1105" s="40">
        <f t="shared" si="71"/>
        <v>0.75000000000000022</v>
      </c>
      <c r="D1105" s="43">
        <v>9.7799999999999994</v>
      </c>
      <c r="E1105" s="9">
        <f t="shared" si="72"/>
        <v>10.06851</v>
      </c>
      <c r="F1105" s="44">
        <v>97.83</v>
      </c>
      <c r="G1105" s="9">
        <f t="shared" si="73"/>
        <v>97.83</v>
      </c>
      <c r="H1105" s="11">
        <f t="shared" si="70"/>
        <v>-164.41876829999998</v>
      </c>
    </row>
    <row r="1106" spans="1:8" outlineLevel="1">
      <c r="A1106" s="7">
        <v>29</v>
      </c>
      <c r="B1106" s="39">
        <v>42562</v>
      </c>
      <c r="C1106" s="40">
        <f t="shared" si="71"/>
        <v>0.77083333333333359</v>
      </c>
      <c r="D1106" s="43">
        <v>9.7799999999999994</v>
      </c>
      <c r="E1106" s="9">
        <f t="shared" si="72"/>
        <v>10.06851</v>
      </c>
      <c r="F1106" s="44">
        <v>99.13</v>
      </c>
      <c r="G1106" s="9">
        <f t="shared" si="73"/>
        <v>99.13</v>
      </c>
      <c r="H1106" s="11">
        <f t="shared" si="70"/>
        <v>-177.50783129999996</v>
      </c>
    </row>
    <row r="1107" spans="1:8" outlineLevel="1">
      <c r="A1107" s="7">
        <v>29</v>
      </c>
      <c r="B1107" s="39">
        <v>42562</v>
      </c>
      <c r="C1107" s="40">
        <f t="shared" si="71"/>
        <v>0.79166666666666696</v>
      </c>
      <c r="D1107" s="43">
        <v>9.7799999999999994</v>
      </c>
      <c r="E1107" s="9">
        <f t="shared" si="72"/>
        <v>10.06851</v>
      </c>
      <c r="F1107" s="44">
        <v>99.83</v>
      </c>
      <c r="G1107" s="9">
        <f t="shared" si="73"/>
        <v>99.83</v>
      </c>
      <c r="H1107" s="11">
        <f t="shared" si="70"/>
        <v>-184.55578829999999</v>
      </c>
    </row>
    <row r="1108" spans="1:8" outlineLevel="1">
      <c r="A1108" s="7">
        <v>29</v>
      </c>
      <c r="B1108" s="39">
        <v>42562</v>
      </c>
      <c r="C1108" s="40">
        <f t="shared" si="71"/>
        <v>0.81250000000000033</v>
      </c>
      <c r="D1108" s="43">
        <v>9.7799999999999994</v>
      </c>
      <c r="E1108" s="9">
        <f t="shared" si="72"/>
        <v>10.06851</v>
      </c>
      <c r="F1108" s="44">
        <v>77.430000000000007</v>
      </c>
      <c r="G1108" s="9">
        <f t="shared" si="73"/>
        <v>77.430000000000007</v>
      </c>
      <c r="H1108" s="11">
        <f t="shared" si="70"/>
        <v>40.978835699999934</v>
      </c>
    </row>
    <row r="1109" spans="1:8" outlineLevel="1">
      <c r="A1109" s="7">
        <v>29</v>
      </c>
      <c r="B1109" s="39">
        <v>42562</v>
      </c>
      <c r="C1109" s="40">
        <f t="shared" si="71"/>
        <v>0.8333333333333337</v>
      </c>
      <c r="D1109" s="43">
        <v>9.7799999999999994</v>
      </c>
      <c r="E1109" s="9">
        <f t="shared" si="72"/>
        <v>10.06851</v>
      </c>
      <c r="F1109" s="44">
        <v>67.510000000000005</v>
      </c>
      <c r="G1109" s="9">
        <f t="shared" si="73"/>
        <v>67.510000000000005</v>
      </c>
      <c r="H1109" s="11">
        <f t="shared" si="70"/>
        <v>140.85845489999994</v>
      </c>
    </row>
    <row r="1110" spans="1:8" outlineLevel="1">
      <c r="A1110" s="7">
        <v>29</v>
      </c>
      <c r="B1110" s="39">
        <v>42562</v>
      </c>
      <c r="C1110" s="40">
        <f t="shared" si="71"/>
        <v>0.85416666666666707</v>
      </c>
      <c r="D1110" s="43">
        <v>9.7799999999999994</v>
      </c>
      <c r="E1110" s="9">
        <f t="shared" si="72"/>
        <v>10.06851</v>
      </c>
      <c r="F1110" s="44">
        <v>67.91</v>
      </c>
      <c r="G1110" s="9">
        <f t="shared" si="73"/>
        <v>67.91</v>
      </c>
      <c r="H1110" s="11">
        <f t="shared" si="70"/>
        <v>136.83105090000004</v>
      </c>
    </row>
    <row r="1111" spans="1:8" outlineLevel="1">
      <c r="A1111" s="7">
        <v>29</v>
      </c>
      <c r="B1111" s="39">
        <v>42562</v>
      </c>
      <c r="C1111" s="40">
        <f t="shared" si="71"/>
        <v>0.87500000000000044</v>
      </c>
      <c r="D1111" s="43">
        <v>9.7799999999999994</v>
      </c>
      <c r="E1111" s="9">
        <f t="shared" si="72"/>
        <v>10.06851</v>
      </c>
      <c r="F1111" s="44">
        <v>45.4</v>
      </c>
      <c r="G1111" s="9">
        <f t="shared" si="73"/>
        <v>45.4</v>
      </c>
      <c r="H1111" s="11">
        <f t="shared" si="70"/>
        <v>363.47321099999999</v>
      </c>
    </row>
    <row r="1112" spans="1:8" outlineLevel="1">
      <c r="A1112" s="7">
        <v>29</v>
      </c>
      <c r="B1112" s="39">
        <v>42562</v>
      </c>
      <c r="C1112" s="40">
        <f t="shared" si="71"/>
        <v>0.89583333333333381</v>
      </c>
      <c r="D1112" s="43">
        <v>9.7799999999999994</v>
      </c>
      <c r="E1112" s="9">
        <f t="shared" si="72"/>
        <v>10.06851</v>
      </c>
      <c r="F1112" s="44">
        <v>41.39</v>
      </c>
      <c r="G1112" s="9">
        <f t="shared" si="73"/>
        <v>41.39</v>
      </c>
      <c r="H1112" s="11">
        <f t="shared" si="70"/>
        <v>403.84793609999997</v>
      </c>
    </row>
    <row r="1113" spans="1:8" outlineLevel="1">
      <c r="A1113" s="7">
        <v>29</v>
      </c>
      <c r="B1113" s="39">
        <v>42562</v>
      </c>
      <c r="C1113" s="40">
        <f t="shared" si="71"/>
        <v>0.91666666666666718</v>
      </c>
      <c r="D1113" s="43">
        <v>9.7899999999999991</v>
      </c>
      <c r="E1113" s="9">
        <f t="shared" si="72"/>
        <v>10.078804999999999</v>
      </c>
      <c r="F1113" s="44">
        <v>32.25</v>
      </c>
      <c r="G1113" s="9">
        <f t="shared" si="73"/>
        <v>32.25</v>
      </c>
      <c r="H1113" s="11">
        <f t="shared" si="70"/>
        <v>496.38114624999997</v>
      </c>
    </row>
    <row r="1114" spans="1:8" outlineLevel="1">
      <c r="A1114" s="7">
        <v>29</v>
      </c>
      <c r="B1114" s="39">
        <v>42562</v>
      </c>
      <c r="C1114" s="40">
        <f t="shared" si="71"/>
        <v>0.93750000000000056</v>
      </c>
      <c r="D1114" s="43">
        <v>9.7799999999999994</v>
      </c>
      <c r="E1114" s="9">
        <f t="shared" si="72"/>
        <v>10.06851</v>
      </c>
      <c r="F1114" s="44">
        <v>40.94</v>
      </c>
      <c r="G1114" s="9">
        <f t="shared" si="73"/>
        <v>40.94</v>
      </c>
      <c r="H1114" s="11">
        <f t="shared" si="70"/>
        <v>408.37876560000001</v>
      </c>
    </row>
    <row r="1115" spans="1:8" outlineLevel="1">
      <c r="A1115" s="7">
        <v>29</v>
      </c>
      <c r="B1115" s="39">
        <v>42562</v>
      </c>
      <c r="C1115" s="40">
        <f t="shared" si="71"/>
        <v>0.95833333333333393</v>
      </c>
      <c r="D1115" s="43">
        <v>9.77</v>
      </c>
      <c r="E1115" s="9">
        <f t="shared" si="72"/>
        <v>10.058215000000001</v>
      </c>
      <c r="F1115" s="44">
        <v>15.11</v>
      </c>
      <c r="G1115" s="9">
        <f t="shared" si="73"/>
        <v>15.11</v>
      </c>
      <c r="H1115" s="11">
        <f t="shared" si="70"/>
        <v>667.76489385000002</v>
      </c>
    </row>
    <row r="1116" spans="1:8" outlineLevel="1">
      <c r="A1116" s="7">
        <v>29</v>
      </c>
      <c r="B1116" s="39">
        <v>42562</v>
      </c>
      <c r="C1116" s="40">
        <f t="shared" si="71"/>
        <v>0.9791666666666673</v>
      </c>
      <c r="D1116" s="43">
        <v>9.77</v>
      </c>
      <c r="E1116" s="9">
        <f t="shared" si="72"/>
        <v>10.058215000000001</v>
      </c>
      <c r="F1116" s="44">
        <v>18.809999999999999</v>
      </c>
      <c r="G1116" s="9">
        <f t="shared" si="73"/>
        <v>18.809999999999999</v>
      </c>
      <c r="H1116" s="11">
        <f t="shared" si="70"/>
        <v>630.54949835000002</v>
      </c>
    </row>
    <row r="1117" spans="1:8" outlineLevel="1">
      <c r="A1117" s="7">
        <v>29</v>
      </c>
      <c r="B1117" s="39">
        <v>42562</v>
      </c>
      <c r="C1117" s="40">
        <f t="shared" si="71"/>
        <v>1.0000000000000007</v>
      </c>
      <c r="D1117" s="43">
        <v>9.77</v>
      </c>
      <c r="E1117" s="9">
        <f t="shared" si="72"/>
        <v>10.058215000000001</v>
      </c>
      <c r="F1117" s="44">
        <v>-196.93</v>
      </c>
      <c r="G1117" s="9">
        <f t="shared" si="73"/>
        <v>-196.93</v>
      </c>
      <c r="H1117" s="11">
        <f t="shared" si="70"/>
        <v>2800.5088024500001</v>
      </c>
    </row>
    <row r="1118" spans="1:8" outlineLevel="1">
      <c r="A1118" s="7">
        <v>29</v>
      </c>
      <c r="B1118" s="39">
        <v>42563</v>
      </c>
      <c r="C1118" s="40">
        <f t="shared" si="71"/>
        <v>2.0833333333333332E-2</v>
      </c>
      <c r="D1118" s="43">
        <v>9.61</v>
      </c>
      <c r="E1118" s="9">
        <f t="shared" si="72"/>
        <v>9.8934949999999997</v>
      </c>
      <c r="F1118" s="44">
        <v>-94.15</v>
      </c>
      <c r="G1118" s="9">
        <f t="shared" si="73"/>
        <v>-94.15</v>
      </c>
      <c r="H1118" s="11">
        <f t="shared" si="70"/>
        <v>1737.7923967500001</v>
      </c>
    </row>
    <row r="1119" spans="1:8" outlineLevel="1">
      <c r="A1119" s="7">
        <v>29</v>
      </c>
      <c r="B1119" s="39">
        <v>42563</v>
      </c>
      <c r="C1119" s="40">
        <f t="shared" si="71"/>
        <v>4.1666666666666664E-2</v>
      </c>
      <c r="D1119" s="43">
        <v>9.64</v>
      </c>
      <c r="E1119" s="9">
        <f t="shared" si="72"/>
        <v>9.9243800000000011</v>
      </c>
      <c r="F1119" s="44">
        <v>2.86</v>
      </c>
      <c r="G1119" s="9">
        <f t="shared" si="73"/>
        <v>2.86</v>
      </c>
      <c r="H1119" s="11">
        <f t="shared" si="70"/>
        <v>780.45324320000009</v>
      </c>
    </row>
    <row r="1120" spans="1:8" outlineLevel="1">
      <c r="A1120" s="7">
        <v>29</v>
      </c>
      <c r="B1120" s="39">
        <v>42563</v>
      </c>
      <c r="C1120" s="40">
        <f t="shared" si="71"/>
        <v>6.25E-2</v>
      </c>
      <c r="D1120" s="43">
        <v>9.7799999999999994</v>
      </c>
      <c r="E1120" s="9">
        <f t="shared" si="72"/>
        <v>10.06851</v>
      </c>
      <c r="F1120" s="44">
        <v>19.920000000000002</v>
      </c>
      <c r="G1120" s="9">
        <f t="shared" si="73"/>
        <v>19.920000000000002</v>
      </c>
      <c r="H1120" s="11">
        <f t="shared" si="70"/>
        <v>620.01884580000001</v>
      </c>
    </row>
    <row r="1121" spans="1:8" outlineLevel="1">
      <c r="A1121" s="7">
        <v>29</v>
      </c>
      <c r="B1121" s="39">
        <v>42563</v>
      </c>
      <c r="C1121" s="40">
        <f t="shared" si="71"/>
        <v>8.3333333333333329E-2</v>
      </c>
      <c r="D1121" s="43">
        <v>9.7799999999999994</v>
      </c>
      <c r="E1121" s="9">
        <f t="shared" si="72"/>
        <v>10.06851</v>
      </c>
      <c r="F1121" s="44">
        <v>13.96</v>
      </c>
      <c r="G1121" s="9">
        <f t="shared" si="73"/>
        <v>13.96</v>
      </c>
      <c r="H1121" s="11">
        <f t="shared" si="70"/>
        <v>680.02716539999994</v>
      </c>
    </row>
    <row r="1122" spans="1:8" outlineLevel="1">
      <c r="A1122" s="7">
        <v>29</v>
      </c>
      <c r="B1122" s="39">
        <v>42563</v>
      </c>
      <c r="C1122" s="40">
        <f t="shared" si="71"/>
        <v>0.10416666666666666</v>
      </c>
      <c r="D1122" s="43">
        <v>9.7799999999999994</v>
      </c>
      <c r="E1122" s="9">
        <f t="shared" si="72"/>
        <v>10.06851</v>
      </c>
      <c r="F1122" s="44">
        <v>12.43</v>
      </c>
      <c r="G1122" s="9">
        <f t="shared" si="73"/>
        <v>12.43</v>
      </c>
      <c r="H1122" s="11">
        <f t="shared" si="70"/>
        <v>695.43198569999993</v>
      </c>
    </row>
    <row r="1123" spans="1:8" outlineLevel="1">
      <c r="A1123" s="7">
        <v>29</v>
      </c>
      <c r="B1123" s="39">
        <v>42563</v>
      </c>
      <c r="C1123" s="40">
        <f t="shared" si="71"/>
        <v>0.12499999999999999</v>
      </c>
      <c r="D1123" s="43">
        <v>9.7899999999999991</v>
      </c>
      <c r="E1123" s="9">
        <f t="shared" si="72"/>
        <v>10.078804999999999</v>
      </c>
      <c r="F1123" s="44">
        <v>14.34</v>
      </c>
      <c r="G1123" s="9">
        <f t="shared" si="73"/>
        <v>14.34</v>
      </c>
      <c r="H1123" s="11">
        <f t="shared" si="70"/>
        <v>676.89254379999988</v>
      </c>
    </row>
    <row r="1124" spans="1:8" outlineLevel="1">
      <c r="A1124" s="7">
        <v>29</v>
      </c>
      <c r="B1124" s="39">
        <v>42563</v>
      </c>
      <c r="C1124" s="40">
        <f t="shared" si="71"/>
        <v>0.14583333333333331</v>
      </c>
      <c r="D1124" s="43">
        <v>9.7799999999999994</v>
      </c>
      <c r="E1124" s="9">
        <f t="shared" si="72"/>
        <v>10.06851</v>
      </c>
      <c r="F1124" s="44">
        <v>12.82</v>
      </c>
      <c r="G1124" s="9">
        <f t="shared" si="73"/>
        <v>12.82</v>
      </c>
      <c r="H1124" s="11">
        <f t="shared" si="70"/>
        <v>691.50526680000007</v>
      </c>
    </row>
    <row r="1125" spans="1:8" outlineLevel="1">
      <c r="A1125" s="7">
        <v>29</v>
      </c>
      <c r="B1125" s="39">
        <v>42563</v>
      </c>
      <c r="C1125" s="40">
        <f t="shared" si="71"/>
        <v>0.16666666666666666</v>
      </c>
      <c r="D1125" s="43">
        <v>9.7899999999999991</v>
      </c>
      <c r="E1125" s="9">
        <f t="shared" si="72"/>
        <v>10.078804999999999</v>
      </c>
      <c r="F1125" s="44">
        <v>11.09</v>
      </c>
      <c r="G1125" s="9">
        <f t="shared" si="73"/>
        <v>11.09</v>
      </c>
      <c r="H1125" s="11">
        <f t="shared" si="70"/>
        <v>709.64866004999988</v>
      </c>
    </row>
    <row r="1126" spans="1:8" outlineLevel="1">
      <c r="A1126" s="7">
        <v>29</v>
      </c>
      <c r="B1126" s="39">
        <v>42563</v>
      </c>
      <c r="C1126" s="40">
        <f t="shared" si="71"/>
        <v>0.1875</v>
      </c>
      <c r="D1126" s="43">
        <v>9.7899999999999991</v>
      </c>
      <c r="E1126" s="9">
        <f t="shared" si="72"/>
        <v>10.078804999999999</v>
      </c>
      <c r="F1126" s="44">
        <v>10.42</v>
      </c>
      <c r="G1126" s="9">
        <f t="shared" si="73"/>
        <v>10.42</v>
      </c>
      <c r="H1126" s="11">
        <f t="shared" si="70"/>
        <v>716.40145939999991</v>
      </c>
    </row>
    <row r="1127" spans="1:8" outlineLevel="1">
      <c r="A1127" s="7">
        <v>29</v>
      </c>
      <c r="B1127" s="39">
        <v>42563</v>
      </c>
      <c r="C1127" s="40">
        <f t="shared" si="71"/>
        <v>0.20833333333333334</v>
      </c>
      <c r="D1127" s="43">
        <v>9.7799999999999994</v>
      </c>
      <c r="E1127" s="9">
        <f t="shared" si="72"/>
        <v>10.06851</v>
      </c>
      <c r="F1127" s="44">
        <v>11.24</v>
      </c>
      <c r="G1127" s="9">
        <f t="shared" si="73"/>
        <v>11.24</v>
      </c>
      <c r="H1127" s="11">
        <f t="shared" si="70"/>
        <v>707.41351259999999</v>
      </c>
    </row>
    <row r="1128" spans="1:8" outlineLevel="1">
      <c r="A1128" s="7">
        <v>29</v>
      </c>
      <c r="B1128" s="39">
        <v>42563</v>
      </c>
      <c r="C1128" s="40">
        <f t="shared" si="71"/>
        <v>0.22916666666666669</v>
      </c>
      <c r="D1128" s="43">
        <v>9.7799999999999994</v>
      </c>
      <c r="E1128" s="9">
        <f t="shared" si="72"/>
        <v>10.06851</v>
      </c>
      <c r="F1128" s="44">
        <v>15.28</v>
      </c>
      <c r="G1128" s="9">
        <f t="shared" si="73"/>
        <v>15.28</v>
      </c>
      <c r="H1128" s="11">
        <f t="shared" si="70"/>
        <v>666.73673220000001</v>
      </c>
    </row>
    <row r="1129" spans="1:8" outlineLevel="1">
      <c r="A1129" s="7">
        <v>29</v>
      </c>
      <c r="B1129" s="39">
        <v>42563</v>
      </c>
      <c r="C1129" s="40">
        <f t="shared" si="71"/>
        <v>0.25</v>
      </c>
      <c r="D1129" s="43">
        <v>9.7799999999999994</v>
      </c>
      <c r="E1129" s="9">
        <f t="shared" si="72"/>
        <v>10.06851</v>
      </c>
      <c r="F1129" s="44">
        <v>15.04</v>
      </c>
      <c r="G1129" s="9">
        <f t="shared" si="73"/>
        <v>15.04</v>
      </c>
      <c r="H1129" s="11">
        <f t="shared" si="70"/>
        <v>669.15317460000006</v>
      </c>
    </row>
    <row r="1130" spans="1:8" outlineLevel="1">
      <c r="A1130" s="7">
        <v>29</v>
      </c>
      <c r="B1130" s="39">
        <v>42563</v>
      </c>
      <c r="C1130" s="40">
        <f t="shared" si="71"/>
        <v>0.27083333333333331</v>
      </c>
      <c r="D1130" s="43">
        <v>9.7899999999999991</v>
      </c>
      <c r="E1130" s="9">
        <f t="shared" si="72"/>
        <v>10.078804999999999</v>
      </c>
      <c r="F1130" s="44">
        <v>25.53</v>
      </c>
      <c r="G1130" s="9">
        <f t="shared" si="73"/>
        <v>25.53</v>
      </c>
      <c r="H1130" s="11">
        <f t="shared" si="70"/>
        <v>564.11071584999991</v>
      </c>
    </row>
    <row r="1131" spans="1:8" outlineLevel="1">
      <c r="A1131" s="7">
        <v>29</v>
      </c>
      <c r="B1131" s="39">
        <v>42563</v>
      </c>
      <c r="C1131" s="40">
        <f t="shared" si="71"/>
        <v>0.29166666666666663</v>
      </c>
      <c r="D1131" s="43">
        <v>9.7799999999999994</v>
      </c>
      <c r="E1131" s="9">
        <f t="shared" si="72"/>
        <v>10.06851</v>
      </c>
      <c r="F1131" s="44">
        <v>45.31</v>
      </c>
      <c r="G1131" s="9">
        <f t="shared" si="73"/>
        <v>45.31</v>
      </c>
      <c r="H1131" s="11">
        <f t="shared" si="70"/>
        <v>364.37937689999995</v>
      </c>
    </row>
    <row r="1132" spans="1:8" outlineLevel="1">
      <c r="A1132" s="7">
        <v>29</v>
      </c>
      <c r="B1132" s="39">
        <v>42563</v>
      </c>
      <c r="C1132" s="40">
        <f t="shared" si="71"/>
        <v>0.31249999999999994</v>
      </c>
      <c r="D1132" s="43">
        <v>9.7799999999999994</v>
      </c>
      <c r="E1132" s="9">
        <f t="shared" si="72"/>
        <v>10.06851</v>
      </c>
      <c r="F1132" s="44">
        <v>46.24</v>
      </c>
      <c r="G1132" s="9">
        <f t="shared" si="73"/>
        <v>46.24</v>
      </c>
      <c r="H1132" s="11">
        <f t="shared" si="70"/>
        <v>355.01566259999998</v>
      </c>
    </row>
    <row r="1133" spans="1:8" outlineLevel="1">
      <c r="A1133" s="7">
        <v>29</v>
      </c>
      <c r="B1133" s="39">
        <v>42563</v>
      </c>
      <c r="C1133" s="40">
        <f t="shared" si="71"/>
        <v>0.33333333333333326</v>
      </c>
      <c r="D1133" s="43">
        <v>9.7799999999999994</v>
      </c>
      <c r="E1133" s="9">
        <f t="shared" si="72"/>
        <v>10.06851</v>
      </c>
      <c r="F1133" s="44">
        <v>73.08</v>
      </c>
      <c r="G1133" s="9">
        <f t="shared" si="73"/>
        <v>73.08</v>
      </c>
      <c r="H1133" s="11">
        <f t="shared" si="70"/>
        <v>84.776854200000017</v>
      </c>
    </row>
    <row r="1134" spans="1:8" outlineLevel="1">
      <c r="A1134" s="7">
        <v>29</v>
      </c>
      <c r="B1134" s="39">
        <v>42563</v>
      </c>
      <c r="C1134" s="40">
        <f t="shared" si="71"/>
        <v>0.35416666666666657</v>
      </c>
      <c r="D1134" s="43">
        <v>9.77</v>
      </c>
      <c r="E1134" s="9">
        <f t="shared" si="72"/>
        <v>10.058215000000001</v>
      </c>
      <c r="F1134" s="44">
        <v>87.96</v>
      </c>
      <c r="G1134" s="9">
        <f t="shared" si="73"/>
        <v>87.96</v>
      </c>
      <c r="H1134" s="11">
        <f t="shared" si="70"/>
        <v>-64.976068899999945</v>
      </c>
    </row>
    <row r="1135" spans="1:8" outlineLevel="1">
      <c r="A1135" s="7">
        <v>29</v>
      </c>
      <c r="B1135" s="39">
        <v>42563</v>
      </c>
      <c r="C1135" s="40">
        <f t="shared" si="71"/>
        <v>0.37499999999999989</v>
      </c>
      <c r="D1135" s="43">
        <v>9.7799999999999994</v>
      </c>
      <c r="E1135" s="9">
        <f t="shared" si="72"/>
        <v>10.06851</v>
      </c>
      <c r="F1135" s="44">
        <v>54.8</v>
      </c>
      <c r="G1135" s="9">
        <f t="shared" si="73"/>
        <v>54.8</v>
      </c>
      <c r="H1135" s="11">
        <f t="shared" si="70"/>
        <v>268.82921700000003</v>
      </c>
    </row>
    <row r="1136" spans="1:8" outlineLevel="1">
      <c r="A1136" s="7">
        <v>29</v>
      </c>
      <c r="B1136" s="39">
        <v>42563</v>
      </c>
      <c r="C1136" s="40">
        <f t="shared" si="71"/>
        <v>0.3958333333333332</v>
      </c>
      <c r="D1136" s="43">
        <v>9.7799999999999994</v>
      </c>
      <c r="E1136" s="9">
        <f t="shared" si="72"/>
        <v>10.06851</v>
      </c>
      <c r="F1136" s="44">
        <v>56.8</v>
      </c>
      <c r="G1136" s="9">
        <f t="shared" si="73"/>
        <v>56.8</v>
      </c>
      <c r="H1136" s="11">
        <f t="shared" si="70"/>
        <v>248.69219700000002</v>
      </c>
    </row>
    <row r="1137" spans="1:8" outlineLevel="1">
      <c r="A1137" s="7">
        <v>29</v>
      </c>
      <c r="B1137" s="39">
        <v>42563</v>
      </c>
      <c r="C1137" s="40">
        <f t="shared" si="71"/>
        <v>0.41666666666666652</v>
      </c>
      <c r="D1137" s="43">
        <v>9.7799999999999994</v>
      </c>
      <c r="E1137" s="9">
        <f t="shared" si="72"/>
        <v>10.06851</v>
      </c>
      <c r="F1137" s="44">
        <v>42.69</v>
      </c>
      <c r="G1137" s="9">
        <f t="shared" si="73"/>
        <v>42.69</v>
      </c>
      <c r="H1137" s="11">
        <f t="shared" si="70"/>
        <v>390.75887310000002</v>
      </c>
    </row>
    <row r="1138" spans="1:8" outlineLevel="1">
      <c r="A1138" s="7">
        <v>29</v>
      </c>
      <c r="B1138" s="39">
        <v>42563</v>
      </c>
      <c r="C1138" s="40">
        <f t="shared" si="71"/>
        <v>0.43749999999999983</v>
      </c>
      <c r="D1138" s="43">
        <v>9.7799999999999994</v>
      </c>
      <c r="E1138" s="9">
        <f t="shared" si="72"/>
        <v>10.06851</v>
      </c>
      <c r="F1138" s="44">
        <v>34.79</v>
      </c>
      <c r="G1138" s="9">
        <f t="shared" si="73"/>
        <v>34.79</v>
      </c>
      <c r="H1138" s="11">
        <f t="shared" si="70"/>
        <v>470.3001021</v>
      </c>
    </row>
    <row r="1139" spans="1:8" outlineLevel="1">
      <c r="A1139" s="7">
        <v>29</v>
      </c>
      <c r="B1139" s="39">
        <v>42563</v>
      </c>
      <c r="C1139" s="40">
        <f t="shared" si="71"/>
        <v>0.45833333333333315</v>
      </c>
      <c r="D1139" s="43">
        <v>9.7899999999999991</v>
      </c>
      <c r="E1139" s="9">
        <f t="shared" si="72"/>
        <v>10.078804999999999</v>
      </c>
      <c r="F1139" s="44">
        <v>33.99</v>
      </c>
      <c r="G1139" s="9">
        <f t="shared" si="73"/>
        <v>33.99</v>
      </c>
      <c r="H1139" s="11">
        <f t="shared" si="70"/>
        <v>478.84402554999991</v>
      </c>
    </row>
    <row r="1140" spans="1:8" outlineLevel="1">
      <c r="A1140" s="7">
        <v>29</v>
      </c>
      <c r="B1140" s="39">
        <v>42563</v>
      </c>
      <c r="C1140" s="40">
        <f t="shared" si="71"/>
        <v>0.47916666666666646</v>
      </c>
      <c r="D1140" s="43">
        <v>9.7899999999999991</v>
      </c>
      <c r="E1140" s="9">
        <f t="shared" si="72"/>
        <v>10.078804999999999</v>
      </c>
      <c r="F1140" s="44">
        <v>31.34</v>
      </c>
      <c r="G1140" s="9">
        <f t="shared" si="73"/>
        <v>31.34</v>
      </c>
      <c r="H1140" s="11">
        <f t="shared" si="70"/>
        <v>505.55285879999991</v>
      </c>
    </row>
    <row r="1141" spans="1:8" outlineLevel="1">
      <c r="A1141" s="7">
        <v>29</v>
      </c>
      <c r="B1141" s="39">
        <v>42563</v>
      </c>
      <c r="C1141" s="40">
        <f t="shared" si="71"/>
        <v>0.49999999999999978</v>
      </c>
      <c r="D1141" s="43">
        <v>9.7899999999999991</v>
      </c>
      <c r="E1141" s="9">
        <f t="shared" si="72"/>
        <v>10.078804999999999</v>
      </c>
      <c r="F1141" s="44">
        <v>30.69</v>
      </c>
      <c r="G1141" s="9">
        <f t="shared" si="73"/>
        <v>30.69</v>
      </c>
      <c r="H1141" s="11">
        <f t="shared" si="70"/>
        <v>512.10408204999999</v>
      </c>
    </row>
    <row r="1142" spans="1:8" outlineLevel="1">
      <c r="A1142" s="7">
        <v>29</v>
      </c>
      <c r="B1142" s="39">
        <v>42563</v>
      </c>
      <c r="C1142" s="40">
        <f t="shared" si="71"/>
        <v>0.52083333333333315</v>
      </c>
      <c r="D1142" s="43">
        <v>9.7799999999999994</v>
      </c>
      <c r="E1142" s="9">
        <f t="shared" si="72"/>
        <v>10.06851</v>
      </c>
      <c r="F1142" s="44">
        <v>28.9</v>
      </c>
      <c r="G1142" s="9">
        <f t="shared" si="73"/>
        <v>28.9</v>
      </c>
      <c r="H1142" s="11">
        <f t="shared" si="70"/>
        <v>529.60362599999996</v>
      </c>
    </row>
    <row r="1143" spans="1:8" outlineLevel="1">
      <c r="A1143" s="7">
        <v>29</v>
      </c>
      <c r="B1143" s="39">
        <v>42563</v>
      </c>
      <c r="C1143" s="40">
        <f t="shared" si="71"/>
        <v>0.54166666666666652</v>
      </c>
      <c r="D1143" s="43">
        <v>9.66</v>
      </c>
      <c r="E1143" s="9">
        <f t="shared" si="72"/>
        <v>9.9449700000000014</v>
      </c>
      <c r="F1143" s="44">
        <v>29.09</v>
      </c>
      <c r="G1143" s="9">
        <f t="shared" si="73"/>
        <v>29.09</v>
      </c>
      <c r="H1143" s="11">
        <f t="shared" si="70"/>
        <v>521.21587770000008</v>
      </c>
    </row>
    <row r="1144" spans="1:8" outlineLevel="1">
      <c r="A1144" s="7">
        <v>29</v>
      </c>
      <c r="B1144" s="39">
        <v>42563</v>
      </c>
      <c r="C1144" s="40">
        <f t="shared" si="71"/>
        <v>0.56249999999999989</v>
      </c>
      <c r="D1144" s="43">
        <v>9.7899999999999991</v>
      </c>
      <c r="E1144" s="9">
        <f t="shared" si="72"/>
        <v>10.078804999999999</v>
      </c>
      <c r="F1144" s="44">
        <v>29</v>
      </c>
      <c r="G1144" s="9">
        <f t="shared" si="73"/>
        <v>29</v>
      </c>
      <c r="H1144" s="11">
        <f t="shared" si="70"/>
        <v>529.13726249999991</v>
      </c>
    </row>
    <row r="1145" spans="1:8" outlineLevel="1">
      <c r="A1145" s="7">
        <v>29</v>
      </c>
      <c r="B1145" s="39">
        <v>42563</v>
      </c>
      <c r="C1145" s="40">
        <f t="shared" si="71"/>
        <v>0.58333333333333326</v>
      </c>
      <c r="D1145" s="43">
        <v>9.8000000000000007</v>
      </c>
      <c r="E1145" s="9">
        <f t="shared" si="72"/>
        <v>10.089100000000002</v>
      </c>
      <c r="F1145" s="44">
        <v>28.81</v>
      </c>
      <c r="G1145" s="9">
        <f t="shared" si="73"/>
        <v>28.81</v>
      </c>
      <c r="H1145" s="11">
        <f t="shared" si="70"/>
        <v>531.59467900000004</v>
      </c>
    </row>
    <row r="1146" spans="1:8" outlineLevel="1">
      <c r="A1146" s="7">
        <v>29</v>
      </c>
      <c r="B1146" s="39">
        <v>42563</v>
      </c>
      <c r="C1146" s="40">
        <f t="shared" si="71"/>
        <v>0.60416666666666663</v>
      </c>
      <c r="D1146" s="43">
        <v>9.7799999999999994</v>
      </c>
      <c r="E1146" s="9">
        <f t="shared" si="72"/>
        <v>10.06851</v>
      </c>
      <c r="F1146" s="44">
        <v>32.25</v>
      </c>
      <c r="G1146" s="9">
        <f t="shared" si="73"/>
        <v>32.25</v>
      </c>
      <c r="H1146" s="11">
        <f t="shared" si="70"/>
        <v>495.87411750000001</v>
      </c>
    </row>
    <row r="1147" spans="1:8" outlineLevel="1">
      <c r="A1147" s="7">
        <v>29</v>
      </c>
      <c r="B1147" s="39">
        <v>42563</v>
      </c>
      <c r="C1147" s="40">
        <f t="shared" si="71"/>
        <v>0.625</v>
      </c>
      <c r="D1147" s="43">
        <v>9.7799999999999994</v>
      </c>
      <c r="E1147" s="9">
        <f t="shared" si="72"/>
        <v>10.06851</v>
      </c>
      <c r="F1147" s="44">
        <v>32.85</v>
      </c>
      <c r="G1147" s="9">
        <f t="shared" si="73"/>
        <v>32.85</v>
      </c>
      <c r="H1147" s="11">
        <f t="shared" si="70"/>
        <v>489.8330115</v>
      </c>
    </row>
    <row r="1148" spans="1:8" outlineLevel="1">
      <c r="A1148" s="7">
        <v>29</v>
      </c>
      <c r="B1148" s="39">
        <v>42563</v>
      </c>
      <c r="C1148" s="40">
        <f t="shared" si="71"/>
        <v>0.64583333333333337</v>
      </c>
      <c r="D1148" s="43">
        <v>9.7899999999999991</v>
      </c>
      <c r="E1148" s="9">
        <f t="shared" si="72"/>
        <v>10.078804999999999</v>
      </c>
      <c r="F1148" s="44">
        <v>37.020000000000003</v>
      </c>
      <c r="G1148" s="9">
        <f t="shared" si="73"/>
        <v>37.020000000000003</v>
      </c>
      <c r="H1148" s="11">
        <f t="shared" si="70"/>
        <v>448.30524639999993</v>
      </c>
    </row>
    <row r="1149" spans="1:8" outlineLevel="1">
      <c r="A1149" s="7">
        <v>29</v>
      </c>
      <c r="B1149" s="39">
        <v>42563</v>
      </c>
      <c r="C1149" s="40">
        <f t="shared" si="71"/>
        <v>0.66666666666666674</v>
      </c>
      <c r="D1149" s="43">
        <v>9.7899999999999991</v>
      </c>
      <c r="E1149" s="9">
        <f t="shared" si="72"/>
        <v>10.078804999999999</v>
      </c>
      <c r="F1149" s="44">
        <v>39.72</v>
      </c>
      <c r="G1149" s="9">
        <f t="shared" si="73"/>
        <v>39.72</v>
      </c>
      <c r="H1149" s="11">
        <f t="shared" si="70"/>
        <v>421.09247289999996</v>
      </c>
    </row>
    <row r="1150" spans="1:8" outlineLevel="1">
      <c r="A1150" s="7">
        <v>29</v>
      </c>
      <c r="B1150" s="39">
        <v>42563</v>
      </c>
      <c r="C1150" s="40">
        <f t="shared" si="71"/>
        <v>0.68750000000000011</v>
      </c>
      <c r="D1150" s="43">
        <v>9.7799999999999994</v>
      </c>
      <c r="E1150" s="9">
        <f t="shared" si="72"/>
        <v>10.06851</v>
      </c>
      <c r="F1150" s="44">
        <v>50.11</v>
      </c>
      <c r="G1150" s="9">
        <f t="shared" si="73"/>
        <v>50.11</v>
      </c>
      <c r="H1150" s="11">
        <f t="shared" ref="H1150:H1213" si="74">E1150*($B$6-G1150)</f>
        <v>316.05052890000002</v>
      </c>
    </row>
    <row r="1151" spans="1:8" outlineLevel="1">
      <c r="A1151" s="7">
        <v>29</v>
      </c>
      <c r="B1151" s="39">
        <v>42563</v>
      </c>
      <c r="C1151" s="40">
        <f t="shared" ref="C1151:C1214" si="75">IF(C1150=$C$61,$C$14,C1150+1/48)</f>
        <v>0.70833333333333348</v>
      </c>
      <c r="D1151" s="43">
        <v>9.7799999999999994</v>
      </c>
      <c r="E1151" s="9">
        <f t="shared" si="72"/>
        <v>10.06851</v>
      </c>
      <c r="F1151" s="44">
        <v>59.77</v>
      </c>
      <c r="G1151" s="9">
        <f t="shared" si="73"/>
        <v>59.77</v>
      </c>
      <c r="H1151" s="11">
        <f t="shared" si="74"/>
        <v>218.78872229999996</v>
      </c>
    </row>
    <row r="1152" spans="1:8" outlineLevel="1">
      <c r="A1152" s="7">
        <v>29</v>
      </c>
      <c r="B1152" s="39">
        <v>42563</v>
      </c>
      <c r="C1152" s="40">
        <f t="shared" si="75"/>
        <v>0.72916666666666685</v>
      </c>
      <c r="D1152" s="43">
        <v>9.7799999999999994</v>
      </c>
      <c r="E1152" s="9">
        <f t="shared" si="72"/>
        <v>10.06851</v>
      </c>
      <c r="F1152" s="44">
        <v>89.37</v>
      </c>
      <c r="G1152" s="9">
        <f t="shared" si="73"/>
        <v>89.37</v>
      </c>
      <c r="H1152" s="11">
        <f t="shared" si="74"/>
        <v>-79.239173700000038</v>
      </c>
    </row>
    <row r="1153" spans="1:8" outlineLevel="1">
      <c r="A1153" s="7">
        <v>29</v>
      </c>
      <c r="B1153" s="39">
        <v>42563</v>
      </c>
      <c r="C1153" s="40">
        <f t="shared" si="75"/>
        <v>0.75000000000000022</v>
      </c>
      <c r="D1153" s="43">
        <v>9.7799999999999994</v>
      </c>
      <c r="E1153" s="9">
        <f t="shared" si="72"/>
        <v>10.06851</v>
      </c>
      <c r="F1153" s="44">
        <v>232.14</v>
      </c>
      <c r="G1153" s="9">
        <f t="shared" si="73"/>
        <v>232.14</v>
      </c>
      <c r="H1153" s="11">
        <f t="shared" si="74"/>
        <v>-1516.7203463999999</v>
      </c>
    </row>
    <row r="1154" spans="1:8" outlineLevel="1">
      <c r="A1154" s="7">
        <v>29</v>
      </c>
      <c r="B1154" s="39">
        <v>42563</v>
      </c>
      <c r="C1154" s="40">
        <f t="shared" si="75"/>
        <v>0.77083333333333359</v>
      </c>
      <c r="D1154" s="43">
        <v>9.7799999999999994</v>
      </c>
      <c r="E1154" s="9">
        <f t="shared" si="72"/>
        <v>10.06851</v>
      </c>
      <c r="F1154" s="44">
        <v>275.45</v>
      </c>
      <c r="G1154" s="9">
        <f t="shared" si="73"/>
        <v>275.45</v>
      </c>
      <c r="H1154" s="11">
        <f t="shared" si="74"/>
        <v>-1952.7875144999998</v>
      </c>
    </row>
    <row r="1155" spans="1:8" outlineLevel="1">
      <c r="A1155" s="7">
        <v>29</v>
      </c>
      <c r="B1155" s="39">
        <v>42563</v>
      </c>
      <c r="C1155" s="40">
        <f t="shared" si="75"/>
        <v>0.79166666666666696</v>
      </c>
      <c r="D1155" s="43">
        <v>9.7799999999999994</v>
      </c>
      <c r="E1155" s="9">
        <f t="shared" si="72"/>
        <v>10.06851</v>
      </c>
      <c r="F1155" s="44">
        <v>188.79</v>
      </c>
      <c r="G1155" s="9">
        <f t="shared" si="73"/>
        <v>188.79</v>
      </c>
      <c r="H1155" s="11">
        <f t="shared" si="74"/>
        <v>-1080.2504379</v>
      </c>
    </row>
    <row r="1156" spans="1:8" outlineLevel="1">
      <c r="A1156" s="7">
        <v>29</v>
      </c>
      <c r="B1156" s="39">
        <v>42563</v>
      </c>
      <c r="C1156" s="40">
        <f t="shared" si="75"/>
        <v>0.81250000000000033</v>
      </c>
      <c r="D1156" s="43">
        <v>9.7799999999999994</v>
      </c>
      <c r="E1156" s="9">
        <f t="shared" si="72"/>
        <v>10.06851</v>
      </c>
      <c r="F1156" s="44">
        <v>85.34</v>
      </c>
      <c r="G1156" s="9">
        <f t="shared" si="73"/>
        <v>85.34</v>
      </c>
      <c r="H1156" s="11">
        <f t="shared" si="74"/>
        <v>-38.663078400000032</v>
      </c>
    </row>
    <row r="1157" spans="1:8" outlineLevel="1">
      <c r="A1157" s="7">
        <v>29</v>
      </c>
      <c r="B1157" s="39">
        <v>42563</v>
      </c>
      <c r="C1157" s="40">
        <f t="shared" si="75"/>
        <v>0.8333333333333337</v>
      </c>
      <c r="D1157" s="43">
        <v>9.5399999999999991</v>
      </c>
      <c r="E1157" s="9">
        <f t="shared" si="72"/>
        <v>9.8214299999999994</v>
      </c>
      <c r="F1157" s="44">
        <v>69.12</v>
      </c>
      <c r="G1157" s="9">
        <f t="shared" si="73"/>
        <v>69.12</v>
      </c>
      <c r="H1157" s="11">
        <f t="shared" si="74"/>
        <v>121.58930339999995</v>
      </c>
    </row>
    <row r="1158" spans="1:8" outlineLevel="1">
      <c r="A1158" s="7">
        <v>29</v>
      </c>
      <c r="B1158" s="39">
        <v>42563</v>
      </c>
      <c r="C1158" s="40">
        <f t="shared" si="75"/>
        <v>0.85416666666666707</v>
      </c>
      <c r="D1158" s="43">
        <v>9.75</v>
      </c>
      <c r="E1158" s="9">
        <f t="shared" si="72"/>
        <v>10.037625</v>
      </c>
      <c r="F1158" s="44">
        <v>70.27</v>
      </c>
      <c r="G1158" s="9">
        <f t="shared" si="73"/>
        <v>70.27</v>
      </c>
      <c r="H1158" s="11">
        <f t="shared" si="74"/>
        <v>112.72252875000004</v>
      </c>
    </row>
    <row r="1159" spans="1:8" outlineLevel="1">
      <c r="A1159" s="7">
        <v>29</v>
      </c>
      <c r="B1159" s="39">
        <v>42563</v>
      </c>
      <c r="C1159" s="40">
        <f t="shared" si="75"/>
        <v>0.87500000000000044</v>
      </c>
      <c r="D1159" s="43">
        <v>9.7799999999999994</v>
      </c>
      <c r="E1159" s="9">
        <f t="shared" si="72"/>
        <v>10.06851</v>
      </c>
      <c r="F1159" s="44">
        <v>49.64</v>
      </c>
      <c r="G1159" s="9">
        <f t="shared" si="73"/>
        <v>49.64</v>
      </c>
      <c r="H1159" s="11">
        <f t="shared" si="74"/>
        <v>320.78272859999998</v>
      </c>
    </row>
    <row r="1160" spans="1:8" outlineLevel="1">
      <c r="A1160" s="7">
        <v>29</v>
      </c>
      <c r="B1160" s="39">
        <v>42563</v>
      </c>
      <c r="C1160" s="40">
        <f t="shared" si="75"/>
        <v>0.89583333333333381</v>
      </c>
      <c r="D1160" s="43">
        <v>9.7799999999999994</v>
      </c>
      <c r="E1160" s="9">
        <f t="shared" si="72"/>
        <v>10.06851</v>
      </c>
      <c r="F1160" s="44">
        <v>41.59</v>
      </c>
      <c r="G1160" s="9">
        <f t="shared" si="73"/>
        <v>41.59</v>
      </c>
      <c r="H1160" s="11">
        <f t="shared" si="74"/>
        <v>401.83423409999995</v>
      </c>
    </row>
    <row r="1161" spans="1:8" outlineLevel="1">
      <c r="A1161" s="7">
        <v>29</v>
      </c>
      <c r="B1161" s="39">
        <v>42563</v>
      </c>
      <c r="C1161" s="40">
        <f t="shared" si="75"/>
        <v>0.91666666666666718</v>
      </c>
      <c r="D1161" s="43">
        <v>9.7799999999999994</v>
      </c>
      <c r="E1161" s="9">
        <f t="shared" si="72"/>
        <v>10.06851</v>
      </c>
      <c r="F1161" s="44">
        <v>30.28</v>
      </c>
      <c r="G1161" s="9">
        <f t="shared" si="73"/>
        <v>30.28</v>
      </c>
      <c r="H1161" s="11">
        <f t="shared" si="74"/>
        <v>515.70908220000001</v>
      </c>
    </row>
    <row r="1162" spans="1:8" outlineLevel="1">
      <c r="A1162" s="7">
        <v>29</v>
      </c>
      <c r="B1162" s="39">
        <v>42563</v>
      </c>
      <c r="C1162" s="40">
        <f t="shared" si="75"/>
        <v>0.93750000000000056</v>
      </c>
      <c r="D1162" s="43">
        <v>9.7799999999999994</v>
      </c>
      <c r="E1162" s="9">
        <f t="shared" si="72"/>
        <v>10.06851</v>
      </c>
      <c r="F1162" s="44">
        <v>43.84</v>
      </c>
      <c r="G1162" s="9">
        <f t="shared" si="73"/>
        <v>43.84</v>
      </c>
      <c r="H1162" s="11">
        <f t="shared" si="74"/>
        <v>379.18008659999998</v>
      </c>
    </row>
    <row r="1163" spans="1:8" outlineLevel="1">
      <c r="A1163" s="7">
        <v>29</v>
      </c>
      <c r="B1163" s="39">
        <v>42563</v>
      </c>
      <c r="C1163" s="40">
        <f t="shared" si="75"/>
        <v>0.95833333333333393</v>
      </c>
      <c r="D1163" s="43">
        <v>9.77</v>
      </c>
      <c r="E1163" s="9">
        <f t="shared" si="72"/>
        <v>10.058215000000001</v>
      </c>
      <c r="F1163" s="44">
        <v>41.06</v>
      </c>
      <c r="G1163" s="9">
        <f t="shared" si="73"/>
        <v>41.06</v>
      </c>
      <c r="H1163" s="11">
        <f t="shared" si="74"/>
        <v>406.75421460000001</v>
      </c>
    </row>
    <row r="1164" spans="1:8" outlineLevel="1">
      <c r="A1164" s="7">
        <v>29</v>
      </c>
      <c r="B1164" s="39">
        <v>42563</v>
      </c>
      <c r="C1164" s="40">
        <f t="shared" si="75"/>
        <v>0.9791666666666673</v>
      </c>
      <c r="D1164" s="43">
        <v>9.77</v>
      </c>
      <c r="E1164" s="9">
        <f t="shared" si="72"/>
        <v>10.058215000000001</v>
      </c>
      <c r="F1164" s="44">
        <v>41.33</v>
      </c>
      <c r="G1164" s="9">
        <f t="shared" si="73"/>
        <v>41.33</v>
      </c>
      <c r="H1164" s="11">
        <f t="shared" si="74"/>
        <v>404.03849655000005</v>
      </c>
    </row>
    <row r="1165" spans="1:8" outlineLevel="1">
      <c r="A1165" s="7">
        <v>29</v>
      </c>
      <c r="B1165" s="39">
        <v>42563</v>
      </c>
      <c r="C1165" s="40">
        <f t="shared" si="75"/>
        <v>1.0000000000000007</v>
      </c>
      <c r="D1165" s="43">
        <v>9.7799999999999994</v>
      </c>
      <c r="E1165" s="9">
        <f t="shared" si="72"/>
        <v>10.06851</v>
      </c>
      <c r="F1165" s="44">
        <v>21.75</v>
      </c>
      <c r="G1165" s="9">
        <f t="shared" si="73"/>
        <v>21.75</v>
      </c>
      <c r="H1165" s="11">
        <f t="shared" si="74"/>
        <v>601.59347249999996</v>
      </c>
    </row>
    <row r="1166" spans="1:8" outlineLevel="1">
      <c r="A1166" s="7">
        <v>29</v>
      </c>
      <c r="B1166" s="39">
        <v>42564</v>
      </c>
      <c r="C1166" s="40">
        <f t="shared" si="75"/>
        <v>2.0833333333333332E-2</v>
      </c>
      <c r="D1166" s="43">
        <v>9.7899999999999991</v>
      </c>
      <c r="E1166" s="9">
        <f t="shared" si="72"/>
        <v>10.078804999999999</v>
      </c>
      <c r="F1166" s="44">
        <v>17.149999999999999</v>
      </c>
      <c r="G1166" s="9">
        <f t="shared" si="73"/>
        <v>17.149999999999999</v>
      </c>
      <c r="H1166" s="11">
        <f t="shared" si="74"/>
        <v>648.57110174999991</v>
      </c>
    </row>
    <row r="1167" spans="1:8" outlineLevel="1">
      <c r="A1167" s="7">
        <v>29</v>
      </c>
      <c r="B1167" s="39">
        <v>42564</v>
      </c>
      <c r="C1167" s="40">
        <f t="shared" si="75"/>
        <v>4.1666666666666664E-2</v>
      </c>
      <c r="D1167" s="43">
        <v>9.7799999999999994</v>
      </c>
      <c r="E1167" s="9">
        <f t="shared" ref="E1167:E1230" si="76">IF($B$11="Electricity",$D1167*$B$7,$D1167*$B$9)</f>
        <v>10.06851</v>
      </c>
      <c r="F1167" s="44">
        <v>19.04</v>
      </c>
      <c r="G1167" s="9">
        <f t="shared" ref="G1167:G1230" si="77">$F1167*$B$9</f>
        <v>19.04</v>
      </c>
      <c r="H1167" s="11">
        <f t="shared" si="74"/>
        <v>628.87913460000004</v>
      </c>
    </row>
    <row r="1168" spans="1:8" outlineLevel="1">
      <c r="A1168" s="7">
        <v>29</v>
      </c>
      <c r="B1168" s="39">
        <v>42564</v>
      </c>
      <c r="C1168" s="40">
        <f t="shared" si="75"/>
        <v>6.25E-2</v>
      </c>
      <c r="D1168" s="43">
        <v>9.7799999999999994</v>
      </c>
      <c r="E1168" s="9">
        <f t="shared" si="76"/>
        <v>10.06851</v>
      </c>
      <c r="F1168" s="44">
        <v>17.440000000000001</v>
      </c>
      <c r="G1168" s="9">
        <f t="shared" si="77"/>
        <v>17.440000000000001</v>
      </c>
      <c r="H1168" s="11">
        <f t="shared" si="74"/>
        <v>644.9887506</v>
      </c>
    </row>
    <row r="1169" spans="1:8" outlineLevel="1">
      <c r="A1169" s="7">
        <v>29</v>
      </c>
      <c r="B1169" s="39">
        <v>42564</v>
      </c>
      <c r="C1169" s="40">
        <f t="shared" si="75"/>
        <v>8.3333333333333329E-2</v>
      </c>
      <c r="D1169" s="43">
        <v>9.7799999999999994</v>
      </c>
      <c r="E1169" s="9">
        <f t="shared" si="76"/>
        <v>10.06851</v>
      </c>
      <c r="F1169" s="44">
        <v>20.41</v>
      </c>
      <c r="G1169" s="9">
        <f t="shared" si="77"/>
        <v>20.41</v>
      </c>
      <c r="H1169" s="11">
        <f t="shared" si="74"/>
        <v>615.08527590000006</v>
      </c>
    </row>
    <row r="1170" spans="1:8" outlineLevel="1">
      <c r="A1170" s="7">
        <v>29</v>
      </c>
      <c r="B1170" s="39">
        <v>42564</v>
      </c>
      <c r="C1170" s="40">
        <f t="shared" si="75"/>
        <v>0.10416666666666666</v>
      </c>
      <c r="D1170" s="43">
        <v>9.7799999999999994</v>
      </c>
      <c r="E1170" s="9">
        <f t="shared" si="76"/>
        <v>10.06851</v>
      </c>
      <c r="F1170" s="44">
        <v>15.13</v>
      </c>
      <c r="G1170" s="9">
        <f t="shared" si="77"/>
        <v>15.13</v>
      </c>
      <c r="H1170" s="11">
        <f t="shared" si="74"/>
        <v>668.24700870000004</v>
      </c>
    </row>
    <row r="1171" spans="1:8" outlineLevel="1">
      <c r="A1171" s="7">
        <v>29</v>
      </c>
      <c r="B1171" s="39">
        <v>42564</v>
      </c>
      <c r="C1171" s="40">
        <f t="shared" si="75"/>
        <v>0.12499999999999999</v>
      </c>
      <c r="D1171" s="43">
        <v>9.7899999999999991</v>
      </c>
      <c r="E1171" s="9">
        <f t="shared" si="76"/>
        <v>10.078804999999999</v>
      </c>
      <c r="F1171" s="44">
        <v>18.899999999999999</v>
      </c>
      <c r="G1171" s="9">
        <f t="shared" si="77"/>
        <v>18.899999999999999</v>
      </c>
      <c r="H1171" s="11">
        <f t="shared" si="74"/>
        <v>630.93319299999996</v>
      </c>
    </row>
    <row r="1172" spans="1:8" outlineLevel="1">
      <c r="A1172" s="7">
        <v>29</v>
      </c>
      <c r="B1172" s="39">
        <v>42564</v>
      </c>
      <c r="C1172" s="40">
        <f t="shared" si="75"/>
        <v>0.14583333333333331</v>
      </c>
      <c r="D1172" s="43">
        <v>9.7799999999999994</v>
      </c>
      <c r="E1172" s="9">
        <f t="shared" si="76"/>
        <v>10.06851</v>
      </c>
      <c r="F1172" s="44">
        <v>13.54</v>
      </c>
      <c r="G1172" s="9">
        <f t="shared" si="77"/>
        <v>13.54</v>
      </c>
      <c r="H1172" s="11">
        <f t="shared" si="74"/>
        <v>684.25593960000003</v>
      </c>
    </row>
    <row r="1173" spans="1:8" outlineLevel="1">
      <c r="A1173" s="7">
        <v>29</v>
      </c>
      <c r="B1173" s="39">
        <v>42564</v>
      </c>
      <c r="C1173" s="40">
        <f t="shared" si="75"/>
        <v>0.16666666666666666</v>
      </c>
      <c r="D1173" s="43">
        <v>9.7899999999999991</v>
      </c>
      <c r="E1173" s="9">
        <f t="shared" si="76"/>
        <v>10.078804999999999</v>
      </c>
      <c r="F1173" s="44">
        <v>16.88</v>
      </c>
      <c r="G1173" s="9">
        <f t="shared" si="77"/>
        <v>16.88</v>
      </c>
      <c r="H1173" s="11">
        <f t="shared" si="74"/>
        <v>651.29237909999995</v>
      </c>
    </row>
    <row r="1174" spans="1:8" outlineLevel="1">
      <c r="A1174" s="7">
        <v>29</v>
      </c>
      <c r="B1174" s="39">
        <v>42564</v>
      </c>
      <c r="C1174" s="40">
        <f t="shared" si="75"/>
        <v>0.1875</v>
      </c>
      <c r="D1174" s="43">
        <v>9.7899999999999991</v>
      </c>
      <c r="E1174" s="9">
        <f t="shared" si="76"/>
        <v>10.078804999999999</v>
      </c>
      <c r="F1174" s="44">
        <v>13.96</v>
      </c>
      <c r="G1174" s="9">
        <f t="shared" si="77"/>
        <v>13.96</v>
      </c>
      <c r="H1174" s="11">
        <f t="shared" si="74"/>
        <v>680.72248969999987</v>
      </c>
    </row>
    <row r="1175" spans="1:8" outlineLevel="1">
      <c r="A1175" s="7">
        <v>29</v>
      </c>
      <c r="B1175" s="39">
        <v>42564</v>
      </c>
      <c r="C1175" s="40">
        <f t="shared" si="75"/>
        <v>0.20833333333333334</v>
      </c>
      <c r="D1175" s="43">
        <v>9.76</v>
      </c>
      <c r="E1175" s="9">
        <f t="shared" si="76"/>
        <v>10.047920000000001</v>
      </c>
      <c r="F1175" s="44">
        <v>17.39</v>
      </c>
      <c r="G1175" s="9">
        <f t="shared" si="77"/>
        <v>17.39</v>
      </c>
      <c r="H1175" s="11">
        <f t="shared" si="74"/>
        <v>644.17215120000003</v>
      </c>
    </row>
    <row r="1176" spans="1:8" outlineLevel="1">
      <c r="A1176" s="7">
        <v>29</v>
      </c>
      <c r="B1176" s="39">
        <v>42564</v>
      </c>
      <c r="C1176" s="40">
        <f t="shared" si="75"/>
        <v>0.22916666666666669</v>
      </c>
      <c r="D1176" s="43">
        <v>9.77</v>
      </c>
      <c r="E1176" s="9">
        <f t="shared" si="76"/>
        <v>10.058215000000001</v>
      </c>
      <c r="F1176" s="44">
        <v>17.93</v>
      </c>
      <c r="G1176" s="9">
        <f t="shared" si="77"/>
        <v>17.93</v>
      </c>
      <c r="H1176" s="11">
        <f t="shared" si="74"/>
        <v>639.40072755000006</v>
      </c>
    </row>
    <row r="1177" spans="1:8" outlineLevel="1">
      <c r="A1177" s="7">
        <v>29</v>
      </c>
      <c r="B1177" s="39">
        <v>42564</v>
      </c>
      <c r="C1177" s="40">
        <f t="shared" si="75"/>
        <v>0.25</v>
      </c>
      <c r="D1177" s="43">
        <v>9.7899999999999991</v>
      </c>
      <c r="E1177" s="9">
        <f t="shared" si="76"/>
        <v>10.078804999999999</v>
      </c>
      <c r="F1177" s="44">
        <v>22.62</v>
      </c>
      <c r="G1177" s="9">
        <f t="shared" si="77"/>
        <v>22.62</v>
      </c>
      <c r="H1177" s="11">
        <f t="shared" si="74"/>
        <v>593.44003839999993</v>
      </c>
    </row>
    <row r="1178" spans="1:8" outlineLevel="1">
      <c r="A1178" s="7">
        <v>29</v>
      </c>
      <c r="B1178" s="39">
        <v>42564</v>
      </c>
      <c r="C1178" s="40">
        <f t="shared" si="75"/>
        <v>0.27083333333333331</v>
      </c>
      <c r="D1178" s="43">
        <v>9.7200000000000006</v>
      </c>
      <c r="E1178" s="9">
        <f t="shared" si="76"/>
        <v>10.006740000000001</v>
      </c>
      <c r="F1178" s="44">
        <v>12.75</v>
      </c>
      <c r="G1178" s="9">
        <f t="shared" si="77"/>
        <v>12.75</v>
      </c>
      <c r="H1178" s="11">
        <f t="shared" si="74"/>
        <v>687.96337500000004</v>
      </c>
    </row>
    <row r="1179" spans="1:8" outlineLevel="1">
      <c r="A1179" s="7">
        <v>29</v>
      </c>
      <c r="B1179" s="39">
        <v>42564</v>
      </c>
      <c r="C1179" s="40">
        <f t="shared" si="75"/>
        <v>0.29166666666666663</v>
      </c>
      <c r="D1179" s="43">
        <v>9.76</v>
      </c>
      <c r="E1179" s="9">
        <f t="shared" si="76"/>
        <v>10.047920000000001</v>
      </c>
      <c r="F1179" s="44">
        <v>64.489999999999995</v>
      </c>
      <c r="G1179" s="9">
        <f t="shared" si="77"/>
        <v>64.489999999999995</v>
      </c>
      <c r="H1179" s="11">
        <f t="shared" si="74"/>
        <v>170.91511920000008</v>
      </c>
    </row>
    <row r="1180" spans="1:8" outlineLevel="1">
      <c r="A1180" s="7">
        <v>29</v>
      </c>
      <c r="B1180" s="39">
        <v>42564</v>
      </c>
      <c r="C1180" s="40">
        <f t="shared" si="75"/>
        <v>0.31249999999999994</v>
      </c>
      <c r="D1180" s="43">
        <v>9.4700000000000006</v>
      </c>
      <c r="E1180" s="9">
        <f t="shared" si="76"/>
        <v>9.7493650000000009</v>
      </c>
      <c r="F1180" s="44">
        <v>87.39</v>
      </c>
      <c r="G1180" s="9">
        <f t="shared" si="77"/>
        <v>87.39</v>
      </c>
      <c r="H1180" s="11">
        <f t="shared" si="74"/>
        <v>-57.42375985000001</v>
      </c>
    </row>
    <row r="1181" spans="1:8" outlineLevel="1">
      <c r="A1181" s="7">
        <v>29</v>
      </c>
      <c r="B1181" s="39">
        <v>42564</v>
      </c>
      <c r="C1181" s="40">
        <f t="shared" si="75"/>
        <v>0.33333333333333326</v>
      </c>
      <c r="D1181" s="43">
        <v>9.42</v>
      </c>
      <c r="E1181" s="9">
        <f t="shared" si="76"/>
        <v>9.697890000000001</v>
      </c>
      <c r="F1181" s="44">
        <v>96.9</v>
      </c>
      <c r="G1181" s="9">
        <f t="shared" si="77"/>
        <v>96.9</v>
      </c>
      <c r="H1181" s="11">
        <f t="shared" si="74"/>
        <v>-149.34750600000007</v>
      </c>
    </row>
    <row r="1182" spans="1:8" outlineLevel="1">
      <c r="A1182" s="7">
        <v>29</v>
      </c>
      <c r="B1182" s="39">
        <v>42564</v>
      </c>
      <c r="C1182" s="40">
        <f t="shared" si="75"/>
        <v>0.35416666666666657</v>
      </c>
      <c r="D1182" s="43">
        <v>9.7799999999999994</v>
      </c>
      <c r="E1182" s="9">
        <f t="shared" si="76"/>
        <v>10.06851</v>
      </c>
      <c r="F1182" s="44">
        <v>101.13</v>
      </c>
      <c r="G1182" s="9">
        <f t="shared" si="77"/>
        <v>101.13</v>
      </c>
      <c r="H1182" s="11">
        <f t="shared" si="74"/>
        <v>-197.64485129999994</v>
      </c>
    </row>
    <row r="1183" spans="1:8" outlineLevel="1">
      <c r="A1183" s="7">
        <v>29</v>
      </c>
      <c r="B1183" s="39">
        <v>42564</v>
      </c>
      <c r="C1183" s="40">
        <f t="shared" si="75"/>
        <v>0.37499999999999989</v>
      </c>
      <c r="D1183" s="43">
        <v>9.7799999999999994</v>
      </c>
      <c r="E1183" s="9">
        <f t="shared" si="76"/>
        <v>10.06851</v>
      </c>
      <c r="F1183" s="44">
        <v>96.42</v>
      </c>
      <c r="G1183" s="9">
        <f t="shared" si="77"/>
        <v>96.42</v>
      </c>
      <c r="H1183" s="11">
        <f t="shared" si="74"/>
        <v>-150.22216920000002</v>
      </c>
    </row>
    <row r="1184" spans="1:8" outlineLevel="1">
      <c r="A1184" s="7">
        <v>29</v>
      </c>
      <c r="B1184" s="39">
        <v>42564</v>
      </c>
      <c r="C1184" s="40">
        <f t="shared" si="75"/>
        <v>0.3958333333333332</v>
      </c>
      <c r="D1184" s="43">
        <v>9.51</v>
      </c>
      <c r="E1184" s="9">
        <f t="shared" si="76"/>
        <v>9.7905449999999998</v>
      </c>
      <c r="F1184" s="44">
        <v>94.6</v>
      </c>
      <c r="G1184" s="9">
        <f t="shared" si="77"/>
        <v>94.6</v>
      </c>
      <c r="H1184" s="11">
        <f t="shared" si="74"/>
        <v>-128.25613949999993</v>
      </c>
    </row>
    <row r="1185" spans="1:8" outlineLevel="1">
      <c r="A1185" s="7">
        <v>29</v>
      </c>
      <c r="B1185" s="39">
        <v>42564</v>
      </c>
      <c r="C1185" s="40">
        <f t="shared" si="75"/>
        <v>0.41666666666666652</v>
      </c>
      <c r="D1185" s="43">
        <v>9.43</v>
      </c>
      <c r="E1185" s="9">
        <f t="shared" si="76"/>
        <v>9.7081850000000003</v>
      </c>
      <c r="F1185" s="44">
        <v>92.59</v>
      </c>
      <c r="G1185" s="9">
        <f t="shared" si="77"/>
        <v>92.59</v>
      </c>
      <c r="H1185" s="11">
        <f t="shared" si="74"/>
        <v>-107.66377165000003</v>
      </c>
    </row>
    <row r="1186" spans="1:8" outlineLevel="1">
      <c r="A1186" s="7">
        <v>29</v>
      </c>
      <c r="B1186" s="39">
        <v>42564</v>
      </c>
      <c r="C1186" s="40">
        <f t="shared" si="75"/>
        <v>0.43749999999999983</v>
      </c>
      <c r="D1186" s="43">
        <v>8.89</v>
      </c>
      <c r="E1186" s="9">
        <f t="shared" si="76"/>
        <v>9.152255000000002</v>
      </c>
      <c r="F1186" s="44">
        <v>82.86</v>
      </c>
      <c r="G1186" s="9">
        <f t="shared" si="77"/>
        <v>82.86</v>
      </c>
      <c r="H1186" s="11">
        <f t="shared" si="74"/>
        <v>-12.447066799999998</v>
      </c>
    </row>
    <row r="1187" spans="1:8" outlineLevel="1">
      <c r="A1187" s="7">
        <v>29</v>
      </c>
      <c r="B1187" s="39">
        <v>42564</v>
      </c>
      <c r="C1187" s="40">
        <f t="shared" si="75"/>
        <v>0.45833333333333315</v>
      </c>
      <c r="D1187" s="43">
        <v>9.2799999999999994</v>
      </c>
      <c r="E1187" s="9">
        <f t="shared" si="76"/>
        <v>9.5537600000000005</v>
      </c>
      <c r="F1187" s="44">
        <v>66.98</v>
      </c>
      <c r="G1187" s="9">
        <f t="shared" si="77"/>
        <v>66.98</v>
      </c>
      <c r="H1187" s="11">
        <f t="shared" si="74"/>
        <v>138.72059519999996</v>
      </c>
    </row>
    <row r="1188" spans="1:8" outlineLevel="1">
      <c r="A1188" s="7">
        <v>29</v>
      </c>
      <c r="B1188" s="39">
        <v>42564</v>
      </c>
      <c r="C1188" s="40">
        <f t="shared" si="75"/>
        <v>0.47916666666666646</v>
      </c>
      <c r="D1188" s="43">
        <v>8.76</v>
      </c>
      <c r="E1188" s="9">
        <f t="shared" si="76"/>
        <v>9.0184200000000008</v>
      </c>
      <c r="F1188" s="44">
        <v>53.12</v>
      </c>
      <c r="G1188" s="9">
        <f t="shared" si="77"/>
        <v>53.12</v>
      </c>
      <c r="H1188" s="11">
        <f t="shared" si="74"/>
        <v>255.94275960000004</v>
      </c>
    </row>
    <row r="1189" spans="1:8" outlineLevel="1">
      <c r="A1189" s="7">
        <v>29</v>
      </c>
      <c r="B1189" s="39">
        <v>42564</v>
      </c>
      <c r="C1189" s="40">
        <f t="shared" si="75"/>
        <v>0.49999999999999978</v>
      </c>
      <c r="D1189" s="43">
        <v>8.98</v>
      </c>
      <c r="E1189" s="9">
        <f t="shared" si="76"/>
        <v>9.2449100000000008</v>
      </c>
      <c r="F1189" s="44">
        <v>41.29</v>
      </c>
      <c r="G1189" s="9">
        <f t="shared" si="77"/>
        <v>41.29</v>
      </c>
      <c r="H1189" s="11">
        <f t="shared" si="74"/>
        <v>371.73783110000005</v>
      </c>
    </row>
    <row r="1190" spans="1:8" outlineLevel="1">
      <c r="A1190" s="7">
        <v>29</v>
      </c>
      <c r="B1190" s="39">
        <v>42564</v>
      </c>
      <c r="C1190" s="40">
        <f t="shared" si="75"/>
        <v>0.52083333333333315</v>
      </c>
      <c r="D1190" s="43">
        <v>8.58</v>
      </c>
      <c r="E1190" s="9">
        <f t="shared" si="76"/>
        <v>8.8331100000000013</v>
      </c>
      <c r="F1190" s="44">
        <v>34.659999999999997</v>
      </c>
      <c r="G1190" s="9">
        <f t="shared" si="77"/>
        <v>34.659999999999997</v>
      </c>
      <c r="H1190" s="11">
        <f t="shared" si="74"/>
        <v>413.74287240000007</v>
      </c>
    </row>
    <row r="1191" spans="1:8" outlineLevel="1">
      <c r="A1191" s="7">
        <v>29</v>
      </c>
      <c r="B1191" s="39">
        <v>42564</v>
      </c>
      <c r="C1191" s="40">
        <f t="shared" si="75"/>
        <v>0.54166666666666652</v>
      </c>
      <c r="D1191" s="43">
        <v>8.74</v>
      </c>
      <c r="E1191" s="9">
        <f t="shared" si="76"/>
        <v>8.9978300000000004</v>
      </c>
      <c r="F1191" s="44">
        <v>35.93</v>
      </c>
      <c r="G1191" s="9">
        <f t="shared" si="77"/>
        <v>35.93</v>
      </c>
      <c r="H1191" s="11">
        <f t="shared" si="74"/>
        <v>410.03111310000003</v>
      </c>
    </row>
    <row r="1192" spans="1:8" outlineLevel="1">
      <c r="A1192" s="7">
        <v>29</v>
      </c>
      <c r="B1192" s="39">
        <v>42564</v>
      </c>
      <c r="C1192" s="40">
        <f t="shared" si="75"/>
        <v>0.56249999999999989</v>
      </c>
      <c r="D1192" s="43">
        <v>8.89</v>
      </c>
      <c r="E1192" s="9">
        <f t="shared" si="76"/>
        <v>9.152255000000002</v>
      </c>
      <c r="F1192" s="44">
        <v>38.89</v>
      </c>
      <c r="G1192" s="9">
        <f t="shared" si="77"/>
        <v>38.89</v>
      </c>
      <c r="H1192" s="11">
        <f t="shared" si="74"/>
        <v>389.97758555000007</v>
      </c>
    </row>
    <row r="1193" spans="1:8" outlineLevel="1">
      <c r="A1193" s="7">
        <v>29</v>
      </c>
      <c r="B1193" s="39">
        <v>42564</v>
      </c>
      <c r="C1193" s="40">
        <f t="shared" si="75"/>
        <v>0.58333333333333326</v>
      </c>
      <c r="D1193" s="43">
        <v>8.6</v>
      </c>
      <c r="E1193" s="9">
        <f t="shared" si="76"/>
        <v>8.8536999999999999</v>
      </c>
      <c r="F1193" s="44">
        <v>34.67</v>
      </c>
      <c r="G1193" s="9">
        <f t="shared" si="77"/>
        <v>34.67</v>
      </c>
      <c r="H1193" s="11">
        <f t="shared" si="74"/>
        <v>414.61877099999998</v>
      </c>
    </row>
    <row r="1194" spans="1:8" outlineLevel="1">
      <c r="A1194" s="7">
        <v>29</v>
      </c>
      <c r="B1194" s="39">
        <v>42564</v>
      </c>
      <c r="C1194" s="40">
        <f t="shared" si="75"/>
        <v>0.60416666666666663</v>
      </c>
      <c r="D1194" s="43">
        <v>8.9600000000000009</v>
      </c>
      <c r="E1194" s="9">
        <f t="shared" si="76"/>
        <v>9.2243200000000023</v>
      </c>
      <c r="F1194" s="44">
        <v>34.15</v>
      </c>
      <c r="G1194" s="9">
        <f t="shared" si="77"/>
        <v>34.15</v>
      </c>
      <c r="H1194" s="11">
        <f t="shared" si="74"/>
        <v>436.7715520000001</v>
      </c>
    </row>
    <row r="1195" spans="1:8" outlineLevel="1">
      <c r="A1195" s="7">
        <v>29</v>
      </c>
      <c r="B1195" s="39">
        <v>42564</v>
      </c>
      <c r="C1195" s="40">
        <f t="shared" si="75"/>
        <v>0.625</v>
      </c>
      <c r="D1195" s="43">
        <v>6.89</v>
      </c>
      <c r="E1195" s="9">
        <f t="shared" si="76"/>
        <v>7.0932550000000001</v>
      </c>
      <c r="F1195" s="44">
        <v>38.369999999999997</v>
      </c>
      <c r="G1195" s="9">
        <f t="shared" si="77"/>
        <v>38.369999999999997</v>
      </c>
      <c r="H1195" s="11">
        <f t="shared" si="74"/>
        <v>305.93208815000003</v>
      </c>
    </row>
    <row r="1196" spans="1:8" outlineLevel="1">
      <c r="A1196" s="7">
        <v>29</v>
      </c>
      <c r="B1196" s="39">
        <v>42564</v>
      </c>
      <c r="C1196" s="40">
        <f t="shared" si="75"/>
        <v>0.64583333333333337</v>
      </c>
      <c r="D1196" s="43">
        <v>7.7</v>
      </c>
      <c r="E1196" s="9">
        <f t="shared" si="76"/>
        <v>7.927150000000001</v>
      </c>
      <c r="F1196" s="44">
        <v>33.58</v>
      </c>
      <c r="G1196" s="9">
        <f t="shared" si="77"/>
        <v>33.58</v>
      </c>
      <c r="H1196" s="11">
        <f t="shared" si="74"/>
        <v>379.86902800000007</v>
      </c>
    </row>
    <row r="1197" spans="1:8" outlineLevel="1">
      <c r="A1197" s="7">
        <v>29</v>
      </c>
      <c r="B1197" s="39">
        <v>42564</v>
      </c>
      <c r="C1197" s="40">
        <f t="shared" si="75"/>
        <v>0.66666666666666674</v>
      </c>
      <c r="D1197" s="43">
        <v>7.32</v>
      </c>
      <c r="E1197" s="9">
        <f t="shared" si="76"/>
        <v>7.535940000000001</v>
      </c>
      <c r="F1197" s="44">
        <v>39.81</v>
      </c>
      <c r="G1197" s="9">
        <f t="shared" si="77"/>
        <v>39.81</v>
      </c>
      <c r="H1197" s="11">
        <f t="shared" si="74"/>
        <v>314.17333860000002</v>
      </c>
    </row>
    <row r="1198" spans="1:8" outlineLevel="1">
      <c r="A1198" s="7">
        <v>29</v>
      </c>
      <c r="B1198" s="39">
        <v>42564</v>
      </c>
      <c r="C1198" s="40">
        <f t="shared" si="75"/>
        <v>0.68750000000000011</v>
      </c>
      <c r="D1198" s="43">
        <v>7.31</v>
      </c>
      <c r="E1198" s="9">
        <f t="shared" si="76"/>
        <v>7.5256449999999999</v>
      </c>
      <c r="F1198" s="44">
        <v>49.68</v>
      </c>
      <c r="G1198" s="9">
        <f t="shared" si="77"/>
        <v>49.68</v>
      </c>
      <c r="H1198" s="11">
        <f t="shared" si="74"/>
        <v>239.46602390000001</v>
      </c>
    </row>
    <row r="1199" spans="1:8" outlineLevel="1">
      <c r="A1199" s="7">
        <v>29</v>
      </c>
      <c r="B1199" s="39">
        <v>42564</v>
      </c>
      <c r="C1199" s="40">
        <f t="shared" si="75"/>
        <v>0.70833333333333348</v>
      </c>
      <c r="D1199" s="43">
        <v>3.76</v>
      </c>
      <c r="E1199" s="9">
        <f t="shared" si="76"/>
        <v>3.8709199999999999</v>
      </c>
      <c r="F1199" s="44">
        <v>69.03</v>
      </c>
      <c r="G1199" s="9">
        <f t="shared" si="77"/>
        <v>69.03</v>
      </c>
      <c r="H1199" s="11">
        <f t="shared" si="74"/>
        <v>48.270372399999992</v>
      </c>
    </row>
    <row r="1200" spans="1:8" outlineLevel="1">
      <c r="A1200" s="7">
        <v>29</v>
      </c>
      <c r="B1200" s="39">
        <v>42564</v>
      </c>
      <c r="C1200" s="40">
        <f t="shared" si="75"/>
        <v>0.72916666666666685</v>
      </c>
      <c r="D1200" s="43">
        <v>4.8899999999999997</v>
      </c>
      <c r="E1200" s="9">
        <f t="shared" si="76"/>
        <v>5.0342549999999999</v>
      </c>
      <c r="F1200" s="44">
        <v>80.86</v>
      </c>
      <c r="G1200" s="9">
        <f t="shared" si="77"/>
        <v>80.86</v>
      </c>
      <c r="H1200" s="11">
        <f t="shared" si="74"/>
        <v>3.2219232000000027</v>
      </c>
    </row>
    <row r="1201" spans="1:8" outlineLevel="1">
      <c r="A1201" s="7">
        <v>29</v>
      </c>
      <c r="B1201" s="39">
        <v>42564</v>
      </c>
      <c r="C1201" s="40">
        <f t="shared" si="75"/>
        <v>0.75000000000000022</v>
      </c>
      <c r="D1201" s="43">
        <v>6.13</v>
      </c>
      <c r="E1201" s="9">
        <f t="shared" si="76"/>
        <v>6.310835</v>
      </c>
      <c r="F1201" s="44">
        <v>172.83</v>
      </c>
      <c r="G1201" s="9">
        <f t="shared" si="77"/>
        <v>172.83</v>
      </c>
      <c r="H1201" s="11">
        <f t="shared" si="74"/>
        <v>-576.3685605500001</v>
      </c>
    </row>
    <row r="1202" spans="1:8" outlineLevel="1">
      <c r="A1202" s="7">
        <v>29</v>
      </c>
      <c r="B1202" s="39">
        <v>42564</v>
      </c>
      <c r="C1202" s="40">
        <f t="shared" si="75"/>
        <v>0.77083333333333359</v>
      </c>
      <c r="D1202" s="43">
        <v>7.72</v>
      </c>
      <c r="E1202" s="9">
        <f t="shared" si="76"/>
        <v>7.9477400000000005</v>
      </c>
      <c r="F1202" s="44">
        <v>209.93</v>
      </c>
      <c r="G1202" s="9">
        <f t="shared" si="77"/>
        <v>209.93</v>
      </c>
      <c r="H1202" s="11">
        <f t="shared" si="74"/>
        <v>-1020.7282482000002</v>
      </c>
    </row>
    <row r="1203" spans="1:8" outlineLevel="1">
      <c r="A1203" s="7">
        <v>29</v>
      </c>
      <c r="B1203" s="39">
        <v>42564</v>
      </c>
      <c r="C1203" s="40">
        <f t="shared" si="75"/>
        <v>0.79166666666666696</v>
      </c>
      <c r="D1203" s="43">
        <v>6.13</v>
      </c>
      <c r="E1203" s="9">
        <f t="shared" si="76"/>
        <v>6.310835</v>
      </c>
      <c r="F1203" s="44">
        <v>104.79</v>
      </c>
      <c r="G1203" s="9">
        <f t="shared" si="77"/>
        <v>104.79</v>
      </c>
      <c r="H1203" s="11">
        <f t="shared" si="74"/>
        <v>-146.97934715000005</v>
      </c>
    </row>
    <row r="1204" spans="1:8" outlineLevel="1">
      <c r="A1204" s="7">
        <v>29</v>
      </c>
      <c r="B1204" s="39">
        <v>42564</v>
      </c>
      <c r="C1204" s="40">
        <f t="shared" si="75"/>
        <v>0.81250000000000033</v>
      </c>
      <c r="D1204" s="43">
        <v>2.9</v>
      </c>
      <c r="E1204" s="9">
        <f t="shared" si="76"/>
        <v>2.9855499999999999</v>
      </c>
      <c r="F1204" s="44">
        <v>98.52</v>
      </c>
      <c r="G1204" s="9">
        <f t="shared" si="77"/>
        <v>98.52</v>
      </c>
      <c r="H1204" s="11">
        <f t="shared" si="74"/>
        <v>-50.814060999999988</v>
      </c>
    </row>
    <row r="1205" spans="1:8" outlineLevel="1">
      <c r="A1205" s="7">
        <v>29</v>
      </c>
      <c r="B1205" s="39">
        <v>42564</v>
      </c>
      <c r="C1205" s="40">
        <f t="shared" si="75"/>
        <v>0.8333333333333337</v>
      </c>
      <c r="D1205" s="43">
        <v>4.05</v>
      </c>
      <c r="E1205" s="9">
        <f t="shared" si="76"/>
        <v>4.1694750000000003</v>
      </c>
      <c r="F1205" s="44">
        <v>123.19</v>
      </c>
      <c r="G1205" s="9">
        <f t="shared" si="77"/>
        <v>123.19</v>
      </c>
      <c r="H1205" s="11">
        <f t="shared" si="74"/>
        <v>-173.82541275</v>
      </c>
    </row>
    <row r="1206" spans="1:8" outlineLevel="1">
      <c r="A1206" s="7">
        <v>29</v>
      </c>
      <c r="B1206" s="39">
        <v>42564</v>
      </c>
      <c r="C1206" s="40">
        <f t="shared" si="75"/>
        <v>0.85416666666666707</v>
      </c>
      <c r="D1206" s="43">
        <v>5.77</v>
      </c>
      <c r="E1206" s="9">
        <f t="shared" si="76"/>
        <v>5.9402150000000002</v>
      </c>
      <c r="F1206" s="44">
        <v>212.26</v>
      </c>
      <c r="G1206" s="9">
        <f t="shared" si="77"/>
        <v>212.26</v>
      </c>
      <c r="H1206" s="11">
        <f t="shared" si="74"/>
        <v>-776.74251340000001</v>
      </c>
    </row>
    <row r="1207" spans="1:8" outlineLevel="1">
      <c r="A1207" s="7">
        <v>29</v>
      </c>
      <c r="B1207" s="39">
        <v>42564</v>
      </c>
      <c r="C1207" s="40">
        <f t="shared" si="75"/>
        <v>0.87500000000000044</v>
      </c>
      <c r="D1207" s="43">
        <v>5.78</v>
      </c>
      <c r="E1207" s="9">
        <f t="shared" si="76"/>
        <v>5.9505100000000004</v>
      </c>
      <c r="F1207" s="44">
        <v>81.03</v>
      </c>
      <c r="G1207" s="9">
        <f t="shared" si="77"/>
        <v>81.03</v>
      </c>
      <c r="H1207" s="11">
        <f t="shared" si="74"/>
        <v>2.7967396999999936</v>
      </c>
    </row>
    <row r="1208" spans="1:8" outlineLevel="1">
      <c r="A1208" s="7">
        <v>29</v>
      </c>
      <c r="B1208" s="39">
        <v>42564</v>
      </c>
      <c r="C1208" s="40">
        <f t="shared" si="75"/>
        <v>0.89583333333333381</v>
      </c>
      <c r="D1208" s="43">
        <v>5.0599999999999996</v>
      </c>
      <c r="E1208" s="9">
        <f t="shared" si="76"/>
        <v>5.2092700000000001</v>
      </c>
      <c r="F1208" s="44">
        <v>84.94</v>
      </c>
      <c r="G1208" s="9">
        <f t="shared" si="77"/>
        <v>84.94</v>
      </c>
      <c r="H1208" s="11">
        <f t="shared" si="74"/>
        <v>-17.919888799999988</v>
      </c>
    </row>
    <row r="1209" spans="1:8" outlineLevel="1">
      <c r="A1209" s="7">
        <v>29</v>
      </c>
      <c r="B1209" s="39">
        <v>42564</v>
      </c>
      <c r="C1209" s="40">
        <f t="shared" si="75"/>
        <v>0.91666666666666718</v>
      </c>
      <c r="D1209" s="43">
        <v>6.29</v>
      </c>
      <c r="E1209" s="9">
        <f t="shared" si="76"/>
        <v>6.4755550000000008</v>
      </c>
      <c r="F1209" s="44">
        <v>63.1</v>
      </c>
      <c r="G1209" s="9">
        <f t="shared" si="77"/>
        <v>63.1</v>
      </c>
      <c r="H1209" s="11">
        <f t="shared" si="74"/>
        <v>119.15021200000001</v>
      </c>
    </row>
    <row r="1210" spans="1:8" outlineLevel="1">
      <c r="A1210" s="7">
        <v>29</v>
      </c>
      <c r="B1210" s="39">
        <v>42564</v>
      </c>
      <c r="C1210" s="40">
        <f t="shared" si="75"/>
        <v>0.93750000000000056</v>
      </c>
      <c r="D1210" s="43">
        <v>7.85</v>
      </c>
      <c r="E1210" s="9">
        <f t="shared" si="76"/>
        <v>8.0815750000000008</v>
      </c>
      <c r="F1210" s="44">
        <v>72.709999999999994</v>
      </c>
      <c r="G1210" s="9">
        <f t="shared" si="77"/>
        <v>72.709999999999994</v>
      </c>
      <c r="H1210" s="11">
        <f t="shared" si="74"/>
        <v>71.037044250000065</v>
      </c>
    </row>
    <row r="1211" spans="1:8" outlineLevel="1">
      <c r="A1211" s="7">
        <v>29</v>
      </c>
      <c r="B1211" s="39">
        <v>42564</v>
      </c>
      <c r="C1211" s="40">
        <f t="shared" si="75"/>
        <v>0.95833333333333393</v>
      </c>
      <c r="D1211" s="43">
        <v>7.53</v>
      </c>
      <c r="E1211" s="9">
        <f t="shared" si="76"/>
        <v>7.7521350000000009</v>
      </c>
      <c r="F1211" s="44">
        <v>57.88</v>
      </c>
      <c r="G1211" s="9">
        <f t="shared" si="77"/>
        <v>57.88</v>
      </c>
      <c r="H1211" s="11">
        <f t="shared" si="74"/>
        <v>183.1054287</v>
      </c>
    </row>
    <row r="1212" spans="1:8" outlineLevel="1">
      <c r="A1212" s="7">
        <v>29</v>
      </c>
      <c r="B1212" s="39">
        <v>42564</v>
      </c>
      <c r="C1212" s="40">
        <f t="shared" si="75"/>
        <v>0.9791666666666673</v>
      </c>
      <c r="D1212" s="43">
        <v>7.63</v>
      </c>
      <c r="E1212" s="9">
        <f t="shared" si="76"/>
        <v>7.8550850000000008</v>
      </c>
      <c r="F1212" s="44">
        <v>39.32</v>
      </c>
      <c r="G1212" s="9">
        <f t="shared" si="77"/>
        <v>39.32</v>
      </c>
      <c r="H1212" s="11">
        <f t="shared" si="74"/>
        <v>331.32748530000003</v>
      </c>
    </row>
    <row r="1213" spans="1:8" outlineLevel="1">
      <c r="A1213" s="7">
        <v>29</v>
      </c>
      <c r="B1213" s="39">
        <v>42564</v>
      </c>
      <c r="C1213" s="40">
        <f t="shared" si="75"/>
        <v>1.0000000000000007</v>
      </c>
      <c r="D1213" s="43">
        <v>6.17</v>
      </c>
      <c r="E1213" s="9">
        <f t="shared" si="76"/>
        <v>6.3520150000000006</v>
      </c>
      <c r="F1213" s="44">
        <v>22.77</v>
      </c>
      <c r="G1213" s="9">
        <f t="shared" si="77"/>
        <v>22.77</v>
      </c>
      <c r="H1213" s="11">
        <f t="shared" si="74"/>
        <v>373.05384095000005</v>
      </c>
    </row>
    <row r="1214" spans="1:8" outlineLevel="1">
      <c r="A1214" s="7">
        <v>29</v>
      </c>
      <c r="B1214" s="39">
        <v>42565</v>
      </c>
      <c r="C1214" s="40">
        <f t="shared" si="75"/>
        <v>2.0833333333333332E-2</v>
      </c>
      <c r="D1214" s="43">
        <v>6.94</v>
      </c>
      <c r="E1214" s="9">
        <f t="shared" si="76"/>
        <v>7.1447300000000009</v>
      </c>
      <c r="F1214" s="44">
        <v>22.94</v>
      </c>
      <c r="G1214" s="9">
        <f t="shared" si="77"/>
        <v>22.94</v>
      </c>
      <c r="H1214" s="11">
        <f t="shared" ref="H1214:H1277" si="78">E1214*($B$6-G1214)</f>
        <v>418.39538880000009</v>
      </c>
    </row>
    <row r="1215" spans="1:8" outlineLevel="1">
      <c r="A1215" s="7">
        <v>29</v>
      </c>
      <c r="B1215" s="39">
        <v>42565</v>
      </c>
      <c r="C1215" s="40">
        <f t="shared" ref="C1215:C1278" si="79">IF(C1214=$C$61,$C$14,C1214+1/48)</f>
        <v>4.1666666666666664E-2</v>
      </c>
      <c r="D1215" s="43">
        <v>7.96</v>
      </c>
      <c r="E1215" s="9">
        <f t="shared" si="76"/>
        <v>8.19482</v>
      </c>
      <c r="F1215" s="44">
        <v>24.52</v>
      </c>
      <c r="G1215" s="9">
        <f t="shared" si="77"/>
        <v>24.52</v>
      </c>
      <c r="H1215" s="11">
        <f t="shared" si="78"/>
        <v>466.94084360000005</v>
      </c>
    </row>
    <row r="1216" spans="1:8" outlineLevel="1">
      <c r="A1216" s="7">
        <v>29</v>
      </c>
      <c r="B1216" s="39">
        <v>42565</v>
      </c>
      <c r="C1216" s="40">
        <f t="shared" si="79"/>
        <v>6.25E-2</v>
      </c>
      <c r="D1216" s="43">
        <v>8.44</v>
      </c>
      <c r="E1216" s="9">
        <f t="shared" si="76"/>
        <v>8.6889800000000008</v>
      </c>
      <c r="F1216" s="44">
        <v>29.39</v>
      </c>
      <c r="G1216" s="9">
        <f t="shared" si="77"/>
        <v>29.39</v>
      </c>
      <c r="H1216" s="11">
        <f t="shared" si="78"/>
        <v>452.78274780000004</v>
      </c>
    </row>
    <row r="1217" spans="1:8" outlineLevel="1">
      <c r="A1217" s="7">
        <v>29</v>
      </c>
      <c r="B1217" s="39">
        <v>42565</v>
      </c>
      <c r="C1217" s="40">
        <f t="shared" si="79"/>
        <v>8.3333333333333329E-2</v>
      </c>
      <c r="D1217" s="43">
        <v>9.74</v>
      </c>
      <c r="E1217" s="9">
        <f t="shared" si="76"/>
        <v>10.027330000000001</v>
      </c>
      <c r="F1217" s="44">
        <v>25.85</v>
      </c>
      <c r="G1217" s="9">
        <f t="shared" si="77"/>
        <v>25.85</v>
      </c>
      <c r="H1217" s="11">
        <f t="shared" si="78"/>
        <v>558.0209145</v>
      </c>
    </row>
    <row r="1218" spans="1:8" outlineLevel="1">
      <c r="A1218" s="7">
        <v>29</v>
      </c>
      <c r="B1218" s="39">
        <v>42565</v>
      </c>
      <c r="C1218" s="40">
        <f t="shared" si="79"/>
        <v>0.10416666666666666</v>
      </c>
      <c r="D1218" s="43">
        <v>9.61</v>
      </c>
      <c r="E1218" s="9">
        <f t="shared" si="76"/>
        <v>9.8934949999999997</v>
      </c>
      <c r="F1218" s="44">
        <v>23.52</v>
      </c>
      <c r="G1218" s="9">
        <f t="shared" si="77"/>
        <v>23.52</v>
      </c>
      <c r="H1218" s="11">
        <f t="shared" si="78"/>
        <v>573.62484010000003</v>
      </c>
    </row>
    <row r="1219" spans="1:8" outlineLevel="1">
      <c r="A1219" s="7">
        <v>29</v>
      </c>
      <c r="B1219" s="39">
        <v>42565</v>
      </c>
      <c r="C1219" s="40">
        <f t="shared" si="79"/>
        <v>0.12499999999999999</v>
      </c>
      <c r="D1219" s="43">
        <v>9.57</v>
      </c>
      <c r="E1219" s="9">
        <f t="shared" si="76"/>
        <v>9.8523150000000008</v>
      </c>
      <c r="F1219" s="44">
        <v>25.31</v>
      </c>
      <c r="G1219" s="9">
        <f t="shared" si="77"/>
        <v>25.31</v>
      </c>
      <c r="H1219" s="11">
        <f t="shared" si="78"/>
        <v>553.60157985000001</v>
      </c>
    </row>
    <row r="1220" spans="1:8" outlineLevel="1">
      <c r="A1220" s="7">
        <v>29</v>
      </c>
      <c r="B1220" s="39">
        <v>42565</v>
      </c>
      <c r="C1220" s="40">
        <f t="shared" si="79"/>
        <v>0.14583333333333331</v>
      </c>
      <c r="D1220" s="43">
        <v>9.14</v>
      </c>
      <c r="E1220" s="9">
        <f t="shared" si="76"/>
        <v>9.4096300000000017</v>
      </c>
      <c r="F1220" s="44">
        <v>23.82</v>
      </c>
      <c r="G1220" s="9">
        <f t="shared" si="77"/>
        <v>23.82</v>
      </c>
      <c r="H1220" s="11">
        <f t="shared" si="78"/>
        <v>542.74745840000014</v>
      </c>
    </row>
    <row r="1221" spans="1:8" outlineLevel="1">
      <c r="A1221" s="7">
        <v>29</v>
      </c>
      <c r="B1221" s="39">
        <v>42565</v>
      </c>
      <c r="C1221" s="40">
        <f t="shared" si="79"/>
        <v>0.16666666666666666</v>
      </c>
      <c r="D1221" s="43">
        <v>9.5</v>
      </c>
      <c r="E1221" s="9">
        <f t="shared" si="76"/>
        <v>9.7802500000000006</v>
      </c>
      <c r="F1221" s="44">
        <v>22.52</v>
      </c>
      <c r="G1221" s="9">
        <f t="shared" si="77"/>
        <v>22.52</v>
      </c>
      <c r="H1221" s="11">
        <f t="shared" si="78"/>
        <v>576.83914500000003</v>
      </c>
    </row>
    <row r="1222" spans="1:8" outlineLevel="1">
      <c r="A1222" s="7">
        <v>29</v>
      </c>
      <c r="B1222" s="39">
        <v>42565</v>
      </c>
      <c r="C1222" s="40">
        <f t="shared" si="79"/>
        <v>0.1875</v>
      </c>
      <c r="D1222" s="43">
        <v>8.3800000000000008</v>
      </c>
      <c r="E1222" s="9">
        <f t="shared" si="76"/>
        <v>8.6272100000000016</v>
      </c>
      <c r="F1222" s="44">
        <v>22.97</v>
      </c>
      <c r="G1222" s="9">
        <f t="shared" si="77"/>
        <v>22.97</v>
      </c>
      <c r="H1222" s="11">
        <f t="shared" si="78"/>
        <v>504.95060130000013</v>
      </c>
    </row>
    <row r="1223" spans="1:8" outlineLevel="1">
      <c r="A1223" s="7">
        <v>29</v>
      </c>
      <c r="B1223" s="39">
        <v>42565</v>
      </c>
      <c r="C1223" s="40">
        <f t="shared" si="79"/>
        <v>0.20833333333333334</v>
      </c>
      <c r="D1223" s="43">
        <v>7.15</v>
      </c>
      <c r="E1223" s="9">
        <f t="shared" si="76"/>
        <v>7.3609250000000008</v>
      </c>
      <c r="F1223" s="44">
        <v>21.17</v>
      </c>
      <c r="G1223" s="9">
        <f t="shared" si="77"/>
        <v>21.17</v>
      </c>
      <c r="H1223" s="11">
        <f t="shared" si="78"/>
        <v>444.08460525000004</v>
      </c>
    </row>
    <row r="1224" spans="1:8" outlineLevel="1">
      <c r="A1224" s="7">
        <v>29</v>
      </c>
      <c r="B1224" s="39">
        <v>42565</v>
      </c>
      <c r="C1224" s="40">
        <f t="shared" si="79"/>
        <v>0.22916666666666669</v>
      </c>
      <c r="D1224" s="43">
        <v>6.27</v>
      </c>
      <c r="E1224" s="9">
        <f t="shared" si="76"/>
        <v>6.4549650000000005</v>
      </c>
      <c r="F1224" s="44">
        <v>24.05</v>
      </c>
      <c r="G1224" s="9">
        <f t="shared" si="77"/>
        <v>24.05</v>
      </c>
      <c r="H1224" s="11">
        <f t="shared" si="78"/>
        <v>370.83773925000003</v>
      </c>
    </row>
    <row r="1225" spans="1:8" outlineLevel="1">
      <c r="A1225" s="7">
        <v>29</v>
      </c>
      <c r="B1225" s="39">
        <v>42565</v>
      </c>
      <c r="C1225" s="40">
        <f t="shared" si="79"/>
        <v>0.25</v>
      </c>
      <c r="D1225" s="43">
        <v>6.26</v>
      </c>
      <c r="E1225" s="9">
        <f t="shared" si="76"/>
        <v>6.4446700000000003</v>
      </c>
      <c r="F1225" s="44">
        <v>27.78</v>
      </c>
      <c r="G1225" s="9">
        <f t="shared" si="77"/>
        <v>27.78</v>
      </c>
      <c r="H1225" s="11">
        <f t="shared" si="78"/>
        <v>346.20767240000004</v>
      </c>
    </row>
    <row r="1226" spans="1:8" outlineLevel="1">
      <c r="A1226" s="7">
        <v>29</v>
      </c>
      <c r="B1226" s="39">
        <v>42565</v>
      </c>
      <c r="C1226" s="40">
        <f t="shared" si="79"/>
        <v>0.27083333333333331</v>
      </c>
      <c r="D1226" s="43">
        <v>5.84</v>
      </c>
      <c r="E1226" s="9">
        <f t="shared" si="76"/>
        <v>6.0122800000000005</v>
      </c>
      <c r="F1226" s="44">
        <v>37</v>
      </c>
      <c r="G1226" s="9">
        <f t="shared" si="77"/>
        <v>37</v>
      </c>
      <c r="H1226" s="11">
        <f t="shared" si="78"/>
        <v>267.54646000000002</v>
      </c>
    </row>
    <row r="1227" spans="1:8" outlineLevel="1">
      <c r="A1227" s="7">
        <v>29</v>
      </c>
      <c r="B1227" s="39">
        <v>42565</v>
      </c>
      <c r="C1227" s="40">
        <f t="shared" si="79"/>
        <v>0.29166666666666663</v>
      </c>
      <c r="D1227" s="43">
        <v>4.95</v>
      </c>
      <c r="E1227" s="9">
        <f t="shared" si="76"/>
        <v>5.0960250000000009</v>
      </c>
      <c r="F1227" s="44">
        <v>90.37</v>
      </c>
      <c r="G1227" s="9">
        <f t="shared" si="77"/>
        <v>90.37</v>
      </c>
      <c r="H1227" s="11">
        <f t="shared" si="78"/>
        <v>-45.201741750000032</v>
      </c>
    </row>
    <row r="1228" spans="1:8" outlineLevel="1">
      <c r="A1228" s="7">
        <v>29</v>
      </c>
      <c r="B1228" s="39">
        <v>42565</v>
      </c>
      <c r="C1228" s="40">
        <f t="shared" si="79"/>
        <v>0.31249999999999994</v>
      </c>
      <c r="D1228" s="43">
        <v>2.64</v>
      </c>
      <c r="E1228" s="9">
        <f t="shared" si="76"/>
        <v>2.7178800000000005</v>
      </c>
      <c r="F1228" s="44">
        <v>101.7</v>
      </c>
      <c r="G1228" s="9">
        <f t="shared" si="77"/>
        <v>101.7</v>
      </c>
      <c r="H1228" s="11">
        <f t="shared" si="78"/>
        <v>-54.901176000000021</v>
      </c>
    </row>
    <row r="1229" spans="1:8" outlineLevel="1">
      <c r="A1229" s="7">
        <v>29</v>
      </c>
      <c r="B1229" s="39">
        <v>42565</v>
      </c>
      <c r="C1229" s="40">
        <f t="shared" si="79"/>
        <v>0.33333333333333326</v>
      </c>
      <c r="D1229" s="43">
        <v>3.48</v>
      </c>
      <c r="E1229" s="9">
        <f t="shared" si="76"/>
        <v>3.5826600000000002</v>
      </c>
      <c r="F1229" s="44">
        <v>95.21</v>
      </c>
      <c r="G1229" s="9">
        <f t="shared" si="77"/>
        <v>95.21</v>
      </c>
      <c r="H1229" s="11">
        <f t="shared" si="78"/>
        <v>-49.118268599999979</v>
      </c>
    </row>
    <row r="1230" spans="1:8" outlineLevel="1">
      <c r="A1230" s="7">
        <v>29</v>
      </c>
      <c r="B1230" s="39">
        <v>42565</v>
      </c>
      <c r="C1230" s="40">
        <f t="shared" si="79"/>
        <v>0.35416666666666657</v>
      </c>
      <c r="D1230" s="43">
        <v>4.6399999999999997</v>
      </c>
      <c r="E1230" s="9">
        <f t="shared" si="76"/>
        <v>4.7768800000000002</v>
      </c>
      <c r="F1230" s="44">
        <v>94.65</v>
      </c>
      <c r="G1230" s="9">
        <f t="shared" si="77"/>
        <v>94.65</v>
      </c>
      <c r="H1230" s="11">
        <f t="shared" si="78"/>
        <v>-62.815972000000031</v>
      </c>
    </row>
    <row r="1231" spans="1:8" outlineLevel="1">
      <c r="A1231" s="7">
        <v>29</v>
      </c>
      <c r="B1231" s="39">
        <v>42565</v>
      </c>
      <c r="C1231" s="40">
        <f t="shared" si="79"/>
        <v>0.37499999999999989</v>
      </c>
      <c r="D1231" s="43">
        <v>4.9000000000000004</v>
      </c>
      <c r="E1231" s="9">
        <f t="shared" ref="E1231:E1294" si="80">IF($B$11="Electricity",$D1231*$B$7,$D1231*$B$9)</f>
        <v>5.044550000000001</v>
      </c>
      <c r="F1231" s="44">
        <v>98.96</v>
      </c>
      <c r="G1231" s="9">
        <f t="shared" ref="G1231:G1294" si="81">$F1231*$B$9</f>
        <v>98.96</v>
      </c>
      <c r="H1231" s="11">
        <f t="shared" si="78"/>
        <v>-88.077842999999987</v>
      </c>
    </row>
    <row r="1232" spans="1:8" outlineLevel="1">
      <c r="A1232" s="7">
        <v>29</v>
      </c>
      <c r="B1232" s="39">
        <v>42565</v>
      </c>
      <c r="C1232" s="40">
        <f t="shared" si="79"/>
        <v>0.3958333333333332</v>
      </c>
      <c r="D1232" s="43">
        <v>3</v>
      </c>
      <c r="E1232" s="9">
        <f t="shared" si="80"/>
        <v>3.0885000000000002</v>
      </c>
      <c r="F1232" s="44">
        <v>77.739999999999995</v>
      </c>
      <c r="G1232" s="9">
        <f t="shared" si="81"/>
        <v>77.739999999999995</v>
      </c>
      <c r="H1232" s="11">
        <f t="shared" si="78"/>
        <v>11.612760000000018</v>
      </c>
    </row>
    <row r="1233" spans="1:8" outlineLevel="1">
      <c r="A1233" s="7">
        <v>29</v>
      </c>
      <c r="B1233" s="39">
        <v>42565</v>
      </c>
      <c r="C1233" s="40">
        <f t="shared" si="79"/>
        <v>0.41666666666666652</v>
      </c>
      <c r="D1233" s="43">
        <v>2.2799999999999998</v>
      </c>
      <c r="E1233" s="9">
        <f t="shared" si="80"/>
        <v>2.3472599999999999</v>
      </c>
      <c r="F1233" s="44">
        <v>80.959999999999994</v>
      </c>
      <c r="G1233" s="9">
        <f t="shared" si="81"/>
        <v>80.959999999999994</v>
      </c>
      <c r="H1233" s="11">
        <f t="shared" si="78"/>
        <v>1.2675204000000146</v>
      </c>
    </row>
    <row r="1234" spans="1:8" outlineLevel="1">
      <c r="A1234" s="7">
        <v>29</v>
      </c>
      <c r="B1234" s="39">
        <v>42565</v>
      </c>
      <c r="C1234" s="40">
        <f t="shared" si="79"/>
        <v>0.43749999999999983</v>
      </c>
      <c r="D1234" s="43">
        <v>1.4</v>
      </c>
      <c r="E1234" s="9">
        <f t="shared" si="80"/>
        <v>1.4413</v>
      </c>
      <c r="F1234" s="44">
        <v>71.760000000000005</v>
      </c>
      <c r="G1234" s="9">
        <f t="shared" si="81"/>
        <v>71.760000000000005</v>
      </c>
      <c r="H1234" s="11">
        <f t="shared" si="78"/>
        <v>14.038261999999992</v>
      </c>
    </row>
    <row r="1235" spans="1:8" outlineLevel="1">
      <c r="A1235" s="7">
        <v>29</v>
      </c>
      <c r="B1235" s="39">
        <v>42565</v>
      </c>
      <c r="C1235" s="40">
        <f t="shared" si="79"/>
        <v>0.45833333333333315</v>
      </c>
      <c r="D1235" s="43">
        <v>1.0900000000000001</v>
      </c>
      <c r="E1235" s="9">
        <f t="shared" si="80"/>
        <v>1.1221550000000002</v>
      </c>
      <c r="F1235" s="44">
        <v>56.82</v>
      </c>
      <c r="G1235" s="9">
        <f t="shared" si="81"/>
        <v>56.82</v>
      </c>
      <c r="H1235" s="11">
        <f t="shared" si="78"/>
        <v>27.694785400000004</v>
      </c>
    </row>
    <row r="1236" spans="1:8" outlineLevel="1">
      <c r="A1236" s="7">
        <v>29</v>
      </c>
      <c r="B1236" s="39">
        <v>42565</v>
      </c>
      <c r="C1236" s="40">
        <f t="shared" si="79"/>
        <v>0.47916666666666646</v>
      </c>
      <c r="D1236" s="43">
        <v>1.07</v>
      </c>
      <c r="E1236" s="9">
        <f t="shared" si="80"/>
        <v>1.1015650000000001</v>
      </c>
      <c r="F1236" s="44">
        <v>50.38</v>
      </c>
      <c r="G1236" s="9">
        <f t="shared" si="81"/>
        <v>50.38</v>
      </c>
      <c r="H1236" s="11">
        <f t="shared" si="78"/>
        <v>34.2807028</v>
      </c>
    </row>
    <row r="1237" spans="1:8" outlineLevel="1">
      <c r="A1237" s="7">
        <v>29</v>
      </c>
      <c r="B1237" s="39">
        <v>42565</v>
      </c>
      <c r="C1237" s="40">
        <f t="shared" si="79"/>
        <v>0.49999999999999978</v>
      </c>
      <c r="D1237" s="43">
        <v>2.23</v>
      </c>
      <c r="E1237" s="9">
        <f t="shared" si="80"/>
        <v>2.295785</v>
      </c>
      <c r="F1237" s="44">
        <v>36.270000000000003</v>
      </c>
      <c r="G1237" s="9">
        <f t="shared" si="81"/>
        <v>36.270000000000003</v>
      </c>
      <c r="H1237" s="11">
        <f t="shared" si="78"/>
        <v>103.83835554999999</v>
      </c>
    </row>
    <row r="1238" spans="1:8" outlineLevel="1">
      <c r="A1238" s="7">
        <v>29</v>
      </c>
      <c r="B1238" s="39">
        <v>42565</v>
      </c>
      <c r="C1238" s="40">
        <f t="shared" si="79"/>
        <v>0.52083333333333315</v>
      </c>
      <c r="D1238" s="43">
        <v>5.48</v>
      </c>
      <c r="E1238" s="9">
        <f t="shared" si="80"/>
        <v>5.6416600000000008</v>
      </c>
      <c r="F1238" s="44">
        <v>35.03</v>
      </c>
      <c r="G1238" s="9">
        <f t="shared" si="81"/>
        <v>35.03</v>
      </c>
      <c r="H1238" s="11">
        <f t="shared" si="78"/>
        <v>262.16794020000003</v>
      </c>
    </row>
    <row r="1239" spans="1:8" outlineLevel="1">
      <c r="A1239" s="7">
        <v>29</v>
      </c>
      <c r="B1239" s="39">
        <v>42565</v>
      </c>
      <c r="C1239" s="40">
        <f t="shared" si="79"/>
        <v>0.54166666666666652</v>
      </c>
      <c r="D1239" s="43">
        <v>7.79</v>
      </c>
      <c r="E1239" s="9">
        <f t="shared" si="80"/>
        <v>8.0198049999999999</v>
      </c>
      <c r="F1239" s="44">
        <v>34.270000000000003</v>
      </c>
      <c r="G1239" s="9">
        <f t="shared" si="81"/>
        <v>34.270000000000003</v>
      </c>
      <c r="H1239" s="11">
        <f t="shared" si="78"/>
        <v>378.77539014999996</v>
      </c>
    </row>
    <row r="1240" spans="1:8" outlineLevel="1">
      <c r="A1240" s="7">
        <v>29</v>
      </c>
      <c r="B1240" s="39">
        <v>42565</v>
      </c>
      <c r="C1240" s="40">
        <f t="shared" si="79"/>
        <v>0.56249999999999989</v>
      </c>
      <c r="D1240" s="43">
        <v>8.23</v>
      </c>
      <c r="E1240" s="9">
        <f t="shared" si="80"/>
        <v>8.4727850000000018</v>
      </c>
      <c r="F1240" s="44">
        <v>30.25</v>
      </c>
      <c r="G1240" s="9">
        <f t="shared" si="81"/>
        <v>30.25</v>
      </c>
      <c r="H1240" s="11">
        <f t="shared" si="78"/>
        <v>434.23023125000009</v>
      </c>
    </row>
    <row r="1241" spans="1:8" outlineLevel="1">
      <c r="A1241" s="7">
        <v>29</v>
      </c>
      <c r="B1241" s="39">
        <v>42565</v>
      </c>
      <c r="C1241" s="40">
        <f t="shared" si="79"/>
        <v>0.58333333333333326</v>
      </c>
      <c r="D1241" s="43">
        <v>8.1999999999999993</v>
      </c>
      <c r="E1241" s="9">
        <f t="shared" si="80"/>
        <v>8.4419000000000004</v>
      </c>
      <c r="F1241" s="44">
        <v>30.27</v>
      </c>
      <c r="G1241" s="9">
        <f t="shared" si="81"/>
        <v>30.27</v>
      </c>
      <c r="H1241" s="11">
        <f t="shared" si="78"/>
        <v>432.47853700000007</v>
      </c>
    </row>
    <row r="1242" spans="1:8" outlineLevel="1">
      <c r="A1242" s="7">
        <v>29</v>
      </c>
      <c r="B1242" s="39">
        <v>42565</v>
      </c>
      <c r="C1242" s="40">
        <f t="shared" si="79"/>
        <v>0.60416666666666663</v>
      </c>
      <c r="D1242" s="43">
        <v>6.57</v>
      </c>
      <c r="E1242" s="9">
        <f t="shared" si="80"/>
        <v>6.763815000000001</v>
      </c>
      <c r="F1242" s="44">
        <v>35.950000000000003</v>
      </c>
      <c r="G1242" s="9">
        <f t="shared" si="81"/>
        <v>35.950000000000003</v>
      </c>
      <c r="H1242" s="11">
        <f t="shared" si="78"/>
        <v>308.09177325000002</v>
      </c>
    </row>
    <row r="1243" spans="1:8" outlineLevel="1">
      <c r="A1243" s="7">
        <v>29</v>
      </c>
      <c r="B1243" s="39">
        <v>42565</v>
      </c>
      <c r="C1243" s="40">
        <f t="shared" si="79"/>
        <v>0.625</v>
      </c>
      <c r="D1243" s="43">
        <v>6.27</v>
      </c>
      <c r="E1243" s="9">
        <f t="shared" si="80"/>
        <v>6.4549650000000005</v>
      </c>
      <c r="F1243" s="44">
        <v>31.7</v>
      </c>
      <c r="G1243" s="9">
        <f t="shared" si="81"/>
        <v>31.7</v>
      </c>
      <c r="H1243" s="11">
        <f t="shared" si="78"/>
        <v>321.45725700000003</v>
      </c>
    </row>
    <row r="1244" spans="1:8" outlineLevel="1">
      <c r="A1244" s="7">
        <v>29</v>
      </c>
      <c r="B1244" s="39">
        <v>42565</v>
      </c>
      <c r="C1244" s="40">
        <f t="shared" si="79"/>
        <v>0.64583333333333337</v>
      </c>
      <c r="D1244" s="43">
        <v>5.99</v>
      </c>
      <c r="E1244" s="9">
        <f t="shared" si="80"/>
        <v>6.1667050000000003</v>
      </c>
      <c r="F1244" s="44">
        <v>34.69</v>
      </c>
      <c r="G1244" s="9">
        <f t="shared" si="81"/>
        <v>34.69</v>
      </c>
      <c r="H1244" s="11">
        <f t="shared" si="78"/>
        <v>288.66346105000002</v>
      </c>
    </row>
    <row r="1245" spans="1:8" outlineLevel="1">
      <c r="A1245" s="7">
        <v>29</v>
      </c>
      <c r="B1245" s="39">
        <v>42565</v>
      </c>
      <c r="C1245" s="40">
        <f t="shared" si="79"/>
        <v>0.66666666666666674</v>
      </c>
      <c r="D1245" s="43">
        <v>5.49</v>
      </c>
      <c r="E1245" s="9">
        <f t="shared" si="80"/>
        <v>5.651955000000001</v>
      </c>
      <c r="F1245" s="44">
        <v>32</v>
      </c>
      <c r="G1245" s="9">
        <f t="shared" si="81"/>
        <v>32</v>
      </c>
      <c r="H1245" s="11">
        <f t="shared" si="78"/>
        <v>279.77177250000005</v>
      </c>
    </row>
    <row r="1246" spans="1:8" outlineLevel="1">
      <c r="A1246" s="7">
        <v>29</v>
      </c>
      <c r="B1246" s="39">
        <v>42565</v>
      </c>
      <c r="C1246" s="40">
        <f t="shared" si="79"/>
        <v>0.68750000000000011</v>
      </c>
      <c r="D1246" s="43">
        <v>5.32</v>
      </c>
      <c r="E1246" s="9">
        <f t="shared" si="80"/>
        <v>5.4769400000000008</v>
      </c>
      <c r="F1246" s="44">
        <v>38.03</v>
      </c>
      <c r="G1246" s="9">
        <f t="shared" si="81"/>
        <v>38.03</v>
      </c>
      <c r="H1246" s="11">
        <f t="shared" si="78"/>
        <v>238.08258180000004</v>
      </c>
    </row>
    <row r="1247" spans="1:8" outlineLevel="1">
      <c r="A1247" s="7">
        <v>29</v>
      </c>
      <c r="B1247" s="39">
        <v>42565</v>
      </c>
      <c r="C1247" s="40">
        <f t="shared" si="79"/>
        <v>0.70833333333333348</v>
      </c>
      <c r="D1247" s="43">
        <v>3.4</v>
      </c>
      <c r="E1247" s="9">
        <f t="shared" si="80"/>
        <v>3.5003000000000002</v>
      </c>
      <c r="F1247" s="44">
        <v>51.86</v>
      </c>
      <c r="G1247" s="9">
        <f t="shared" si="81"/>
        <v>51.86</v>
      </c>
      <c r="H1247" s="11">
        <f t="shared" si="78"/>
        <v>103.74889200000001</v>
      </c>
    </row>
    <row r="1248" spans="1:8" outlineLevel="1">
      <c r="A1248" s="7">
        <v>29</v>
      </c>
      <c r="B1248" s="39">
        <v>42565</v>
      </c>
      <c r="C1248" s="40">
        <f t="shared" si="79"/>
        <v>0.72916666666666685</v>
      </c>
      <c r="D1248" s="43">
        <v>2.76</v>
      </c>
      <c r="E1248" s="9">
        <f t="shared" si="80"/>
        <v>2.8414199999999998</v>
      </c>
      <c r="F1248" s="44">
        <v>194.44</v>
      </c>
      <c r="G1248" s="9">
        <f t="shared" si="81"/>
        <v>194.44</v>
      </c>
      <c r="H1248" s="11">
        <f t="shared" si="78"/>
        <v>-320.90997479999999</v>
      </c>
    </row>
    <row r="1249" spans="1:8" outlineLevel="1">
      <c r="A1249" s="7">
        <v>29</v>
      </c>
      <c r="B1249" s="39">
        <v>42565</v>
      </c>
      <c r="C1249" s="40">
        <f t="shared" si="79"/>
        <v>0.75000000000000022</v>
      </c>
      <c r="D1249" s="43">
        <v>3.35</v>
      </c>
      <c r="E1249" s="9">
        <f t="shared" si="80"/>
        <v>3.4488250000000003</v>
      </c>
      <c r="F1249" s="44">
        <v>246.38</v>
      </c>
      <c r="G1249" s="9">
        <f t="shared" si="81"/>
        <v>246.38</v>
      </c>
      <c r="H1249" s="11">
        <f t="shared" si="78"/>
        <v>-568.64226600000006</v>
      </c>
    </row>
    <row r="1250" spans="1:8" outlineLevel="1">
      <c r="A1250" s="7">
        <v>29</v>
      </c>
      <c r="B1250" s="39">
        <v>42565</v>
      </c>
      <c r="C1250" s="40">
        <f t="shared" si="79"/>
        <v>0.77083333333333359</v>
      </c>
      <c r="D1250" s="43">
        <v>4.33</v>
      </c>
      <c r="E1250" s="9">
        <f t="shared" si="80"/>
        <v>4.4577350000000004</v>
      </c>
      <c r="F1250" s="44">
        <v>217.43</v>
      </c>
      <c r="G1250" s="9">
        <f t="shared" si="81"/>
        <v>217.43</v>
      </c>
      <c r="H1250" s="11">
        <f t="shared" si="78"/>
        <v>-605.93991855000013</v>
      </c>
    </row>
    <row r="1251" spans="1:8" outlineLevel="1">
      <c r="A1251" s="7">
        <v>29</v>
      </c>
      <c r="B1251" s="39">
        <v>42565</v>
      </c>
      <c r="C1251" s="40">
        <f t="shared" si="79"/>
        <v>0.79166666666666696</v>
      </c>
      <c r="D1251" s="43">
        <v>5.55</v>
      </c>
      <c r="E1251" s="9">
        <f t="shared" si="80"/>
        <v>5.7137250000000002</v>
      </c>
      <c r="F1251" s="44">
        <v>143.86000000000001</v>
      </c>
      <c r="G1251" s="9">
        <f t="shared" si="81"/>
        <v>143.86000000000001</v>
      </c>
      <c r="H1251" s="11">
        <f t="shared" si="78"/>
        <v>-356.3078910000001</v>
      </c>
    </row>
    <row r="1252" spans="1:8" outlineLevel="1">
      <c r="A1252" s="7">
        <v>29</v>
      </c>
      <c r="B1252" s="39">
        <v>42565</v>
      </c>
      <c r="C1252" s="40">
        <f t="shared" si="79"/>
        <v>0.81250000000000033</v>
      </c>
      <c r="D1252" s="43">
        <v>4.7300000000000004</v>
      </c>
      <c r="E1252" s="9">
        <f t="shared" si="80"/>
        <v>4.8695350000000008</v>
      </c>
      <c r="F1252" s="44">
        <v>99.57</v>
      </c>
      <c r="G1252" s="9">
        <f t="shared" si="81"/>
        <v>99.57</v>
      </c>
      <c r="H1252" s="11">
        <f t="shared" si="78"/>
        <v>-87.992497449999988</v>
      </c>
    </row>
    <row r="1253" spans="1:8" outlineLevel="1">
      <c r="A1253" s="7">
        <v>29</v>
      </c>
      <c r="B1253" s="39">
        <v>42565</v>
      </c>
      <c r="C1253" s="40">
        <f t="shared" si="79"/>
        <v>0.8333333333333337</v>
      </c>
      <c r="D1253" s="43">
        <v>5.56</v>
      </c>
      <c r="E1253" s="9">
        <f t="shared" si="80"/>
        <v>5.7240200000000003</v>
      </c>
      <c r="F1253" s="44">
        <v>201.07</v>
      </c>
      <c r="G1253" s="9">
        <f t="shared" si="81"/>
        <v>201.07</v>
      </c>
      <c r="H1253" s="11">
        <f t="shared" si="78"/>
        <v>-684.42107139999996</v>
      </c>
    </row>
    <row r="1254" spans="1:8" outlineLevel="1">
      <c r="A1254" s="7">
        <v>29</v>
      </c>
      <c r="B1254" s="39">
        <v>42565</v>
      </c>
      <c r="C1254" s="40">
        <f t="shared" si="79"/>
        <v>0.85416666666666707</v>
      </c>
      <c r="D1254" s="43">
        <v>7.18</v>
      </c>
      <c r="E1254" s="9">
        <f t="shared" si="80"/>
        <v>7.3918100000000004</v>
      </c>
      <c r="F1254" s="44">
        <v>214.32</v>
      </c>
      <c r="G1254" s="9">
        <f t="shared" si="81"/>
        <v>214.32</v>
      </c>
      <c r="H1254" s="11">
        <f t="shared" si="78"/>
        <v>-981.78020419999996</v>
      </c>
    </row>
    <row r="1255" spans="1:8" outlineLevel="1">
      <c r="A1255" s="7">
        <v>29</v>
      </c>
      <c r="B1255" s="39">
        <v>42565</v>
      </c>
      <c r="C1255" s="40">
        <f t="shared" si="79"/>
        <v>0.87500000000000044</v>
      </c>
      <c r="D1255" s="43">
        <v>8.35</v>
      </c>
      <c r="E1255" s="9">
        <f t="shared" si="80"/>
        <v>8.5963250000000002</v>
      </c>
      <c r="F1255" s="44">
        <v>94.35</v>
      </c>
      <c r="G1255" s="9">
        <f t="shared" si="81"/>
        <v>94.35</v>
      </c>
      <c r="H1255" s="11">
        <f t="shared" si="78"/>
        <v>-110.46277624999995</v>
      </c>
    </row>
    <row r="1256" spans="1:8" outlineLevel="1">
      <c r="A1256" s="7">
        <v>29</v>
      </c>
      <c r="B1256" s="39">
        <v>42565</v>
      </c>
      <c r="C1256" s="40">
        <f t="shared" si="79"/>
        <v>0.89583333333333381</v>
      </c>
      <c r="D1256" s="43">
        <v>8.0500000000000007</v>
      </c>
      <c r="E1256" s="9">
        <f t="shared" si="80"/>
        <v>8.2874750000000006</v>
      </c>
      <c r="F1256" s="44">
        <v>89.58</v>
      </c>
      <c r="G1256" s="9">
        <f t="shared" si="81"/>
        <v>89.58</v>
      </c>
      <c r="H1256" s="11">
        <f t="shared" si="78"/>
        <v>-66.962797999999992</v>
      </c>
    </row>
    <row r="1257" spans="1:8" outlineLevel="1">
      <c r="A1257" s="7">
        <v>29</v>
      </c>
      <c r="B1257" s="39">
        <v>42565</v>
      </c>
      <c r="C1257" s="40">
        <f t="shared" si="79"/>
        <v>0.91666666666666718</v>
      </c>
      <c r="D1257" s="43">
        <v>6.35</v>
      </c>
      <c r="E1257" s="9">
        <f t="shared" si="80"/>
        <v>6.5373250000000001</v>
      </c>
      <c r="F1257" s="44">
        <v>71.55</v>
      </c>
      <c r="G1257" s="9">
        <f t="shared" si="81"/>
        <v>71.55</v>
      </c>
      <c r="H1257" s="11">
        <f t="shared" si="78"/>
        <v>65.046383750000018</v>
      </c>
    </row>
    <row r="1258" spans="1:8" outlineLevel="1">
      <c r="A1258" s="7">
        <v>29</v>
      </c>
      <c r="B1258" s="39">
        <v>42565</v>
      </c>
      <c r="C1258" s="40">
        <f t="shared" si="79"/>
        <v>0.93750000000000056</v>
      </c>
      <c r="D1258" s="43">
        <v>7.68</v>
      </c>
      <c r="E1258" s="9">
        <f t="shared" si="80"/>
        <v>7.9065600000000007</v>
      </c>
      <c r="F1258" s="44">
        <v>170.71</v>
      </c>
      <c r="G1258" s="9">
        <f t="shared" si="81"/>
        <v>170.71</v>
      </c>
      <c r="H1258" s="11">
        <f t="shared" si="78"/>
        <v>-705.34421760000009</v>
      </c>
    </row>
    <row r="1259" spans="1:8" outlineLevel="1">
      <c r="A1259" s="7">
        <v>29</v>
      </c>
      <c r="B1259" s="39">
        <v>42565</v>
      </c>
      <c r="C1259" s="40">
        <f t="shared" si="79"/>
        <v>0.95833333333333393</v>
      </c>
      <c r="D1259" s="43">
        <v>8.1999999999999993</v>
      </c>
      <c r="E1259" s="9">
        <f t="shared" si="80"/>
        <v>8.4419000000000004</v>
      </c>
      <c r="F1259" s="44">
        <v>73.849999999999994</v>
      </c>
      <c r="G1259" s="9">
        <f t="shared" si="81"/>
        <v>73.849999999999994</v>
      </c>
      <c r="H1259" s="11">
        <f t="shared" si="78"/>
        <v>64.580535000000054</v>
      </c>
    </row>
    <row r="1260" spans="1:8" outlineLevel="1">
      <c r="A1260" s="7">
        <v>29</v>
      </c>
      <c r="B1260" s="39">
        <v>42565</v>
      </c>
      <c r="C1260" s="40">
        <f t="shared" si="79"/>
        <v>0.9791666666666673</v>
      </c>
      <c r="D1260" s="43">
        <v>8.0500000000000007</v>
      </c>
      <c r="E1260" s="9">
        <f t="shared" si="80"/>
        <v>8.2874750000000006</v>
      </c>
      <c r="F1260" s="44">
        <v>58.43</v>
      </c>
      <c r="G1260" s="9">
        <f t="shared" si="81"/>
        <v>58.43</v>
      </c>
      <c r="H1260" s="11">
        <f t="shared" si="78"/>
        <v>191.19204825000003</v>
      </c>
    </row>
    <row r="1261" spans="1:8" outlineLevel="1">
      <c r="A1261" s="7">
        <v>29</v>
      </c>
      <c r="B1261" s="39">
        <v>42565</v>
      </c>
      <c r="C1261" s="40">
        <f t="shared" si="79"/>
        <v>1.0000000000000007</v>
      </c>
      <c r="D1261" s="43">
        <v>7.61</v>
      </c>
      <c r="E1261" s="9">
        <f t="shared" si="80"/>
        <v>7.8344950000000013</v>
      </c>
      <c r="F1261" s="44">
        <v>54.46</v>
      </c>
      <c r="G1261" s="9">
        <f t="shared" si="81"/>
        <v>54.46</v>
      </c>
      <c r="H1261" s="11">
        <f t="shared" si="78"/>
        <v>211.84474480000003</v>
      </c>
    </row>
    <row r="1262" spans="1:8" outlineLevel="1">
      <c r="A1262" s="7">
        <v>29</v>
      </c>
      <c r="B1262" s="39">
        <v>42566</v>
      </c>
      <c r="C1262" s="40">
        <f t="shared" si="79"/>
        <v>2.0833333333333332E-2</v>
      </c>
      <c r="D1262" s="43">
        <v>5.59</v>
      </c>
      <c r="E1262" s="9">
        <f t="shared" si="80"/>
        <v>5.7549049999999999</v>
      </c>
      <c r="F1262" s="44">
        <v>40.880000000000003</v>
      </c>
      <c r="G1262" s="9">
        <f t="shared" si="81"/>
        <v>40.880000000000003</v>
      </c>
      <c r="H1262" s="11">
        <f t="shared" si="78"/>
        <v>233.76424109999999</v>
      </c>
    </row>
    <row r="1263" spans="1:8" outlineLevel="1">
      <c r="A1263" s="7">
        <v>29</v>
      </c>
      <c r="B1263" s="39">
        <v>42566</v>
      </c>
      <c r="C1263" s="40">
        <f t="shared" si="79"/>
        <v>4.1666666666666664E-2</v>
      </c>
      <c r="D1263" s="43">
        <v>4.95</v>
      </c>
      <c r="E1263" s="9">
        <f t="shared" si="80"/>
        <v>5.0960250000000009</v>
      </c>
      <c r="F1263" s="44">
        <v>31.89</v>
      </c>
      <c r="G1263" s="9">
        <f t="shared" si="81"/>
        <v>31.89</v>
      </c>
      <c r="H1263" s="11">
        <f t="shared" si="78"/>
        <v>252.81380025000004</v>
      </c>
    </row>
    <row r="1264" spans="1:8" outlineLevel="1">
      <c r="A1264" s="7">
        <v>29</v>
      </c>
      <c r="B1264" s="39">
        <v>42566</v>
      </c>
      <c r="C1264" s="40">
        <f t="shared" si="79"/>
        <v>6.25E-2</v>
      </c>
      <c r="D1264" s="43">
        <v>5.03</v>
      </c>
      <c r="E1264" s="9">
        <f t="shared" si="80"/>
        <v>5.1783850000000005</v>
      </c>
      <c r="F1264" s="44">
        <v>29</v>
      </c>
      <c r="G1264" s="9">
        <f t="shared" si="81"/>
        <v>29</v>
      </c>
      <c r="H1264" s="11">
        <f t="shared" si="78"/>
        <v>271.86521250000004</v>
      </c>
    </row>
    <row r="1265" spans="1:8" outlineLevel="1">
      <c r="A1265" s="7">
        <v>29</v>
      </c>
      <c r="B1265" s="39">
        <v>42566</v>
      </c>
      <c r="C1265" s="40">
        <f t="shared" si="79"/>
        <v>8.3333333333333329E-2</v>
      </c>
      <c r="D1265" s="43">
        <v>4.24</v>
      </c>
      <c r="E1265" s="9">
        <f t="shared" si="80"/>
        <v>4.3650800000000007</v>
      </c>
      <c r="F1265" s="44">
        <v>26.13</v>
      </c>
      <c r="G1265" s="9">
        <f t="shared" si="81"/>
        <v>26.13</v>
      </c>
      <c r="H1265" s="11">
        <f t="shared" si="78"/>
        <v>241.69447960000005</v>
      </c>
    </row>
    <row r="1266" spans="1:8" outlineLevel="1">
      <c r="A1266" s="7">
        <v>29</v>
      </c>
      <c r="B1266" s="39">
        <v>42566</v>
      </c>
      <c r="C1266" s="40">
        <f t="shared" si="79"/>
        <v>0.10416666666666666</v>
      </c>
      <c r="D1266" s="43">
        <v>2.8</v>
      </c>
      <c r="E1266" s="9">
        <f t="shared" si="80"/>
        <v>2.8826000000000001</v>
      </c>
      <c r="F1266" s="44">
        <v>17.84</v>
      </c>
      <c r="G1266" s="9">
        <f t="shared" si="81"/>
        <v>17.84</v>
      </c>
      <c r="H1266" s="11">
        <f t="shared" si="78"/>
        <v>183.506316</v>
      </c>
    </row>
    <row r="1267" spans="1:8" outlineLevel="1">
      <c r="A1267" s="7">
        <v>29</v>
      </c>
      <c r="B1267" s="39">
        <v>42566</v>
      </c>
      <c r="C1267" s="40">
        <f t="shared" si="79"/>
        <v>0.12499999999999999</v>
      </c>
      <c r="D1267" s="43">
        <v>2.42</v>
      </c>
      <c r="E1267" s="9">
        <f t="shared" si="80"/>
        <v>2.49139</v>
      </c>
      <c r="F1267" s="44">
        <v>16.23</v>
      </c>
      <c r="G1267" s="9">
        <f t="shared" si="81"/>
        <v>16.23</v>
      </c>
      <c r="H1267" s="11">
        <f t="shared" si="78"/>
        <v>162.61302529999998</v>
      </c>
    </row>
    <row r="1268" spans="1:8" outlineLevel="1">
      <c r="A1268" s="7">
        <v>29</v>
      </c>
      <c r="B1268" s="39">
        <v>42566</v>
      </c>
      <c r="C1268" s="40">
        <f t="shared" si="79"/>
        <v>0.14583333333333331</v>
      </c>
      <c r="D1268" s="43">
        <v>2.71</v>
      </c>
      <c r="E1268" s="9">
        <f t="shared" si="80"/>
        <v>2.7899450000000003</v>
      </c>
      <c r="F1268" s="44">
        <v>16.23</v>
      </c>
      <c r="G1268" s="9">
        <f t="shared" si="81"/>
        <v>16.23</v>
      </c>
      <c r="H1268" s="11">
        <f t="shared" si="78"/>
        <v>182.09971015000002</v>
      </c>
    </row>
    <row r="1269" spans="1:8" outlineLevel="1">
      <c r="A1269" s="7">
        <v>29</v>
      </c>
      <c r="B1269" s="39">
        <v>42566</v>
      </c>
      <c r="C1269" s="40">
        <f t="shared" si="79"/>
        <v>0.16666666666666666</v>
      </c>
      <c r="D1269" s="43">
        <v>1.96</v>
      </c>
      <c r="E1269" s="9">
        <f t="shared" si="80"/>
        <v>2.0178199999999999</v>
      </c>
      <c r="F1269" s="44">
        <v>15.62</v>
      </c>
      <c r="G1269" s="9">
        <f t="shared" si="81"/>
        <v>15.62</v>
      </c>
      <c r="H1269" s="11">
        <f t="shared" si="78"/>
        <v>132.93398159999998</v>
      </c>
    </row>
    <row r="1270" spans="1:8" outlineLevel="1">
      <c r="A1270" s="7">
        <v>29</v>
      </c>
      <c r="B1270" s="39">
        <v>42566</v>
      </c>
      <c r="C1270" s="40">
        <f t="shared" si="79"/>
        <v>0.1875</v>
      </c>
      <c r="D1270" s="43">
        <v>1.84</v>
      </c>
      <c r="E1270" s="9">
        <f t="shared" si="80"/>
        <v>1.8942800000000002</v>
      </c>
      <c r="F1270" s="44">
        <v>15.76</v>
      </c>
      <c r="G1270" s="9">
        <f t="shared" si="81"/>
        <v>15.76</v>
      </c>
      <c r="H1270" s="11">
        <f t="shared" si="78"/>
        <v>124.5299672</v>
      </c>
    </row>
    <row r="1271" spans="1:8" outlineLevel="1">
      <c r="A1271" s="7">
        <v>29</v>
      </c>
      <c r="B1271" s="39">
        <v>42566</v>
      </c>
      <c r="C1271" s="40">
        <f t="shared" si="79"/>
        <v>0.20833333333333334</v>
      </c>
      <c r="D1271" s="43">
        <v>1.62</v>
      </c>
      <c r="E1271" s="9">
        <f t="shared" si="80"/>
        <v>1.6677900000000003</v>
      </c>
      <c r="F1271" s="44">
        <v>15.36</v>
      </c>
      <c r="G1271" s="9">
        <f t="shared" si="81"/>
        <v>15.36</v>
      </c>
      <c r="H1271" s="11">
        <f t="shared" si="78"/>
        <v>110.30763060000002</v>
      </c>
    </row>
    <row r="1272" spans="1:8" outlineLevel="1">
      <c r="A1272" s="7">
        <v>29</v>
      </c>
      <c r="B1272" s="39">
        <v>42566</v>
      </c>
      <c r="C1272" s="40">
        <f t="shared" si="79"/>
        <v>0.22916666666666669</v>
      </c>
      <c r="D1272" s="43">
        <v>1.44</v>
      </c>
      <c r="E1272" s="9">
        <f t="shared" si="80"/>
        <v>1.48248</v>
      </c>
      <c r="F1272" s="44">
        <v>22.66</v>
      </c>
      <c r="G1272" s="9">
        <f t="shared" si="81"/>
        <v>22.66</v>
      </c>
      <c r="H1272" s="11">
        <f t="shared" si="78"/>
        <v>87.229123200000004</v>
      </c>
    </row>
    <row r="1273" spans="1:8" outlineLevel="1">
      <c r="A1273" s="7">
        <v>29</v>
      </c>
      <c r="B1273" s="39">
        <v>42566</v>
      </c>
      <c r="C1273" s="40">
        <f t="shared" si="79"/>
        <v>0.25</v>
      </c>
      <c r="D1273" s="43">
        <v>1.77</v>
      </c>
      <c r="E1273" s="9">
        <f t="shared" si="80"/>
        <v>1.8222150000000001</v>
      </c>
      <c r="F1273" s="44">
        <v>26.52</v>
      </c>
      <c r="G1273" s="9">
        <f t="shared" si="81"/>
        <v>26.52</v>
      </c>
      <c r="H1273" s="11">
        <f t="shared" si="78"/>
        <v>100.18538070000001</v>
      </c>
    </row>
    <row r="1274" spans="1:8" outlineLevel="1">
      <c r="A1274" s="7">
        <v>29</v>
      </c>
      <c r="B1274" s="39">
        <v>42566</v>
      </c>
      <c r="C1274" s="40">
        <f t="shared" si="79"/>
        <v>0.27083333333333331</v>
      </c>
      <c r="D1274" s="43">
        <v>2.67</v>
      </c>
      <c r="E1274" s="9">
        <f t="shared" si="80"/>
        <v>2.7487650000000001</v>
      </c>
      <c r="F1274" s="44">
        <v>65.87</v>
      </c>
      <c r="G1274" s="9">
        <f t="shared" si="81"/>
        <v>65.87</v>
      </c>
      <c r="H1274" s="11">
        <f t="shared" si="78"/>
        <v>42.96319694999999</v>
      </c>
    </row>
    <row r="1275" spans="1:8" outlineLevel="1">
      <c r="A1275" s="7">
        <v>29</v>
      </c>
      <c r="B1275" s="39">
        <v>42566</v>
      </c>
      <c r="C1275" s="40">
        <f t="shared" si="79"/>
        <v>0.29166666666666663</v>
      </c>
      <c r="D1275" s="43">
        <v>4.0199999999999996</v>
      </c>
      <c r="E1275" s="9">
        <f t="shared" si="80"/>
        <v>4.1385899999999998</v>
      </c>
      <c r="F1275" s="44">
        <v>134</v>
      </c>
      <c r="G1275" s="9">
        <f t="shared" si="81"/>
        <v>134</v>
      </c>
      <c r="H1275" s="11">
        <f t="shared" si="78"/>
        <v>-217.27597499999999</v>
      </c>
    </row>
    <row r="1276" spans="1:8" outlineLevel="1">
      <c r="A1276" s="7">
        <v>29</v>
      </c>
      <c r="B1276" s="39">
        <v>42566</v>
      </c>
      <c r="C1276" s="40">
        <f t="shared" si="79"/>
        <v>0.31249999999999994</v>
      </c>
      <c r="D1276" s="43">
        <v>3.41</v>
      </c>
      <c r="E1276" s="9">
        <f t="shared" si="80"/>
        <v>3.5105950000000004</v>
      </c>
      <c r="F1276" s="44">
        <v>92.1</v>
      </c>
      <c r="G1276" s="9">
        <f t="shared" si="81"/>
        <v>92.1</v>
      </c>
      <c r="H1276" s="11">
        <f t="shared" si="78"/>
        <v>-37.212306999999981</v>
      </c>
    </row>
    <row r="1277" spans="1:8" outlineLevel="1">
      <c r="A1277" s="7">
        <v>29</v>
      </c>
      <c r="B1277" s="39">
        <v>42566</v>
      </c>
      <c r="C1277" s="40">
        <f t="shared" si="79"/>
        <v>0.33333333333333326</v>
      </c>
      <c r="D1277" s="43">
        <v>2.73</v>
      </c>
      <c r="E1277" s="9">
        <f t="shared" si="80"/>
        <v>2.8105350000000002</v>
      </c>
      <c r="F1277" s="44">
        <v>100.51</v>
      </c>
      <c r="G1277" s="9">
        <f t="shared" si="81"/>
        <v>100.51</v>
      </c>
      <c r="H1277" s="11">
        <f t="shared" si="78"/>
        <v>-53.42827035000002</v>
      </c>
    </row>
    <row r="1278" spans="1:8" outlineLevel="1">
      <c r="A1278" s="7">
        <v>29</v>
      </c>
      <c r="B1278" s="39">
        <v>42566</v>
      </c>
      <c r="C1278" s="40">
        <f t="shared" si="79"/>
        <v>0.35416666666666657</v>
      </c>
      <c r="D1278" s="43">
        <v>2.87</v>
      </c>
      <c r="E1278" s="9">
        <f t="shared" si="80"/>
        <v>2.9546650000000003</v>
      </c>
      <c r="F1278" s="44">
        <v>148.01</v>
      </c>
      <c r="G1278" s="9">
        <f t="shared" si="81"/>
        <v>148.01</v>
      </c>
      <c r="H1278" s="11">
        <f t="shared" ref="H1278:H1341" si="82">E1278*($B$6-G1278)</f>
        <v>-196.51476915000001</v>
      </c>
    </row>
    <row r="1279" spans="1:8" outlineLevel="1">
      <c r="A1279" s="7">
        <v>29</v>
      </c>
      <c r="B1279" s="39">
        <v>42566</v>
      </c>
      <c r="C1279" s="40">
        <f t="shared" ref="C1279:C1342" si="83">IF(C1278=$C$61,$C$14,C1278+1/48)</f>
        <v>0.37499999999999989</v>
      </c>
      <c r="D1279" s="43">
        <v>1.72</v>
      </c>
      <c r="E1279" s="9">
        <f t="shared" si="80"/>
        <v>1.7707400000000002</v>
      </c>
      <c r="F1279" s="44">
        <v>100.51</v>
      </c>
      <c r="G1279" s="9">
        <f t="shared" si="81"/>
        <v>100.51</v>
      </c>
      <c r="H1279" s="11">
        <f t="shared" si="82"/>
        <v>-33.661767400000016</v>
      </c>
    </row>
    <row r="1280" spans="1:8" outlineLevel="1">
      <c r="A1280" s="7">
        <v>29</v>
      </c>
      <c r="B1280" s="39">
        <v>42566</v>
      </c>
      <c r="C1280" s="40">
        <f t="shared" si="83"/>
        <v>0.3958333333333332</v>
      </c>
      <c r="D1280" s="43">
        <v>1.1499999999999999</v>
      </c>
      <c r="E1280" s="9">
        <f t="shared" si="80"/>
        <v>1.1839249999999999</v>
      </c>
      <c r="F1280" s="44">
        <v>108.12</v>
      </c>
      <c r="G1280" s="9">
        <f t="shared" si="81"/>
        <v>108.12</v>
      </c>
      <c r="H1280" s="11">
        <f t="shared" si="82"/>
        <v>-31.516083500000004</v>
      </c>
    </row>
    <row r="1281" spans="1:8" outlineLevel="1">
      <c r="A1281" s="7">
        <v>29</v>
      </c>
      <c r="B1281" s="39">
        <v>42566</v>
      </c>
      <c r="C1281" s="40">
        <f t="shared" si="83"/>
        <v>0.41666666666666652</v>
      </c>
      <c r="D1281" s="43">
        <v>0.16999999999999998</v>
      </c>
      <c r="E1281" s="9">
        <f t="shared" si="80"/>
        <v>0.175015</v>
      </c>
      <c r="F1281" s="44">
        <v>101.87</v>
      </c>
      <c r="G1281" s="9">
        <f t="shared" si="81"/>
        <v>101.87</v>
      </c>
      <c r="H1281" s="11">
        <f t="shared" si="82"/>
        <v>-3.5650555500000007</v>
      </c>
    </row>
    <row r="1282" spans="1:8" outlineLevel="1">
      <c r="A1282" s="7">
        <v>29</v>
      </c>
      <c r="B1282" s="39">
        <v>42566</v>
      </c>
      <c r="C1282" s="40">
        <f t="shared" si="83"/>
        <v>0.43749999999999983</v>
      </c>
      <c r="D1282" s="43">
        <v>-0.04</v>
      </c>
      <c r="E1282" s="9">
        <f t="shared" si="80"/>
        <v>-4.1180000000000001E-2</v>
      </c>
      <c r="F1282" s="44">
        <v>96.44</v>
      </c>
      <c r="G1282" s="9">
        <f t="shared" si="81"/>
        <v>96.44</v>
      </c>
      <c r="H1282" s="11">
        <f t="shared" si="82"/>
        <v>0.61522919999999992</v>
      </c>
    </row>
    <row r="1283" spans="1:8" outlineLevel="1">
      <c r="A1283" s="7">
        <v>29</v>
      </c>
      <c r="B1283" s="39">
        <v>42566</v>
      </c>
      <c r="C1283" s="40">
        <f t="shared" si="83"/>
        <v>0.45833333333333315</v>
      </c>
      <c r="D1283" s="43">
        <v>0.22</v>
      </c>
      <c r="E1283" s="9">
        <f t="shared" si="80"/>
        <v>0.22649000000000002</v>
      </c>
      <c r="F1283" s="44">
        <v>87.83</v>
      </c>
      <c r="G1283" s="9">
        <f t="shared" si="81"/>
        <v>87.83</v>
      </c>
      <c r="H1283" s="11">
        <f t="shared" si="82"/>
        <v>-1.4336816999999997</v>
      </c>
    </row>
    <row r="1284" spans="1:8" outlineLevel="1">
      <c r="A1284" s="7">
        <v>29</v>
      </c>
      <c r="B1284" s="39">
        <v>42566</v>
      </c>
      <c r="C1284" s="40">
        <f t="shared" si="83"/>
        <v>0.47916666666666646</v>
      </c>
      <c r="D1284" s="43">
        <v>0.63</v>
      </c>
      <c r="E1284" s="9">
        <f t="shared" si="80"/>
        <v>0.64858500000000008</v>
      </c>
      <c r="F1284" s="44">
        <v>75.16</v>
      </c>
      <c r="G1284" s="9">
        <f t="shared" si="81"/>
        <v>75.16</v>
      </c>
      <c r="H1284" s="11">
        <f t="shared" si="82"/>
        <v>4.112028900000003</v>
      </c>
    </row>
    <row r="1285" spans="1:8" outlineLevel="1">
      <c r="A1285" s="7">
        <v>29</v>
      </c>
      <c r="B1285" s="39">
        <v>42566</v>
      </c>
      <c r="C1285" s="40">
        <f t="shared" si="83"/>
        <v>0.49999999999999978</v>
      </c>
      <c r="D1285" s="43">
        <v>0.56999999999999995</v>
      </c>
      <c r="E1285" s="9">
        <f t="shared" si="80"/>
        <v>0.58681499999999998</v>
      </c>
      <c r="F1285" s="44">
        <v>70.16</v>
      </c>
      <c r="G1285" s="9">
        <f t="shared" si="81"/>
        <v>70.16</v>
      </c>
      <c r="H1285" s="11">
        <f t="shared" si="82"/>
        <v>6.6544821000000018</v>
      </c>
    </row>
    <row r="1286" spans="1:8" outlineLevel="1">
      <c r="A1286" s="7">
        <v>29</v>
      </c>
      <c r="B1286" s="39">
        <v>42566</v>
      </c>
      <c r="C1286" s="40">
        <f t="shared" si="83"/>
        <v>0.52083333333333315</v>
      </c>
      <c r="D1286" s="43">
        <v>0.81</v>
      </c>
      <c r="E1286" s="9">
        <f t="shared" si="80"/>
        <v>0.83389500000000016</v>
      </c>
      <c r="F1286" s="44">
        <v>65.67</v>
      </c>
      <c r="G1286" s="9">
        <f t="shared" si="81"/>
        <v>65.67</v>
      </c>
      <c r="H1286" s="11">
        <f t="shared" si="82"/>
        <v>13.200557850000001</v>
      </c>
    </row>
    <row r="1287" spans="1:8" outlineLevel="1">
      <c r="A1287" s="7">
        <v>29</v>
      </c>
      <c r="B1287" s="39">
        <v>42566</v>
      </c>
      <c r="C1287" s="40">
        <f t="shared" si="83"/>
        <v>0.54166666666666652</v>
      </c>
      <c r="D1287" s="43">
        <v>0.63</v>
      </c>
      <c r="E1287" s="9">
        <f t="shared" si="80"/>
        <v>0.64858500000000008</v>
      </c>
      <c r="F1287" s="44">
        <v>53.95</v>
      </c>
      <c r="G1287" s="9">
        <f t="shared" si="81"/>
        <v>53.95</v>
      </c>
      <c r="H1287" s="11">
        <f t="shared" si="82"/>
        <v>17.868516750000001</v>
      </c>
    </row>
    <row r="1288" spans="1:8" outlineLevel="1">
      <c r="A1288" s="7">
        <v>29</v>
      </c>
      <c r="B1288" s="39">
        <v>42566</v>
      </c>
      <c r="C1288" s="40">
        <f t="shared" si="83"/>
        <v>0.56249999999999989</v>
      </c>
      <c r="D1288" s="43">
        <v>1.17</v>
      </c>
      <c r="E1288" s="9">
        <f t="shared" si="80"/>
        <v>1.204515</v>
      </c>
      <c r="F1288" s="44">
        <v>54.42</v>
      </c>
      <c r="G1288" s="9">
        <f t="shared" si="81"/>
        <v>54.42</v>
      </c>
      <c r="H1288" s="11">
        <f t="shared" si="82"/>
        <v>32.618266200000001</v>
      </c>
    </row>
    <row r="1289" spans="1:8" outlineLevel="1">
      <c r="A1289" s="7">
        <v>29</v>
      </c>
      <c r="B1289" s="39">
        <v>42566</v>
      </c>
      <c r="C1289" s="40">
        <f t="shared" si="83"/>
        <v>0.58333333333333326</v>
      </c>
      <c r="D1289" s="43">
        <v>0.9</v>
      </c>
      <c r="E1289" s="9">
        <f t="shared" si="80"/>
        <v>0.9265500000000001</v>
      </c>
      <c r="F1289" s="44">
        <v>60.95</v>
      </c>
      <c r="G1289" s="9">
        <f t="shared" si="81"/>
        <v>60.95</v>
      </c>
      <c r="H1289" s="11">
        <f t="shared" si="82"/>
        <v>19.040602499999999</v>
      </c>
    </row>
    <row r="1290" spans="1:8" outlineLevel="1">
      <c r="A1290" s="7">
        <v>29</v>
      </c>
      <c r="B1290" s="39">
        <v>42566</v>
      </c>
      <c r="C1290" s="40">
        <f t="shared" si="83"/>
        <v>0.60416666666666663</v>
      </c>
      <c r="D1290" s="43">
        <v>0.98</v>
      </c>
      <c r="E1290" s="9">
        <f t="shared" si="80"/>
        <v>1.00891</v>
      </c>
      <c r="F1290" s="44">
        <v>52.12</v>
      </c>
      <c r="G1290" s="9">
        <f t="shared" si="81"/>
        <v>52.12</v>
      </c>
      <c r="H1290" s="11">
        <f t="shared" si="82"/>
        <v>29.641775800000001</v>
      </c>
    </row>
    <row r="1291" spans="1:8" outlineLevel="1">
      <c r="A1291" s="7">
        <v>29</v>
      </c>
      <c r="B1291" s="39">
        <v>42566</v>
      </c>
      <c r="C1291" s="40">
        <f t="shared" si="83"/>
        <v>0.625</v>
      </c>
      <c r="D1291" s="43">
        <v>2.06</v>
      </c>
      <c r="E1291" s="9">
        <f t="shared" si="80"/>
        <v>2.1207700000000003</v>
      </c>
      <c r="F1291" s="44">
        <v>56.09</v>
      </c>
      <c r="G1291" s="9">
        <f t="shared" si="81"/>
        <v>56.09</v>
      </c>
      <c r="H1291" s="11">
        <f t="shared" si="82"/>
        <v>53.8887657</v>
      </c>
    </row>
    <row r="1292" spans="1:8" outlineLevel="1">
      <c r="A1292" s="7">
        <v>29</v>
      </c>
      <c r="B1292" s="39">
        <v>42566</v>
      </c>
      <c r="C1292" s="40">
        <f t="shared" si="83"/>
        <v>0.64583333333333337</v>
      </c>
      <c r="D1292" s="43">
        <v>1.32</v>
      </c>
      <c r="E1292" s="9">
        <f t="shared" si="80"/>
        <v>1.3589400000000003</v>
      </c>
      <c r="F1292" s="44">
        <v>64.97</v>
      </c>
      <c r="G1292" s="9">
        <f t="shared" si="81"/>
        <v>64.97</v>
      </c>
      <c r="H1292" s="11">
        <f t="shared" si="82"/>
        <v>22.463278200000005</v>
      </c>
    </row>
    <row r="1293" spans="1:8" outlineLevel="1">
      <c r="A1293" s="7">
        <v>29</v>
      </c>
      <c r="B1293" s="39">
        <v>42566</v>
      </c>
      <c r="C1293" s="40">
        <f t="shared" si="83"/>
        <v>0.66666666666666674</v>
      </c>
      <c r="D1293" s="43">
        <v>1.5</v>
      </c>
      <c r="E1293" s="9">
        <f t="shared" si="80"/>
        <v>1.5442500000000001</v>
      </c>
      <c r="F1293" s="44">
        <v>65.25</v>
      </c>
      <c r="G1293" s="9">
        <f t="shared" si="81"/>
        <v>65.25</v>
      </c>
      <c r="H1293" s="11">
        <f t="shared" si="82"/>
        <v>25.094062500000003</v>
      </c>
    </row>
    <row r="1294" spans="1:8" outlineLevel="1">
      <c r="A1294" s="7">
        <v>29</v>
      </c>
      <c r="B1294" s="39">
        <v>42566</v>
      </c>
      <c r="C1294" s="40">
        <f t="shared" si="83"/>
        <v>0.68750000000000011</v>
      </c>
      <c r="D1294" s="43">
        <v>1.1100000000000001</v>
      </c>
      <c r="E1294" s="9">
        <f t="shared" si="80"/>
        <v>1.1427450000000001</v>
      </c>
      <c r="F1294" s="44">
        <v>79.81</v>
      </c>
      <c r="G1294" s="9">
        <f t="shared" si="81"/>
        <v>79.81</v>
      </c>
      <c r="H1294" s="11">
        <f t="shared" si="82"/>
        <v>1.9312390499999976</v>
      </c>
    </row>
    <row r="1295" spans="1:8" outlineLevel="1">
      <c r="A1295" s="7">
        <v>29</v>
      </c>
      <c r="B1295" s="39">
        <v>42566</v>
      </c>
      <c r="C1295" s="40">
        <f t="shared" si="83"/>
        <v>0.70833333333333348</v>
      </c>
      <c r="D1295" s="43">
        <v>1.39</v>
      </c>
      <c r="E1295" s="9">
        <f t="shared" ref="E1295:E1358" si="84">IF($B$11="Electricity",$D1295*$B$7,$D1295*$B$9)</f>
        <v>1.4310050000000001</v>
      </c>
      <c r="F1295" s="44">
        <v>102.21</v>
      </c>
      <c r="G1295" s="9">
        <f t="shared" ref="G1295:G1358" si="85">$F1295*$B$9</f>
        <v>102.21</v>
      </c>
      <c r="H1295" s="11">
        <f t="shared" si="82"/>
        <v>-29.636113549999994</v>
      </c>
    </row>
    <row r="1296" spans="1:8" outlineLevel="1">
      <c r="A1296" s="7">
        <v>29</v>
      </c>
      <c r="B1296" s="39">
        <v>42566</v>
      </c>
      <c r="C1296" s="40">
        <f t="shared" si="83"/>
        <v>0.72916666666666685</v>
      </c>
      <c r="D1296" s="43">
        <v>1.04</v>
      </c>
      <c r="E1296" s="9">
        <f t="shared" si="84"/>
        <v>1.0706800000000001</v>
      </c>
      <c r="F1296" s="44">
        <v>143.47999999999999</v>
      </c>
      <c r="G1296" s="9">
        <f t="shared" si="85"/>
        <v>143.47999999999999</v>
      </c>
      <c r="H1296" s="11">
        <f t="shared" si="82"/>
        <v>-66.360746399999996</v>
      </c>
    </row>
    <row r="1297" spans="1:8" outlineLevel="1">
      <c r="A1297" s="7">
        <v>29</v>
      </c>
      <c r="B1297" s="39">
        <v>42566</v>
      </c>
      <c r="C1297" s="40">
        <f t="shared" si="83"/>
        <v>0.75000000000000022</v>
      </c>
      <c r="D1297" s="43">
        <v>1.04</v>
      </c>
      <c r="E1297" s="9">
        <f t="shared" si="84"/>
        <v>1.0706800000000001</v>
      </c>
      <c r="F1297" s="44">
        <v>211.91</v>
      </c>
      <c r="G1297" s="9">
        <f t="shared" si="85"/>
        <v>211.91</v>
      </c>
      <c r="H1297" s="11">
        <f t="shared" si="82"/>
        <v>-139.6273788</v>
      </c>
    </row>
    <row r="1298" spans="1:8" outlineLevel="1">
      <c r="A1298" s="7">
        <v>29</v>
      </c>
      <c r="B1298" s="39">
        <v>42566</v>
      </c>
      <c r="C1298" s="40">
        <f t="shared" si="83"/>
        <v>0.77083333333333359</v>
      </c>
      <c r="D1298" s="43">
        <v>1.36</v>
      </c>
      <c r="E1298" s="9">
        <f t="shared" si="84"/>
        <v>1.4001200000000003</v>
      </c>
      <c r="F1298" s="44">
        <v>99.9</v>
      </c>
      <c r="G1298" s="9">
        <f t="shared" si="85"/>
        <v>99.9</v>
      </c>
      <c r="H1298" s="11">
        <f t="shared" si="82"/>
        <v>-25.762208000000012</v>
      </c>
    </row>
    <row r="1299" spans="1:8" outlineLevel="1">
      <c r="A1299" s="7">
        <v>29</v>
      </c>
      <c r="B1299" s="39">
        <v>42566</v>
      </c>
      <c r="C1299" s="40">
        <f t="shared" si="83"/>
        <v>0.79166666666666696</v>
      </c>
      <c r="D1299" s="43">
        <v>0.64</v>
      </c>
      <c r="E1299" s="9">
        <f t="shared" si="84"/>
        <v>0.65888000000000002</v>
      </c>
      <c r="F1299" s="44">
        <v>99.9</v>
      </c>
      <c r="G1299" s="9">
        <f t="shared" si="85"/>
        <v>99.9</v>
      </c>
      <c r="H1299" s="11">
        <f t="shared" si="82"/>
        <v>-12.123392000000004</v>
      </c>
    </row>
    <row r="1300" spans="1:8" outlineLevel="1">
      <c r="A1300" s="7">
        <v>29</v>
      </c>
      <c r="B1300" s="39">
        <v>42566</v>
      </c>
      <c r="C1300" s="40">
        <f t="shared" si="83"/>
        <v>0.81250000000000033</v>
      </c>
      <c r="D1300" s="43">
        <v>0.95</v>
      </c>
      <c r="E1300" s="9">
        <f t="shared" si="84"/>
        <v>0.97802500000000003</v>
      </c>
      <c r="F1300" s="44">
        <v>98.65</v>
      </c>
      <c r="G1300" s="9">
        <f t="shared" si="85"/>
        <v>98.65</v>
      </c>
      <c r="H1300" s="11">
        <f t="shared" si="82"/>
        <v>-16.773128750000005</v>
      </c>
    </row>
    <row r="1301" spans="1:8" outlineLevel="1">
      <c r="A1301" s="7">
        <v>29</v>
      </c>
      <c r="B1301" s="39">
        <v>42566</v>
      </c>
      <c r="C1301" s="40">
        <f t="shared" si="83"/>
        <v>0.8333333333333337</v>
      </c>
      <c r="D1301" s="43">
        <v>0.64</v>
      </c>
      <c r="E1301" s="9">
        <f t="shared" si="84"/>
        <v>0.65888000000000002</v>
      </c>
      <c r="F1301" s="44">
        <v>99.9</v>
      </c>
      <c r="G1301" s="9">
        <f t="shared" si="85"/>
        <v>99.9</v>
      </c>
      <c r="H1301" s="11">
        <f t="shared" si="82"/>
        <v>-12.123392000000004</v>
      </c>
    </row>
    <row r="1302" spans="1:8" outlineLevel="1">
      <c r="A1302" s="7">
        <v>29</v>
      </c>
      <c r="B1302" s="39">
        <v>42566</v>
      </c>
      <c r="C1302" s="40">
        <f t="shared" si="83"/>
        <v>0.85416666666666707</v>
      </c>
      <c r="D1302" s="43">
        <v>0.53</v>
      </c>
      <c r="E1302" s="9">
        <f t="shared" si="84"/>
        <v>0.54563500000000009</v>
      </c>
      <c r="F1302" s="44">
        <v>146.08000000000001</v>
      </c>
      <c r="G1302" s="9">
        <f t="shared" si="85"/>
        <v>146.08000000000001</v>
      </c>
      <c r="H1302" s="11">
        <f t="shared" si="82"/>
        <v>-35.23710830000001</v>
      </c>
    </row>
    <row r="1303" spans="1:8" outlineLevel="1">
      <c r="A1303" s="7">
        <v>29</v>
      </c>
      <c r="B1303" s="39">
        <v>42566</v>
      </c>
      <c r="C1303" s="40">
        <f t="shared" si="83"/>
        <v>0.87500000000000044</v>
      </c>
      <c r="D1303" s="43">
        <v>0.17</v>
      </c>
      <c r="E1303" s="9">
        <f t="shared" si="84"/>
        <v>0.17501500000000003</v>
      </c>
      <c r="F1303" s="44">
        <v>92.92</v>
      </c>
      <c r="G1303" s="9">
        <f t="shared" si="85"/>
        <v>92.92</v>
      </c>
      <c r="H1303" s="11">
        <f t="shared" si="82"/>
        <v>-1.9986713000000007</v>
      </c>
    </row>
    <row r="1304" spans="1:8" outlineLevel="1">
      <c r="A1304" s="7">
        <v>29</v>
      </c>
      <c r="B1304" s="39">
        <v>42566</v>
      </c>
      <c r="C1304" s="40">
        <f t="shared" si="83"/>
        <v>0.89583333333333381</v>
      </c>
      <c r="D1304" s="43">
        <v>0.1</v>
      </c>
      <c r="E1304" s="9">
        <f t="shared" si="84"/>
        <v>0.10295000000000001</v>
      </c>
      <c r="F1304" s="44">
        <v>81.98</v>
      </c>
      <c r="G1304" s="9">
        <f t="shared" si="85"/>
        <v>81.98</v>
      </c>
      <c r="H1304" s="11">
        <f t="shared" si="82"/>
        <v>-4.9416000000000418E-2</v>
      </c>
    </row>
    <row r="1305" spans="1:8" outlineLevel="1">
      <c r="A1305" s="7">
        <v>29</v>
      </c>
      <c r="B1305" s="39">
        <v>42566</v>
      </c>
      <c r="C1305" s="40">
        <f t="shared" si="83"/>
        <v>0.91666666666666718</v>
      </c>
      <c r="D1305" s="43">
        <v>-0.02</v>
      </c>
      <c r="E1305" s="9">
        <f t="shared" si="84"/>
        <v>-2.0590000000000001E-2</v>
      </c>
      <c r="F1305" s="44">
        <v>71.900000000000006</v>
      </c>
      <c r="G1305" s="9">
        <f t="shared" si="85"/>
        <v>71.900000000000006</v>
      </c>
      <c r="H1305" s="11">
        <f t="shared" si="82"/>
        <v>-0.1976639999999999</v>
      </c>
    </row>
    <row r="1306" spans="1:8" outlineLevel="1">
      <c r="A1306" s="7">
        <v>29</v>
      </c>
      <c r="B1306" s="39">
        <v>42566</v>
      </c>
      <c r="C1306" s="40">
        <f t="shared" si="83"/>
        <v>0.93750000000000056</v>
      </c>
      <c r="D1306" s="43">
        <v>-0.09</v>
      </c>
      <c r="E1306" s="9">
        <f t="shared" si="84"/>
        <v>-9.2655000000000001E-2</v>
      </c>
      <c r="F1306" s="44">
        <v>134.81</v>
      </c>
      <c r="G1306" s="9">
        <f t="shared" si="85"/>
        <v>134.81</v>
      </c>
      <c r="H1306" s="11">
        <f t="shared" si="82"/>
        <v>4.9394380500000006</v>
      </c>
    </row>
    <row r="1307" spans="1:8" outlineLevel="1">
      <c r="A1307" s="7">
        <v>29</v>
      </c>
      <c r="B1307" s="39">
        <v>42566</v>
      </c>
      <c r="C1307" s="40">
        <f t="shared" si="83"/>
        <v>0.95833333333333393</v>
      </c>
      <c r="D1307" s="43">
        <v>-0.09</v>
      </c>
      <c r="E1307" s="9">
        <f t="shared" si="84"/>
        <v>-9.2655000000000001E-2</v>
      </c>
      <c r="F1307" s="44">
        <v>97.86</v>
      </c>
      <c r="G1307" s="9">
        <f t="shared" si="85"/>
        <v>97.86</v>
      </c>
      <c r="H1307" s="11">
        <f t="shared" si="82"/>
        <v>1.5158358000000001</v>
      </c>
    </row>
    <row r="1308" spans="1:8" outlineLevel="1">
      <c r="A1308" s="7">
        <v>29</v>
      </c>
      <c r="B1308" s="39">
        <v>42566</v>
      </c>
      <c r="C1308" s="40">
        <f t="shared" si="83"/>
        <v>0.9791666666666673</v>
      </c>
      <c r="D1308" s="43">
        <v>-0.09</v>
      </c>
      <c r="E1308" s="9">
        <f t="shared" si="84"/>
        <v>-9.2655000000000001E-2</v>
      </c>
      <c r="F1308" s="44">
        <v>72.53</v>
      </c>
      <c r="G1308" s="9">
        <f t="shared" si="85"/>
        <v>72.53</v>
      </c>
      <c r="H1308" s="11">
        <f t="shared" si="82"/>
        <v>-0.83111534999999992</v>
      </c>
    </row>
    <row r="1309" spans="1:8" outlineLevel="1">
      <c r="A1309" s="7">
        <v>29</v>
      </c>
      <c r="B1309" s="39">
        <v>42566</v>
      </c>
      <c r="C1309" s="40">
        <f t="shared" si="83"/>
        <v>1.0000000000000007</v>
      </c>
      <c r="D1309" s="43">
        <v>-0.09</v>
      </c>
      <c r="E1309" s="9">
        <f t="shared" si="84"/>
        <v>-9.2655000000000001E-2</v>
      </c>
      <c r="F1309" s="44">
        <v>141.4</v>
      </c>
      <c r="G1309" s="9">
        <f t="shared" si="85"/>
        <v>141.4</v>
      </c>
      <c r="H1309" s="11">
        <f t="shared" si="82"/>
        <v>5.5500345000000006</v>
      </c>
    </row>
    <row r="1310" spans="1:8" outlineLevel="1">
      <c r="A1310" s="7">
        <v>29</v>
      </c>
      <c r="B1310" s="39">
        <v>42567</v>
      </c>
      <c r="C1310" s="40">
        <f t="shared" si="83"/>
        <v>2.0833333333333332E-2</v>
      </c>
      <c r="D1310" s="43">
        <v>-7.0000000000000007E-2</v>
      </c>
      <c r="E1310" s="9">
        <f t="shared" si="84"/>
        <v>-7.2065000000000018E-2</v>
      </c>
      <c r="F1310" s="44">
        <v>130.27000000000001</v>
      </c>
      <c r="G1310" s="9">
        <f t="shared" si="85"/>
        <v>130.27000000000001</v>
      </c>
      <c r="H1310" s="11">
        <f t="shared" si="82"/>
        <v>3.5146100500000017</v>
      </c>
    </row>
    <row r="1311" spans="1:8" outlineLevel="1">
      <c r="A1311" s="7">
        <v>29</v>
      </c>
      <c r="B1311" s="39">
        <v>42567</v>
      </c>
      <c r="C1311" s="40">
        <f t="shared" si="83"/>
        <v>4.1666666666666664E-2</v>
      </c>
      <c r="D1311" s="43">
        <v>-7.0000000000000007E-2</v>
      </c>
      <c r="E1311" s="9">
        <f t="shared" si="84"/>
        <v>-7.2065000000000018E-2</v>
      </c>
      <c r="F1311" s="44">
        <v>63.76</v>
      </c>
      <c r="G1311" s="9">
        <f t="shared" si="85"/>
        <v>63.76</v>
      </c>
      <c r="H1311" s="11">
        <f t="shared" si="82"/>
        <v>-1.2784331000000004</v>
      </c>
    </row>
    <row r="1312" spans="1:8" outlineLevel="1">
      <c r="A1312" s="7">
        <v>29</v>
      </c>
      <c r="B1312" s="39">
        <v>42567</v>
      </c>
      <c r="C1312" s="40">
        <f t="shared" si="83"/>
        <v>6.25E-2</v>
      </c>
      <c r="D1312" s="43">
        <v>-0.08</v>
      </c>
      <c r="E1312" s="9">
        <f t="shared" si="84"/>
        <v>-8.2360000000000003E-2</v>
      </c>
      <c r="F1312" s="44">
        <v>54.54</v>
      </c>
      <c r="G1312" s="9">
        <f t="shared" si="85"/>
        <v>54.54</v>
      </c>
      <c r="H1312" s="11">
        <f t="shared" si="82"/>
        <v>-2.2204256</v>
      </c>
    </row>
    <row r="1313" spans="1:8" outlineLevel="1">
      <c r="A1313" s="7">
        <v>29</v>
      </c>
      <c r="B1313" s="39">
        <v>42567</v>
      </c>
      <c r="C1313" s="40">
        <f t="shared" si="83"/>
        <v>8.3333333333333329E-2</v>
      </c>
      <c r="D1313" s="43">
        <v>-7.0000000000000007E-2</v>
      </c>
      <c r="E1313" s="9">
        <f t="shared" si="84"/>
        <v>-7.2065000000000018E-2</v>
      </c>
      <c r="F1313" s="44">
        <v>39.049999999999997</v>
      </c>
      <c r="G1313" s="9">
        <f t="shared" si="85"/>
        <v>39.049999999999997</v>
      </c>
      <c r="H1313" s="11">
        <f t="shared" si="82"/>
        <v>-3.0591592500000009</v>
      </c>
    </row>
    <row r="1314" spans="1:8" outlineLevel="1">
      <c r="A1314" s="7">
        <v>29</v>
      </c>
      <c r="B1314" s="39">
        <v>42567</v>
      </c>
      <c r="C1314" s="40">
        <f t="shared" si="83"/>
        <v>0.10416666666666666</v>
      </c>
      <c r="D1314" s="43">
        <v>-7.0000000000000007E-2</v>
      </c>
      <c r="E1314" s="9">
        <f t="shared" si="84"/>
        <v>-7.2065000000000018E-2</v>
      </c>
      <c r="F1314" s="44">
        <v>35.299999999999997</v>
      </c>
      <c r="G1314" s="9">
        <f t="shared" si="85"/>
        <v>35.299999999999997</v>
      </c>
      <c r="H1314" s="11">
        <f t="shared" si="82"/>
        <v>-3.329403000000001</v>
      </c>
    </row>
    <row r="1315" spans="1:8" outlineLevel="1">
      <c r="A1315" s="7">
        <v>29</v>
      </c>
      <c r="B1315" s="39">
        <v>42567</v>
      </c>
      <c r="C1315" s="40">
        <f t="shared" si="83"/>
        <v>0.12499999999999999</v>
      </c>
      <c r="D1315" s="43">
        <v>-0.08</v>
      </c>
      <c r="E1315" s="9">
        <f t="shared" si="84"/>
        <v>-8.2360000000000003E-2</v>
      </c>
      <c r="F1315" s="44">
        <v>35.08</v>
      </c>
      <c r="G1315" s="9">
        <f t="shared" si="85"/>
        <v>35.08</v>
      </c>
      <c r="H1315" s="11">
        <f t="shared" si="82"/>
        <v>-3.8231512000000003</v>
      </c>
    </row>
    <row r="1316" spans="1:8" outlineLevel="1">
      <c r="A1316" s="7">
        <v>29</v>
      </c>
      <c r="B1316" s="39">
        <v>42567</v>
      </c>
      <c r="C1316" s="40">
        <f t="shared" si="83"/>
        <v>0.14583333333333331</v>
      </c>
      <c r="D1316" s="43">
        <v>-0.08</v>
      </c>
      <c r="E1316" s="9">
        <f t="shared" si="84"/>
        <v>-8.2360000000000003E-2</v>
      </c>
      <c r="F1316" s="44">
        <v>34.799999999999997</v>
      </c>
      <c r="G1316" s="9">
        <f t="shared" si="85"/>
        <v>34.799999999999997</v>
      </c>
      <c r="H1316" s="11">
        <f t="shared" si="82"/>
        <v>-3.8462120000000004</v>
      </c>
    </row>
    <row r="1317" spans="1:8" outlineLevel="1">
      <c r="A1317" s="7">
        <v>29</v>
      </c>
      <c r="B1317" s="39">
        <v>42567</v>
      </c>
      <c r="C1317" s="40">
        <f t="shared" si="83"/>
        <v>0.16666666666666666</v>
      </c>
      <c r="D1317" s="43">
        <v>-0.08</v>
      </c>
      <c r="E1317" s="9">
        <f t="shared" si="84"/>
        <v>-8.2360000000000003E-2</v>
      </c>
      <c r="F1317" s="44">
        <v>29.85</v>
      </c>
      <c r="G1317" s="9">
        <f t="shared" si="85"/>
        <v>29.85</v>
      </c>
      <c r="H1317" s="11">
        <f t="shared" si="82"/>
        <v>-4.2538939999999998</v>
      </c>
    </row>
    <row r="1318" spans="1:8" outlineLevel="1">
      <c r="A1318" s="7">
        <v>29</v>
      </c>
      <c r="B1318" s="39">
        <v>42567</v>
      </c>
      <c r="C1318" s="40">
        <f t="shared" si="83"/>
        <v>0.1875</v>
      </c>
      <c r="D1318" s="43">
        <v>-0.08</v>
      </c>
      <c r="E1318" s="9">
        <f t="shared" si="84"/>
        <v>-8.2360000000000003E-2</v>
      </c>
      <c r="F1318" s="44">
        <v>27.46</v>
      </c>
      <c r="G1318" s="9">
        <f t="shared" si="85"/>
        <v>27.46</v>
      </c>
      <c r="H1318" s="11">
        <f t="shared" si="82"/>
        <v>-4.4507344</v>
      </c>
    </row>
    <row r="1319" spans="1:8" outlineLevel="1">
      <c r="A1319" s="7">
        <v>29</v>
      </c>
      <c r="B1319" s="39">
        <v>42567</v>
      </c>
      <c r="C1319" s="40">
        <f t="shared" si="83"/>
        <v>0.20833333333333334</v>
      </c>
      <c r="D1319" s="43">
        <v>-0.08</v>
      </c>
      <c r="E1319" s="9">
        <f t="shared" si="84"/>
        <v>-8.2360000000000003E-2</v>
      </c>
      <c r="F1319" s="44">
        <v>29.43</v>
      </c>
      <c r="G1319" s="9">
        <f t="shared" si="85"/>
        <v>29.43</v>
      </c>
      <c r="H1319" s="11">
        <f t="shared" si="82"/>
        <v>-4.2884852000000002</v>
      </c>
    </row>
    <row r="1320" spans="1:8" outlineLevel="1">
      <c r="A1320" s="7">
        <v>29</v>
      </c>
      <c r="B1320" s="39">
        <v>42567</v>
      </c>
      <c r="C1320" s="40">
        <f t="shared" si="83"/>
        <v>0.22916666666666669</v>
      </c>
      <c r="D1320" s="43">
        <v>-7.0000000000000007E-2</v>
      </c>
      <c r="E1320" s="9">
        <f t="shared" si="84"/>
        <v>-7.2065000000000018E-2</v>
      </c>
      <c r="F1320" s="44">
        <v>34.229999999999997</v>
      </c>
      <c r="G1320" s="9">
        <f t="shared" si="85"/>
        <v>34.229999999999997</v>
      </c>
      <c r="H1320" s="11">
        <f t="shared" si="82"/>
        <v>-3.4065125500000009</v>
      </c>
    </row>
    <row r="1321" spans="1:8" outlineLevel="1">
      <c r="A1321" s="7">
        <v>29</v>
      </c>
      <c r="B1321" s="39">
        <v>42567</v>
      </c>
      <c r="C1321" s="40">
        <f t="shared" si="83"/>
        <v>0.25</v>
      </c>
      <c r="D1321" s="43">
        <v>-7.0000000000000007E-2</v>
      </c>
      <c r="E1321" s="9">
        <f t="shared" si="84"/>
        <v>-7.2065000000000018E-2</v>
      </c>
      <c r="F1321" s="44">
        <v>46.39</v>
      </c>
      <c r="G1321" s="9">
        <f t="shared" si="85"/>
        <v>46.39</v>
      </c>
      <c r="H1321" s="11">
        <f t="shared" si="82"/>
        <v>-2.5302021500000005</v>
      </c>
    </row>
    <row r="1322" spans="1:8" outlineLevel="1">
      <c r="A1322" s="7">
        <v>29</v>
      </c>
      <c r="B1322" s="39">
        <v>42567</v>
      </c>
      <c r="C1322" s="40">
        <f t="shared" si="83"/>
        <v>0.27083333333333331</v>
      </c>
      <c r="D1322" s="43">
        <v>-7.0000000000000007E-2</v>
      </c>
      <c r="E1322" s="9">
        <f t="shared" si="84"/>
        <v>-7.2065000000000018E-2</v>
      </c>
      <c r="F1322" s="44">
        <v>51.67</v>
      </c>
      <c r="G1322" s="9">
        <f t="shared" si="85"/>
        <v>51.67</v>
      </c>
      <c r="H1322" s="11">
        <f t="shared" si="82"/>
        <v>-2.1496989500000003</v>
      </c>
    </row>
    <row r="1323" spans="1:8" outlineLevel="1">
      <c r="A1323" s="7">
        <v>29</v>
      </c>
      <c r="B1323" s="39">
        <v>42567</v>
      </c>
      <c r="C1323" s="40">
        <f t="shared" si="83"/>
        <v>0.29166666666666663</v>
      </c>
      <c r="D1323" s="43">
        <v>-7.0000000000000007E-2</v>
      </c>
      <c r="E1323" s="9">
        <f t="shared" si="84"/>
        <v>-7.2065000000000018E-2</v>
      </c>
      <c r="F1323" s="44">
        <v>82.86</v>
      </c>
      <c r="G1323" s="9">
        <f t="shared" si="85"/>
        <v>82.86</v>
      </c>
      <c r="H1323" s="11">
        <f t="shared" si="82"/>
        <v>9.8008399999999982E-2</v>
      </c>
    </row>
    <row r="1324" spans="1:8" outlineLevel="1">
      <c r="A1324" s="7">
        <v>29</v>
      </c>
      <c r="B1324" s="39">
        <v>42567</v>
      </c>
      <c r="C1324" s="40">
        <f t="shared" si="83"/>
        <v>0.31249999999999994</v>
      </c>
      <c r="D1324" s="43">
        <v>-7.0000000000000007E-2</v>
      </c>
      <c r="E1324" s="9">
        <f t="shared" si="84"/>
        <v>-7.2065000000000018E-2</v>
      </c>
      <c r="F1324" s="44">
        <v>70.239999999999995</v>
      </c>
      <c r="G1324" s="9">
        <f t="shared" si="85"/>
        <v>70.239999999999995</v>
      </c>
      <c r="H1324" s="11">
        <f t="shared" si="82"/>
        <v>-0.81145190000000056</v>
      </c>
    </row>
    <row r="1325" spans="1:8" outlineLevel="1">
      <c r="A1325" s="7">
        <v>29</v>
      </c>
      <c r="B1325" s="39">
        <v>42567</v>
      </c>
      <c r="C1325" s="40">
        <f t="shared" si="83"/>
        <v>0.33333333333333326</v>
      </c>
      <c r="D1325" s="43">
        <v>-0.08</v>
      </c>
      <c r="E1325" s="9">
        <f t="shared" si="84"/>
        <v>-8.2360000000000003E-2</v>
      </c>
      <c r="F1325" s="44">
        <v>103.45</v>
      </c>
      <c r="G1325" s="9">
        <f t="shared" si="85"/>
        <v>103.45</v>
      </c>
      <c r="H1325" s="11">
        <f t="shared" si="82"/>
        <v>1.8078020000000004</v>
      </c>
    </row>
    <row r="1326" spans="1:8" outlineLevel="1">
      <c r="A1326" s="7">
        <v>29</v>
      </c>
      <c r="B1326" s="39">
        <v>42567</v>
      </c>
      <c r="C1326" s="40">
        <f t="shared" si="83"/>
        <v>0.35416666666666657</v>
      </c>
      <c r="D1326" s="43">
        <v>-0.08</v>
      </c>
      <c r="E1326" s="9">
        <f t="shared" si="84"/>
        <v>-8.2360000000000003E-2</v>
      </c>
      <c r="F1326" s="44">
        <v>100.05</v>
      </c>
      <c r="G1326" s="9">
        <f t="shared" si="85"/>
        <v>100.05</v>
      </c>
      <c r="H1326" s="11">
        <f t="shared" si="82"/>
        <v>1.5277779999999999</v>
      </c>
    </row>
    <row r="1327" spans="1:8" outlineLevel="1">
      <c r="A1327" s="7">
        <v>29</v>
      </c>
      <c r="B1327" s="39">
        <v>42567</v>
      </c>
      <c r="C1327" s="40">
        <f t="shared" si="83"/>
        <v>0.37499999999999989</v>
      </c>
      <c r="D1327" s="43">
        <v>-7.0000000000000007E-2</v>
      </c>
      <c r="E1327" s="9">
        <f t="shared" si="84"/>
        <v>-7.2065000000000018E-2</v>
      </c>
      <c r="F1327" s="44">
        <v>99.9</v>
      </c>
      <c r="G1327" s="9">
        <f t="shared" si="85"/>
        <v>99.9</v>
      </c>
      <c r="H1327" s="11">
        <f t="shared" si="82"/>
        <v>1.3259960000000008</v>
      </c>
    </row>
    <row r="1328" spans="1:8" outlineLevel="1">
      <c r="A1328" s="7">
        <v>29</v>
      </c>
      <c r="B1328" s="39">
        <v>42567</v>
      </c>
      <c r="C1328" s="40">
        <f t="shared" si="83"/>
        <v>0.3958333333333332</v>
      </c>
      <c r="D1328" s="43">
        <v>-7.0000000000000007E-2</v>
      </c>
      <c r="E1328" s="9">
        <f t="shared" si="84"/>
        <v>-7.2065000000000018E-2</v>
      </c>
      <c r="F1328" s="44">
        <v>216.33</v>
      </c>
      <c r="G1328" s="9">
        <f t="shared" si="85"/>
        <v>216.33</v>
      </c>
      <c r="H1328" s="11">
        <f t="shared" si="82"/>
        <v>9.7165239500000027</v>
      </c>
    </row>
    <row r="1329" spans="1:8" outlineLevel="1">
      <c r="A1329" s="7">
        <v>29</v>
      </c>
      <c r="B1329" s="39">
        <v>42567</v>
      </c>
      <c r="C1329" s="40">
        <f t="shared" si="83"/>
        <v>0.41666666666666652</v>
      </c>
      <c r="D1329" s="43">
        <v>-7.0000000000000007E-2</v>
      </c>
      <c r="E1329" s="9">
        <f t="shared" si="84"/>
        <v>-7.2065000000000018E-2</v>
      </c>
      <c r="F1329" s="44">
        <v>77.849999999999994</v>
      </c>
      <c r="G1329" s="9">
        <f t="shared" si="85"/>
        <v>77.849999999999994</v>
      </c>
      <c r="H1329" s="11">
        <f t="shared" si="82"/>
        <v>-0.2630372500000005</v>
      </c>
    </row>
    <row r="1330" spans="1:8" outlineLevel="1">
      <c r="A1330" s="7">
        <v>29</v>
      </c>
      <c r="B1330" s="39">
        <v>42567</v>
      </c>
      <c r="C1330" s="40">
        <f t="shared" si="83"/>
        <v>0.43749999999999983</v>
      </c>
      <c r="D1330" s="43">
        <v>-7.0000000000000007E-2</v>
      </c>
      <c r="E1330" s="9">
        <f t="shared" si="84"/>
        <v>-7.2065000000000018E-2</v>
      </c>
      <c r="F1330" s="44">
        <v>94.28</v>
      </c>
      <c r="G1330" s="9">
        <f t="shared" si="85"/>
        <v>94.28</v>
      </c>
      <c r="H1330" s="11">
        <f t="shared" si="82"/>
        <v>0.92099070000000027</v>
      </c>
    </row>
    <row r="1331" spans="1:8" outlineLevel="1">
      <c r="A1331" s="7">
        <v>29</v>
      </c>
      <c r="B1331" s="39">
        <v>42567</v>
      </c>
      <c r="C1331" s="40">
        <f t="shared" si="83"/>
        <v>0.45833333333333315</v>
      </c>
      <c r="D1331" s="43">
        <v>-7.0000000000000007E-2</v>
      </c>
      <c r="E1331" s="9">
        <f t="shared" si="84"/>
        <v>-7.2065000000000018E-2</v>
      </c>
      <c r="F1331" s="44">
        <v>70.56</v>
      </c>
      <c r="G1331" s="9">
        <f t="shared" si="85"/>
        <v>70.56</v>
      </c>
      <c r="H1331" s="11">
        <f t="shared" si="82"/>
        <v>-0.78839110000000001</v>
      </c>
    </row>
    <row r="1332" spans="1:8" outlineLevel="1">
      <c r="A1332" s="7">
        <v>29</v>
      </c>
      <c r="B1332" s="39">
        <v>42567</v>
      </c>
      <c r="C1332" s="40">
        <f t="shared" si="83"/>
        <v>0.47916666666666646</v>
      </c>
      <c r="D1332" s="43">
        <v>-7.0000000000000007E-2</v>
      </c>
      <c r="E1332" s="9">
        <f t="shared" si="84"/>
        <v>-7.2065000000000018E-2</v>
      </c>
      <c r="F1332" s="44">
        <v>63.9</v>
      </c>
      <c r="G1332" s="9">
        <f t="shared" si="85"/>
        <v>63.9</v>
      </c>
      <c r="H1332" s="11">
        <f t="shared" si="82"/>
        <v>-1.2683440000000004</v>
      </c>
    </row>
    <row r="1333" spans="1:8" outlineLevel="1">
      <c r="A1333" s="7">
        <v>29</v>
      </c>
      <c r="B1333" s="39">
        <v>42567</v>
      </c>
      <c r="C1333" s="40">
        <f t="shared" si="83"/>
        <v>0.49999999999999978</v>
      </c>
      <c r="D1333" s="43">
        <v>-7.0000000000000007E-2</v>
      </c>
      <c r="E1333" s="9">
        <f t="shared" si="84"/>
        <v>-7.2065000000000018E-2</v>
      </c>
      <c r="F1333" s="44">
        <v>59.96</v>
      </c>
      <c r="G1333" s="9">
        <f t="shared" si="85"/>
        <v>59.96</v>
      </c>
      <c r="H1333" s="11">
        <f t="shared" si="82"/>
        <v>-1.5522801000000004</v>
      </c>
    </row>
    <row r="1334" spans="1:8" outlineLevel="1">
      <c r="A1334" s="7">
        <v>29</v>
      </c>
      <c r="B1334" s="39">
        <v>42567</v>
      </c>
      <c r="C1334" s="40">
        <f t="shared" si="83"/>
        <v>0.52083333333333315</v>
      </c>
      <c r="D1334" s="43">
        <v>-7.0000000000000007E-2</v>
      </c>
      <c r="E1334" s="9">
        <f t="shared" si="84"/>
        <v>-7.2065000000000018E-2</v>
      </c>
      <c r="F1334" s="44">
        <v>59.69</v>
      </c>
      <c r="G1334" s="9">
        <f t="shared" si="85"/>
        <v>59.69</v>
      </c>
      <c r="H1334" s="11">
        <f t="shared" si="82"/>
        <v>-1.5717376500000007</v>
      </c>
    </row>
    <row r="1335" spans="1:8" outlineLevel="1">
      <c r="A1335" s="7">
        <v>29</v>
      </c>
      <c r="B1335" s="39">
        <v>42567</v>
      </c>
      <c r="C1335" s="40">
        <f t="shared" si="83"/>
        <v>0.54166666666666652</v>
      </c>
      <c r="D1335" s="43">
        <v>-7.0000000000000007E-2</v>
      </c>
      <c r="E1335" s="9">
        <f t="shared" si="84"/>
        <v>-7.2065000000000018E-2</v>
      </c>
      <c r="F1335" s="44">
        <v>51.14</v>
      </c>
      <c r="G1335" s="9">
        <f t="shared" si="85"/>
        <v>51.14</v>
      </c>
      <c r="H1335" s="11">
        <f t="shared" si="82"/>
        <v>-2.1878934000000005</v>
      </c>
    </row>
    <row r="1336" spans="1:8" outlineLevel="1">
      <c r="A1336" s="7">
        <v>29</v>
      </c>
      <c r="B1336" s="39">
        <v>42567</v>
      </c>
      <c r="C1336" s="40">
        <f t="shared" si="83"/>
        <v>0.56249999999999989</v>
      </c>
      <c r="D1336" s="43">
        <v>-7.0000000000000007E-2</v>
      </c>
      <c r="E1336" s="9">
        <f t="shared" si="84"/>
        <v>-7.2065000000000018E-2</v>
      </c>
      <c r="F1336" s="44">
        <v>54.07</v>
      </c>
      <c r="G1336" s="9">
        <f t="shared" si="85"/>
        <v>54.07</v>
      </c>
      <c r="H1336" s="11">
        <f t="shared" si="82"/>
        <v>-1.9767429500000004</v>
      </c>
    </row>
    <row r="1337" spans="1:8" outlineLevel="1">
      <c r="A1337" s="7">
        <v>29</v>
      </c>
      <c r="B1337" s="39">
        <v>42567</v>
      </c>
      <c r="C1337" s="40">
        <f t="shared" si="83"/>
        <v>0.58333333333333326</v>
      </c>
      <c r="D1337" s="43">
        <v>-7.0000000000000007E-2</v>
      </c>
      <c r="E1337" s="9">
        <f t="shared" si="84"/>
        <v>-7.2065000000000018E-2</v>
      </c>
      <c r="F1337" s="44">
        <v>53.92</v>
      </c>
      <c r="G1337" s="9">
        <f t="shared" si="85"/>
        <v>53.92</v>
      </c>
      <c r="H1337" s="11">
        <f t="shared" si="82"/>
        <v>-1.9875527000000004</v>
      </c>
    </row>
    <row r="1338" spans="1:8" outlineLevel="1">
      <c r="A1338" s="7">
        <v>29</v>
      </c>
      <c r="B1338" s="39">
        <v>42567</v>
      </c>
      <c r="C1338" s="40">
        <f t="shared" si="83"/>
        <v>0.60416666666666663</v>
      </c>
      <c r="D1338" s="43">
        <v>-0.08</v>
      </c>
      <c r="E1338" s="9">
        <f t="shared" si="84"/>
        <v>-8.2360000000000003E-2</v>
      </c>
      <c r="F1338" s="44">
        <v>53.7</v>
      </c>
      <c r="G1338" s="9">
        <f t="shared" si="85"/>
        <v>53.7</v>
      </c>
      <c r="H1338" s="11">
        <f t="shared" si="82"/>
        <v>-2.2896079999999999</v>
      </c>
    </row>
    <row r="1339" spans="1:8" outlineLevel="1">
      <c r="A1339" s="7">
        <v>29</v>
      </c>
      <c r="B1339" s="39">
        <v>42567</v>
      </c>
      <c r="C1339" s="40">
        <f t="shared" si="83"/>
        <v>0.625</v>
      </c>
      <c r="D1339" s="43">
        <v>-7.0000000000000007E-2</v>
      </c>
      <c r="E1339" s="9">
        <f t="shared" si="84"/>
        <v>-7.2065000000000018E-2</v>
      </c>
      <c r="F1339" s="44">
        <v>51.96</v>
      </c>
      <c r="G1339" s="9">
        <f t="shared" si="85"/>
        <v>51.96</v>
      </c>
      <c r="H1339" s="11">
        <f t="shared" si="82"/>
        <v>-2.1288001000000003</v>
      </c>
    </row>
    <row r="1340" spans="1:8" outlineLevel="1">
      <c r="A1340" s="7">
        <v>29</v>
      </c>
      <c r="B1340" s="39">
        <v>42567</v>
      </c>
      <c r="C1340" s="40">
        <f t="shared" si="83"/>
        <v>0.64583333333333337</v>
      </c>
      <c r="D1340" s="43">
        <v>-7.0000000000000007E-2</v>
      </c>
      <c r="E1340" s="9">
        <f t="shared" si="84"/>
        <v>-7.2065000000000018E-2</v>
      </c>
      <c r="F1340" s="44">
        <v>58.04</v>
      </c>
      <c r="G1340" s="9">
        <f t="shared" si="85"/>
        <v>58.04</v>
      </c>
      <c r="H1340" s="11">
        <f t="shared" si="82"/>
        <v>-1.6906449000000006</v>
      </c>
    </row>
    <row r="1341" spans="1:8" outlineLevel="1">
      <c r="A1341" s="7">
        <v>29</v>
      </c>
      <c r="B1341" s="39">
        <v>42567</v>
      </c>
      <c r="C1341" s="40">
        <f t="shared" si="83"/>
        <v>0.66666666666666674</v>
      </c>
      <c r="D1341" s="43">
        <v>-7.0000000000000007E-2</v>
      </c>
      <c r="E1341" s="9">
        <f t="shared" si="84"/>
        <v>-7.2065000000000018E-2</v>
      </c>
      <c r="F1341" s="44">
        <v>79.87</v>
      </c>
      <c r="G1341" s="9">
        <f t="shared" si="85"/>
        <v>79.87</v>
      </c>
      <c r="H1341" s="11">
        <f t="shared" si="82"/>
        <v>-0.11746594999999971</v>
      </c>
    </row>
    <row r="1342" spans="1:8" outlineLevel="1">
      <c r="A1342" s="7">
        <v>29</v>
      </c>
      <c r="B1342" s="39">
        <v>42567</v>
      </c>
      <c r="C1342" s="40">
        <f t="shared" si="83"/>
        <v>0.68750000000000011</v>
      </c>
      <c r="D1342" s="43">
        <v>-7.0000000000000007E-2</v>
      </c>
      <c r="E1342" s="9">
        <f t="shared" si="84"/>
        <v>-7.2065000000000018E-2</v>
      </c>
      <c r="F1342" s="44">
        <v>64.790000000000006</v>
      </c>
      <c r="G1342" s="9">
        <f t="shared" si="85"/>
        <v>64.790000000000006</v>
      </c>
      <c r="H1342" s="11">
        <f t="shared" ref="H1342:H1405" si="86">E1342*($B$6-G1342)</f>
        <v>-1.2042061499999999</v>
      </c>
    </row>
    <row r="1343" spans="1:8" outlineLevel="1">
      <c r="A1343" s="7">
        <v>29</v>
      </c>
      <c r="B1343" s="39">
        <v>42567</v>
      </c>
      <c r="C1343" s="40">
        <f t="shared" ref="C1343:C1406" si="87">IF(C1342=$C$61,$C$14,C1342+1/48)</f>
        <v>0.70833333333333348</v>
      </c>
      <c r="D1343" s="43">
        <v>-7.0000000000000007E-2</v>
      </c>
      <c r="E1343" s="9">
        <f t="shared" si="84"/>
        <v>-7.2065000000000018E-2</v>
      </c>
      <c r="F1343" s="44">
        <v>77.08</v>
      </c>
      <c r="G1343" s="9">
        <f t="shared" si="85"/>
        <v>77.08</v>
      </c>
      <c r="H1343" s="11">
        <f t="shared" si="86"/>
        <v>-0.31852730000000018</v>
      </c>
    </row>
    <row r="1344" spans="1:8" outlineLevel="1">
      <c r="A1344" s="7">
        <v>29</v>
      </c>
      <c r="B1344" s="39">
        <v>42567</v>
      </c>
      <c r="C1344" s="40">
        <f t="shared" si="87"/>
        <v>0.72916666666666685</v>
      </c>
      <c r="D1344" s="43">
        <v>-0.08</v>
      </c>
      <c r="E1344" s="9">
        <f t="shared" si="84"/>
        <v>-8.2360000000000003E-2</v>
      </c>
      <c r="F1344" s="44">
        <v>85.82</v>
      </c>
      <c r="G1344" s="9">
        <f t="shared" si="85"/>
        <v>85.82</v>
      </c>
      <c r="H1344" s="11">
        <f t="shared" si="86"/>
        <v>0.35579519999999942</v>
      </c>
    </row>
    <row r="1345" spans="1:8" outlineLevel="1">
      <c r="A1345" s="7">
        <v>29</v>
      </c>
      <c r="B1345" s="39">
        <v>42567</v>
      </c>
      <c r="C1345" s="40">
        <f t="shared" si="87"/>
        <v>0.75000000000000022</v>
      </c>
      <c r="D1345" s="43">
        <v>-0.08</v>
      </c>
      <c r="E1345" s="9">
        <f t="shared" si="84"/>
        <v>-8.2360000000000003E-2</v>
      </c>
      <c r="F1345" s="44">
        <v>108.55</v>
      </c>
      <c r="G1345" s="9">
        <f t="shared" si="85"/>
        <v>108.55</v>
      </c>
      <c r="H1345" s="11">
        <f t="shared" si="86"/>
        <v>2.2278379999999998</v>
      </c>
    </row>
    <row r="1346" spans="1:8" outlineLevel="1">
      <c r="A1346" s="7">
        <v>29</v>
      </c>
      <c r="B1346" s="39">
        <v>42567</v>
      </c>
      <c r="C1346" s="40">
        <f t="shared" si="87"/>
        <v>0.77083333333333359</v>
      </c>
      <c r="D1346" s="43">
        <v>-0.08</v>
      </c>
      <c r="E1346" s="9">
        <f t="shared" si="84"/>
        <v>-8.2360000000000003E-2</v>
      </c>
      <c r="F1346" s="44">
        <v>102.66</v>
      </c>
      <c r="G1346" s="9">
        <f t="shared" si="85"/>
        <v>102.66</v>
      </c>
      <c r="H1346" s="11">
        <f t="shared" si="86"/>
        <v>1.7427375999999997</v>
      </c>
    </row>
    <row r="1347" spans="1:8" outlineLevel="1">
      <c r="A1347" s="7">
        <v>29</v>
      </c>
      <c r="B1347" s="39">
        <v>42567</v>
      </c>
      <c r="C1347" s="40">
        <f t="shared" si="87"/>
        <v>0.79166666666666696</v>
      </c>
      <c r="D1347" s="43">
        <v>-0.08</v>
      </c>
      <c r="E1347" s="9">
        <f t="shared" si="84"/>
        <v>-8.2360000000000003E-2</v>
      </c>
      <c r="F1347" s="44">
        <v>93.18</v>
      </c>
      <c r="G1347" s="9">
        <f t="shared" si="85"/>
        <v>93.18</v>
      </c>
      <c r="H1347" s="11">
        <f t="shared" si="86"/>
        <v>0.96196480000000062</v>
      </c>
    </row>
    <row r="1348" spans="1:8" outlineLevel="1">
      <c r="A1348" s="7">
        <v>29</v>
      </c>
      <c r="B1348" s="39">
        <v>42567</v>
      </c>
      <c r="C1348" s="40">
        <f t="shared" si="87"/>
        <v>0.81250000000000033</v>
      </c>
      <c r="D1348" s="43">
        <v>-0.08</v>
      </c>
      <c r="E1348" s="9">
        <f t="shared" si="84"/>
        <v>-8.2360000000000003E-2</v>
      </c>
      <c r="F1348" s="44">
        <v>92.6</v>
      </c>
      <c r="G1348" s="9">
        <f t="shared" si="85"/>
        <v>92.6</v>
      </c>
      <c r="H1348" s="11">
        <f t="shared" si="86"/>
        <v>0.91419599999999956</v>
      </c>
    </row>
    <row r="1349" spans="1:8" outlineLevel="1">
      <c r="A1349" s="7">
        <v>29</v>
      </c>
      <c r="B1349" s="39">
        <v>42567</v>
      </c>
      <c r="C1349" s="40">
        <f t="shared" si="87"/>
        <v>0.8333333333333337</v>
      </c>
      <c r="D1349" s="43">
        <v>-7.0000000000000007E-2</v>
      </c>
      <c r="E1349" s="9">
        <f t="shared" si="84"/>
        <v>-7.2065000000000018E-2</v>
      </c>
      <c r="F1349" s="44">
        <v>100.41</v>
      </c>
      <c r="G1349" s="9">
        <f t="shared" si="85"/>
        <v>100.41</v>
      </c>
      <c r="H1349" s="11">
        <f t="shared" si="86"/>
        <v>1.3627491500000002</v>
      </c>
    </row>
    <row r="1350" spans="1:8" outlineLevel="1">
      <c r="A1350" s="7">
        <v>29</v>
      </c>
      <c r="B1350" s="39">
        <v>42567</v>
      </c>
      <c r="C1350" s="40">
        <f t="shared" si="87"/>
        <v>0.85416666666666707</v>
      </c>
      <c r="D1350" s="43">
        <v>-7.0000000000000007E-2</v>
      </c>
      <c r="E1350" s="9">
        <f t="shared" si="84"/>
        <v>-7.2065000000000018E-2</v>
      </c>
      <c r="F1350" s="44">
        <v>86.22</v>
      </c>
      <c r="G1350" s="9">
        <f t="shared" si="85"/>
        <v>86.22</v>
      </c>
      <c r="H1350" s="11">
        <f t="shared" si="86"/>
        <v>0.34014680000000003</v>
      </c>
    </row>
    <row r="1351" spans="1:8" outlineLevel="1">
      <c r="A1351" s="7">
        <v>29</v>
      </c>
      <c r="B1351" s="39">
        <v>42567</v>
      </c>
      <c r="C1351" s="40">
        <f t="shared" si="87"/>
        <v>0.87500000000000044</v>
      </c>
      <c r="D1351" s="43">
        <v>0.36</v>
      </c>
      <c r="E1351" s="9">
        <f t="shared" si="84"/>
        <v>0.37062</v>
      </c>
      <c r="F1351" s="44">
        <v>71.260000000000005</v>
      </c>
      <c r="G1351" s="9">
        <f t="shared" si="85"/>
        <v>71.260000000000005</v>
      </c>
      <c r="H1351" s="11">
        <f t="shared" si="86"/>
        <v>3.795148799999998</v>
      </c>
    </row>
    <row r="1352" spans="1:8" outlineLevel="1">
      <c r="A1352" s="7">
        <v>29</v>
      </c>
      <c r="B1352" s="39">
        <v>42567</v>
      </c>
      <c r="C1352" s="40">
        <f t="shared" si="87"/>
        <v>0.89583333333333381</v>
      </c>
      <c r="D1352" s="43">
        <v>0.93</v>
      </c>
      <c r="E1352" s="9">
        <f t="shared" si="84"/>
        <v>0.95743500000000015</v>
      </c>
      <c r="F1352" s="44">
        <v>62.94</v>
      </c>
      <c r="G1352" s="9">
        <f t="shared" si="85"/>
        <v>62.94</v>
      </c>
      <c r="H1352" s="11">
        <f t="shared" si="86"/>
        <v>17.769993600000006</v>
      </c>
    </row>
    <row r="1353" spans="1:8" outlineLevel="1">
      <c r="A1353" s="7">
        <v>29</v>
      </c>
      <c r="B1353" s="39">
        <v>42567</v>
      </c>
      <c r="C1353" s="40">
        <f t="shared" si="87"/>
        <v>0.91666666666666718</v>
      </c>
      <c r="D1353" s="43">
        <v>0.87</v>
      </c>
      <c r="E1353" s="9">
        <f t="shared" si="84"/>
        <v>0.89566500000000004</v>
      </c>
      <c r="F1353" s="44">
        <v>51.6</v>
      </c>
      <c r="G1353" s="9">
        <f t="shared" si="85"/>
        <v>51.6</v>
      </c>
      <c r="H1353" s="11">
        <f t="shared" si="86"/>
        <v>26.780383499999999</v>
      </c>
    </row>
    <row r="1354" spans="1:8" outlineLevel="1">
      <c r="A1354" s="7">
        <v>29</v>
      </c>
      <c r="B1354" s="39">
        <v>42567</v>
      </c>
      <c r="C1354" s="40">
        <f t="shared" si="87"/>
        <v>0.93750000000000056</v>
      </c>
      <c r="D1354" s="43">
        <v>0.44</v>
      </c>
      <c r="E1354" s="9">
        <f t="shared" si="84"/>
        <v>0.45298000000000005</v>
      </c>
      <c r="F1354" s="44">
        <v>59.65</v>
      </c>
      <c r="G1354" s="9">
        <f t="shared" si="85"/>
        <v>59.65</v>
      </c>
      <c r="H1354" s="11">
        <f t="shared" si="86"/>
        <v>9.8976130000000015</v>
      </c>
    </row>
    <row r="1355" spans="1:8" outlineLevel="1">
      <c r="A1355" s="7">
        <v>29</v>
      </c>
      <c r="B1355" s="39">
        <v>42567</v>
      </c>
      <c r="C1355" s="40">
        <f t="shared" si="87"/>
        <v>0.95833333333333393</v>
      </c>
      <c r="D1355" s="43">
        <v>0.39</v>
      </c>
      <c r="E1355" s="9">
        <f t="shared" si="84"/>
        <v>0.40150500000000006</v>
      </c>
      <c r="F1355" s="44">
        <v>54.71</v>
      </c>
      <c r="G1355" s="9">
        <f t="shared" si="85"/>
        <v>54.71</v>
      </c>
      <c r="H1355" s="11">
        <f t="shared" si="86"/>
        <v>10.756318950000001</v>
      </c>
    </row>
    <row r="1356" spans="1:8" outlineLevel="1">
      <c r="A1356" s="7">
        <v>29</v>
      </c>
      <c r="B1356" s="39">
        <v>42567</v>
      </c>
      <c r="C1356" s="40">
        <f t="shared" si="87"/>
        <v>0.9791666666666673</v>
      </c>
      <c r="D1356" s="43">
        <v>2.0000000000000004E-2</v>
      </c>
      <c r="E1356" s="9">
        <f t="shared" si="84"/>
        <v>2.0590000000000004E-2</v>
      </c>
      <c r="F1356" s="44">
        <v>59.43</v>
      </c>
      <c r="G1356" s="9">
        <f t="shared" si="85"/>
        <v>59.43</v>
      </c>
      <c r="H1356" s="11">
        <f t="shared" si="86"/>
        <v>0.45442130000000008</v>
      </c>
    </row>
    <row r="1357" spans="1:8" outlineLevel="1">
      <c r="A1357" s="7">
        <v>29</v>
      </c>
      <c r="B1357" s="39">
        <v>42567</v>
      </c>
      <c r="C1357" s="40">
        <f t="shared" si="87"/>
        <v>1.0000000000000007</v>
      </c>
      <c r="D1357" s="43">
        <v>-0.09</v>
      </c>
      <c r="E1357" s="9">
        <f t="shared" si="84"/>
        <v>-9.2655000000000001E-2</v>
      </c>
      <c r="F1357" s="44">
        <v>50.12</v>
      </c>
      <c r="G1357" s="9">
        <f t="shared" si="85"/>
        <v>50.12</v>
      </c>
      <c r="H1357" s="11">
        <f t="shared" si="86"/>
        <v>-2.9075139000000001</v>
      </c>
    </row>
    <row r="1358" spans="1:8" outlineLevel="1">
      <c r="A1358" s="7">
        <v>30</v>
      </c>
      <c r="B1358" s="39">
        <v>42568</v>
      </c>
      <c r="C1358" s="40">
        <f t="shared" si="87"/>
        <v>2.0833333333333332E-2</v>
      </c>
      <c r="D1358" s="43">
        <v>0.02</v>
      </c>
      <c r="E1358" s="9">
        <f t="shared" si="84"/>
        <v>2.0590000000000001E-2</v>
      </c>
      <c r="F1358" s="44">
        <v>59.44</v>
      </c>
      <c r="G1358" s="9">
        <f t="shared" si="85"/>
        <v>59.44</v>
      </c>
      <c r="H1358" s="11">
        <f t="shared" si="86"/>
        <v>0.45421540000000005</v>
      </c>
    </row>
    <row r="1359" spans="1:8" outlineLevel="1">
      <c r="A1359" s="7">
        <v>30</v>
      </c>
      <c r="B1359" s="39">
        <v>42568</v>
      </c>
      <c r="C1359" s="40">
        <f t="shared" si="87"/>
        <v>4.1666666666666664E-2</v>
      </c>
      <c r="D1359" s="43">
        <v>0.16</v>
      </c>
      <c r="E1359" s="9">
        <f t="shared" ref="E1359:E1422" si="88">IF($B$11="Electricity",$D1359*$B$7,$D1359*$B$9)</f>
        <v>0.16472000000000001</v>
      </c>
      <c r="F1359" s="44">
        <v>36.72</v>
      </c>
      <c r="G1359" s="9">
        <f t="shared" ref="G1359:G1422" si="89">$F1359*$B$9</f>
        <v>36.72</v>
      </c>
      <c r="H1359" s="11">
        <f t="shared" si="86"/>
        <v>7.3761616000000005</v>
      </c>
    </row>
    <row r="1360" spans="1:8" outlineLevel="1">
      <c r="A1360" s="7">
        <v>30</v>
      </c>
      <c r="B1360" s="39">
        <v>42568</v>
      </c>
      <c r="C1360" s="40">
        <f t="shared" si="87"/>
        <v>6.25E-2</v>
      </c>
      <c r="D1360" s="43">
        <v>0.31</v>
      </c>
      <c r="E1360" s="9">
        <f t="shared" si="88"/>
        <v>0.31914500000000001</v>
      </c>
      <c r="F1360" s="44">
        <v>46.83</v>
      </c>
      <c r="G1360" s="9">
        <f t="shared" si="89"/>
        <v>46.83</v>
      </c>
      <c r="H1360" s="11">
        <f t="shared" si="86"/>
        <v>11.06475715</v>
      </c>
    </row>
    <row r="1361" spans="1:8" outlineLevel="1">
      <c r="A1361" s="7">
        <v>30</v>
      </c>
      <c r="B1361" s="39">
        <v>42568</v>
      </c>
      <c r="C1361" s="40">
        <f t="shared" si="87"/>
        <v>8.3333333333333329E-2</v>
      </c>
      <c r="D1361" s="43">
        <v>0.28999999999999998</v>
      </c>
      <c r="E1361" s="9">
        <f t="shared" si="88"/>
        <v>0.29855500000000001</v>
      </c>
      <c r="F1361" s="44">
        <v>52.71</v>
      </c>
      <c r="G1361" s="9">
        <f t="shared" si="89"/>
        <v>52.71</v>
      </c>
      <c r="H1361" s="11">
        <f t="shared" si="86"/>
        <v>8.5953984499999994</v>
      </c>
    </row>
    <row r="1362" spans="1:8" outlineLevel="1">
      <c r="A1362" s="7">
        <v>30</v>
      </c>
      <c r="B1362" s="39">
        <v>42568</v>
      </c>
      <c r="C1362" s="40">
        <f t="shared" si="87"/>
        <v>0.10416666666666666</v>
      </c>
      <c r="D1362" s="43">
        <v>0.28999999999999998</v>
      </c>
      <c r="E1362" s="9">
        <f t="shared" si="88"/>
        <v>0.29855500000000001</v>
      </c>
      <c r="F1362" s="44">
        <v>33.96</v>
      </c>
      <c r="G1362" s="9">
        <f t="shared" si="89"/>
        <v>33.96</v>
      </c>
      <c r="H1362" s="11">
        <f t="shared" si="86"/>
        <v>14.193304700000001</v>
      </c>
    </row>
    <row r="1363" spans="1:8" outlineLevel="1">
      <c r="A1363" s="7">
        <v>30</v>
      </c>
      <c r="B1363" s="39">
        <v>42568</v>
      </c>
      <c r="C1363" s="40">
        <f t="shared" si="87"/>
        <v>0.12499999999999999</v>
      </c>
      <c r="D1363" s="43">
        <v>0.51</v>
      </c>
      <c r="E1363" s="9">
        <f t="shared" si="88"/>
        <v>0.52504500000000009</v>
      </c>
      <c r="F1363" s="44">
        <v>28.08</v>
      </c>
      <c r="G1363" s="9">
        <f t="shared" si="89"/>
        <v>28.08</v>
      </c>
      <c r="H1363" s="11">
        <f t="shared" si="86"/>
        <v>28.047903900000005</v>
      </c>
    </row>
    <row r="1364" spans="1:8" outlineLevel="1">
      <c r="A1364" s="7">
        <v>30</v>
      </c>
      <c r="B1364" s="39">
        <v>42568</v>
      </c>
      <c r="C1364" s="40">
        <f t="shared" si="87"/>
        <v>0.14583333333333331</v>
      </c>
      <c r="D1364" s="43">
        <v>1.1299999999999999</v>
      </c>
      <c r="E1364" s="9">
        <f t="shared" si="88"/>
        <v>1.163335</v>
      </c>
      <c r="F1364" s="44">
        <v>26.2</v>
      </c>
      <c r="G1364" s="9">
        <f t="shared" si="89"/>
        <v>26.2</v>
      </c>
      <c r="H1364" s="11">
        <f t="shared" si="86"/>
        <v>64.332425499999999</v>
      </c>
    </row>
    <row r="1365" spans="1:8" outlineLevel="1">
      <c r="A1365" s="7">
        <v>30</v>
      </c>
      <c r="B1365" s="39">
        <v>42568</v>
      </c>
      <c r="C1365" s="40">
        <f t="shared" si="87"/>
        <v>0.16666666666666666</v>
      </c>
      <c r="D1365" s="43">
        <v>1.86</v>
      </c>
      <c r="E1365" s="9">
        <f t="shared" si="88"/>
        <v>1.9148700000000003</v>
      </c>
      <c r="F1365" s="44">
        <v>25.9</v>
      </c>
      <c r="G1365" s="9">
        <f t="shared" si="89"/>
        <v>25.9</v>
      </c>
      <c r="H1365" s="11">
        <f t="shared" si="86"/>
        <v>106.46677200000002</v>
      </c>
    </row>
    <row r="1366" spans="1:8" outlineLevel="1">
      <c r="A1366" s="7">
        <v>30</v>
      </c>
      <c r="B1366" s="39">
        <v>42568</v>
      </c>
      <c r="C1366" s="40">
        <f t="shared" si="87"/>
        <v>0.1875</v>
      </c>
      <c r="D1366" s="43">
        <v>2.85</v>
      </c>
      <c r="E1366" s="9">
        <f t="shared" si="88"/>
        <v>2.9340750000000004</v>
      </c>
      <c r="F1366" s="44">
        <v>25.43</v>
      </c>
      <c r="G1366" s="9">
        <f t="shared" si="89"/>
        <v>25.43</v>
      </c>
      <c r="H1366" s="11">
        <f t="shared" si="86"/>
        <v>164.51358525000003</v>
      </c>
    </row>
    <row r="1367" spans="1:8" outlineLevel="1">
      <c r="A1367" s="7">
        <v>30</v>
      </c>
      <c r="B1367" s="39">
        <v>42568</v>
      </c>
      <c r="C1367" s="40">
        <f t="shared" si="87"/>
        <v>0.20833333333333334</v>
      </c>
      <c r="D1367" s="43">
        <v>2.69</v>
      </c>
      <c r="E1367" s="9">
        <f t="shared" si="88"/>
        <v>2.769355</v>
      </c>
      <c r="F1367" s="44">
        <v>24.28</v>
      </c>
      <c r="G1367" s="9">
        <f t="shared" si="89"/>
        <v>24.28</v>
      </c>
      <c r="H1367" s="11">
        <f t="shared" si="86"/>
        <v>158.46249309999999</v>
      </c>
    </row>
    <row r="1368" spans="1:8" outlineLevel="1">
      <c r="A1368" s="7">
        <v>30</v>
      </c>
      <c r="B1368" s="39">
        <v>42568</v>
      </c>
      <c r="C1368" s="40">
        <f t="shared" si="87"/>
        <v>0.22916666666666669</v>
      </c>
      <c r="D1368" s="43">
        <v>3.66</v>
      </c>
      <c r="E1368" s="9">
        <f t="shared" si="88"/>
        <v>3.7679700000000005</v>
      </c>
      <c r="F1368" s="44">
        <v>26.06</v>
      </c>
      <c r="G1368" s="9">
        <f t="shared" si="89"/>
        <v>26.06</v>
      </c>
      <c r="H1368" s="11">
        <f t="shared" si="86"/>
        <v>208.89625680000003</v>
      </c>
    </row>
    <row r="1369" spans="1:8" outlineLevel="1">
      <c r="A1369" s="7">
        <v>30</v>
      </c>
      <c r="B1369" s="39">
        <v>42568</v>
      </c>
      <c r="C1369" s="40">
        <f t="shared" si="87"/>
        <v>0.25</v>
      </c>
      <c r="D1369" s="43">
        <v>4.7300000000000004</v>
      </c>
      <c r="E1369" s="9">
        <f t="shared" si="88"/>
        <v>4.8695350000000008</v>
      </c>
      <c r="F1369" s="44">
        <v>28.07</v>
      </c>
      <c r="G1369" s="9">
        <f t="shared" si="89"/>
        <v>28.07</v>
      </c>
      <c r="H1369" s="11">
        <f t="shared" si="86"/>
        <v>260.17925505000005</v>
      </c>
    </row>
    <row r="1370" spans="1:8" outlineLevel="1">
      <c r="A1370" s="7">
        <v>30</v>
      </c>
      <c r="B1370" s="39">
        <v>42568</v>
      </c>
      <c r="C1370" s="40">
        <f t="shared" si="87"/>
        <v>0.27083333333333331</v>
      </c>
      <c r="D1370" s="43">
        <v>4.87</v>
      </c>
      <c r="E1370" s="9">
        <f t="shared" si="88"/>
        <v>5.0136650000000005</v>
      </c>
      <c r="F1370" s="44">
        <v>30.34</v>
      </c>
      <c r="G1370" s="9">
        <f t="shared" si="89"/>
        <v>30.34</v>
      </c>
      <c r="H1370" s="11">
        <f t="shared" si="86"/>
        <v>256.49910140000003</v>
      </c>
    </row>
    <row r="1371" spans="1:8" outlineLevel="1">
      <c r="A1371" s="7">
        <v>30</v>
      </c>
      <c r="B1371" s="39">
        <v>42568</v>
      </c>
      <c r="C1371" s="40">
        <f t="shared" si="87"/>
        <v>0.29166666666666663</v>
      </c>
      <c r="D1371" s="43">
        <v>4.07</v>
      </c>
      <c r="E1371" s="9">
        <f t="shared" si="88"/>
        <v>4.1900650000000006</v>
      </c>
      <c r="F1371" s="44">
        <v>33.630000000000003</v>
      </c>
      <c r="G1371" s="9">
        <f t="shared" si="89"/>
        <v>33.630000000000003</v>
      </c>
      <c r="H1371" s="11">
        <f t="shared" si="86"/>
        <v>200.57841155000003</v>
      </c>
    </row>
    <row r="1372" spans="1:8" outlineLevel="1">
      <c r="A1372" s="7">
        <v>30</v>
      </c>
      <c r="B1372" s="39">
        <v>42568</v>
      </c>
      <c r="C1372" s="40">
        <f t="shared" si="87"/>
        <v>0.31249999999999994</v>
      </c>
      <c r="D1372" s="43">
        <v>4.05</v>
      </c>
      <c r="E1372" s="9">
        <f t="shared" si="88"/>
        <v>4.1694750000000003</v>
      </c>
      <c r="F1372" s="44">
        <v>34</v>
      </c>
      <c r="G1372" s="9">
        <f t="shared" si="89"/>
        <v>34</v>
      </c>
      <c r="H1372" s="11">
        <f t="shared" si="86"/>
        <v>198.05006250000002</v>
      </c>
    </row>
    <row r="1373" spans="1:8" outlineLevel="1">
      <c r="A1373" s="7">
        <v>30</v>
      </c>
      <c r="B1373" s="39">
        <v>42568</v>
      </c>
      <c r="C1373" s="40">
        <f t="shared" si="87"/>
        <v>0.33333333333333326</v>
      </c>
      <c r="D1373" s="43">
        <v>4.18</v>
      </c>
      <c r="E1373" s="9">
        <f t="shared" si="88"/>
        <v>4.3033099999999997</v>
      </c>
      <c r="F1373" s="44">
        <v>51.07</v>
      </c>
      <c r="G1373" s="9">
        <f t="shared" si="89"/>
        <v>51.07</v>
      </c>
      <c r="H1373" s="11">
        <f t="shared" si="86"/>
        <v>130.94972329999999</v>
      </c>
    </row>
    <row r="1374" spans="1:8" outlineLevel="1">
      <c r="A1374" s="7">
        <v>30</v>
      </c>
      <c r="B1374" s="39">
        <v>42568</v>
      </c>
      <c r="C1374" s="40">
        <f t="shared" si="87"/>
        <v>0.35416666666666657</v>
      </c>
      <c r="D1374" s="43">
        <v>4.28</v>
      </c>
      <c r="E1374" s="9">
        <f t="shared" si="88"/>
        <v>4.4062600000000005</v>
      </c>
      <c r="F1374" s="44">
        <v>81.52</v>
      </c>
      <c r="G1374" s="9">
        <f t="shared" si="89"/>
        <v>81.52</v>
      </c>
      <c r="H1374" s="11">
        <f t="shared" si="86"/>
        <v>-8.8125199999982473E-2</v>
      </c>
    </row>
    <row r="1375" spans="1:8" outlineLevel="1">
      <c r="A1375" s="7">
        <v>30</v>
      </c>
      <c r="B1375" s="39">
        <v>42568</v>
      </c>
      <c r="C1375" s="40">
        <f t="shared" si="87"/>
        <v>0.37499999999999989</v>
      </c>
      <c r="D1375" s="43">
        <v>3.85</v>
      </c>
      <c r="E1375" s="9">
        <f t="shared" si="88"/>
        <v>3.9635750000000005</v>
      </c>
      <c r="F1375" s="44">
        <v>94.68</v>
      </c>
      <c r="G1375" s="9">
        <f t="shared" si="89"/>
        <v>94.68</v>
      </c>
      <c r="H1375" s="11">
        <f t="shared" si="86"/>
        <v>-52.239918500000037</v>
      </c>
    </row>
    <row r="1376" spans="1:8" outlineLevel="1">
      <c r="A1376" s="7">
        <v>30</v>
      </c>
      <c r="B1376" s="39">
        <v>42568</v>
      </c>
      <c r="C1376" s="40">
        <f t="shared" si="87"/>
        <v>0.3958333333333332</v>
      </c>
      <c r="D1376" s="43">
        <v>2.83</v>
      </c>
      <c r="E1376" s="9">
        <f t="shared" si="88"/>
        <v>2.9134850000000001</v>
      </c>
      <c r="F1376" s="44">
        <v>77.58</v>
      </c>
      <c r="G1376" s="9">
        <f t="shared" si="89"/>
        <v>77.58</v>
      </c>
      <c r="H1376" s="11">
        <f t="shared" si="86"/>
        <v>11.420861200000004</v>
      </c>
    </row>
    <row r="1377" spans="1:8" outlineLevel="1">
      <c r="A1377" s="7">
        <v>30</v>
      </c>
      <c r="B1377" s="39">
        <v>42568</v>
      </c>
      <c r="C1377" s="40">
        <f t="shared" si="87"/>
        <v>0.41666666666666652</v>
      </c>
      <c r="D1377" s="43">
        <v>2.5299999999999998</v>
      </c>
      <c r="E1377" s="9">
        <f t="shared" si="88"/>
        <v>2.604635</v>
      </c>
      <c r="F1377" s="44">
        <v>72.510000000000005</v>
      </c>
      <c r="G1377" s="9">
        <f t="shared" si="89"/>
        <v>72.510000000000005</v>
      </c>
      <c r="H1377" s="11">
        <f t="shared" si="86"/>
        <v>23.415668649999986</v>
      </c>
    </row>
    <row r="1378" spans="1:8" outlineLevel="1">
      <c r="A1378" s="7">
        <v>30</v>
      </c>
      <c r="B1378" s="39">
        <v>42568</v>
      </c>
      <c r="C1378" s="40">
        <f t="shared" si="87"/>
        <v>0.43749999999999983</v>
      </c>
      <c r="D1378" s="43">
        <v>2.56</v>
      </c>
      <c r="E1378" s="9">
        <f t="shared" si="88"/>
        <v>2.6355200000000001</v>
      </c>
      <c r="F1378" s="44">
        <v>73.55</v>
      </c>
      <c r="G1378" s="9">
        <f t="shared" si="89"/>
        <v>73.55</v>
      </c>
      <c r="H1378" s="11">
        <f t="shared" si="86"/>
        <v>20.952384000000009</v>
      </c>
    </row>
    <row r="1379" spans="1:8" outlineLevel="1">
      <c r="A1379" s="7">
        <v>30</v>
      </c>
      <c r="B1379" s="39">
        <v>42568</v>
      </c>
      <c r="C1379" s="40">
        <f t="shared" si="87"/>
        <v>0.45833333333333315</v>
      </c>
      <c r="D1379" s="43">
        <v>2.71</v>
      </c>
      <c r="E1379" s="9">
        <f t="shared" si="88"/>
        <v>2.7899450000000003</v>
      </c>
      <c r="F1379" s="44">
        <v>55.35</v>
      </c>
      <c r="G1379" s="9">
        <f t="shared" si="89"/>
        <v>55.35</v>
      </c>
      <c r="H1379" s="11">
        <f t="shared" si="86"/>
        <v>72.957061750000008</v>
      </c>
    </row>
    <row r="1380" spans="1:8" outlineLevel="1">
      <c r="A1380" s="7">
        <v>30</v>
      </c>
      <c r="B1380" s="39">
        <v>42568</v>
      </c>
      <c r="C1380" s="40">
        <f t="shared" si="87"/>
        <v>0.47916666666666646</v>
      </c>
      <c r="D1380" s="43">
        <v>1.99</v>
      </c>
      <c r="E1380" s="9">
        <f t="shared" si="88"/>
        <v>2.048705</v>
      </c>
      <c r="F1380" s="44">
        <v>36.39</v>
      </c>
      <c r="G1380" s="9">
        <f t="shared" si="89"/>
        <v>36.39</v>
      </c>
      <c r="H1380" s="11">
        <f t="shared" si="86"/>
        <v>92.417082550000003</v>
      </c>
    </row>
    <row r="1381" spans="1:8" outlineLevel="1">
      <c r="A1381" s="7">
        <v>30</v>
      </c>
      <c r="B1381" s="39">
        <v>42568</v>
      </c>
      <c r="C1381" s="40">
        <f t="shared" si="87"/>
        <v>0.49999999999999978</v>
      </c>
      <c r="D1381" s="43">
        <v>1.73</v>
      </c>
      <c r="E1381" s="9">
        <f t="shared" si="88"/>
        <v>1.7810350000000001</v>
      </c>
      <c r="F1381" s="44">
        <v>34.89</v>
      </c>
      <c r="G1381" s="9">
        <f t="shared" si="89"/>
        <v>34.89</v>
      </c>
      <c r="H1381" s="11">
        <f t="shared" si="86"/>
        <v>83.014041349999999</v>
      </c>
    </row>
    <row r="1382" spans="1:8" outlineLevel="1">
      <c r="A1382" s="7">
        <v>30</v>
      </c>
      <c r="B1382" s="39">
        <v>42568</v>
      </c>
      <c r="C1382" s="40">
        <f t="shared" si="87"/>
        <v>0.52083333333333315</v>
      </c>
      <c r="D1382" s="43">
        <v>2.58</v>
      </c>
      <c r="E1382" s="9">
        <f t="shared" si="88"/>
        <v>2.6561100000000004</v>
      </c>
      <c r="F1382" s="44">
        <v>31.15</v>
      </c>
      <c r="G1382" s="9">
        <f t="shared" si="89"/>
        <v>31.15</v>
      </c>
      <c r="H1382" s="11">
        <f t="shared" si="86"/>
        <v>133.73513850000003</v>
      </c>
    </row>
    <row r="1383" spans="1:8" outlineLevel="1">
      <c r="A1383" s="7">
        <v>30</v>
      </c>
      <c r="B1383" s="39">
        <v>42568</v>
      </c>
      <c r="C1383" s="40">
        <f t="shared" si="87"/>
        <v>0.54166666666666652</v>
      </c>
      <c r="D1383" s="43">
        <v>2.39</v>
      </c>
      <c r="E1383" s="9">
        <f t="shared" si="88"/>
        <v>2.4605050000000004</v>
      </c>
      <c r="F1383" s="44">
        <v>28.34</v>
      </c>
      <c r="G1383" s="9">
        <f t="shared" si="89"/>
        <v>28.34</v>
      </c>
      <c r="H1383" s="11">
        <f t="shared" si="86"/>
        <v>130.80044580000001</v>
      </c>
    </row>
    <row r="1384" spans="1:8" outlineLevel="1">
      <c r="A1384" s="7">
        <v>30</v>
      </c>
      <c r="B1384" s="39">
        <v>42568</v>
      </c>
      <c r="C1384" s="40">
        <f t="shared" si="87"/>
        <v>0.56249999999999989</v>
      </c>
      <c r="D1384" s="43">
        <v>2.67</v>
      </c>
      <c r="E1384" s="9">
        <f t="shared" si="88"/>
        <v>2.7487650000000001</v>
      </c>
      <c r="F1384" s="44">
        <v>27.28</v>
      </c>
      <c r="G1384" s="9">
        <f t="shared" si="89"/>
        <v>27.28</v>
      </c>
      <c r="H1384" s="11">
        <f t="shared" si="86"/>
        <v>149.03803830000001</v>
      </c>
    </row>
    <row r="1385" spans="1:8" outlineLevel="1">
      <c r="A1385" s="7">
        <v>30</v>
      </c>
      <c r="B1385" s="39">
        <v>42568</v>
      </c>
      <c r="C1385" s="40">
        <f t="shared" si="87"/>
        <v>0.58333333333333326</v>
      </c>
      <c r="D1385" s="43">
        <v>2.48</v>
      </c>
      <c r="E1385" s="9">
        <f t="shared" si="88"/>
        <v>2.5531600000000001</v>
      </c>
      <c r="F1385" s="44">
        <v>28.07</v>
      </c>
      <c r="G1385" s="9">
        <f t="shared" si="89"/>
        <v>28.07</v>
      </c>
      <c r="H1385" s="11">
        <f t="shared" si="86"/>
        <v>136.4153388</v>
      </c>
    </row>
    <row r="1386" spans="1:8" outlineLevel="1">
      <c r="A1386" s="7">
        <v>30</v>
      </c>
      <c r="B1386" s="39">
        <v>42568</v>
      </c>
      <c r="C1386" s="40">
        <f t="shared" si="87"/>
        <v>0.60416666666666663</v>
      </c>
      <c r="D1386" s="43">
        <v>1.45</v>
      </c>
      <c r="E1386" s="9">
        <f t="shared" si="88"/>
        <v>1.492775</v>
      </c>
      <c r="F1386" s="44">
        <v>23.89</v>
      </c>
      <c r="G1386" s="9">
        <f t="shared" si="89"/>
        <v>23.89</v>
      </c>
      <c r="H1386" s="11">
        <f t="shared" si="86"/>
        <v>85.998767749999999</v>
      </c>
    </row>
    <row r="1387" spans="1:8" outlineLevel="1">
      <c r="A1387" s="7">
        <v>30</v>
      </c>
      <c r="B1387" s="39">
        <v>42568</v>
      </c>
      <c r="C1387" s="40">
        <f t="shared" si="87"/>
        <v>0.625</v>
      </c>
      <c r="D1387" s="43">
        <v>1.27</v>
      </c>
      <c r="E1387" s="9">
        <f t="shared" si="88"/>
        <v>1.3074650000000001</v>
      </c>
      <c r="F1387" s="44">
        <v>27.14</v>
      </c>
      <c r="G1387" s="9">
        <f t="shared" si="89"/>
        <v>27.14</v>
      </c>
      <c r="H1387" s="11">
        <f t="shared" si="86"/>
        <v>71.073797400000004</v>
      </c>
    </row>
    <row r="1388" spans="1:8" outlineLevel="1">
      <c r="A1388" s="7">
        <v>30</v>
      </c>
      <c r="B1388" s="39">
        <v>42568</v>
      </c>
      <c r="C1388" s="40">
        <f t="shared" si="87"/>
        <v>0.64583333333333337</v>
      </c>
      <c r="D1388" s="43">
        <v>2.11</v>
      </c>
      <c r="E1388" s="9">
        <f t="shared" si="88"/>
        <v>2.1722450000000002</v>
      </c>
      <c r="F1388" s="44">
        <v>27.36</v>
      </c>
      <c r="G1388" s="9">
        <f t="shared" si="89"/>
        <v>27.36</v>
      </c>
      <c r="H1388" s="11">
        <f t="shared" si="86"/>
        <v>117.60534430000001</v>
      </c>
    </row>
    <row r="1389" spans="1:8" outlineLevel="1">
      <c r="A1389" s="7">
        <v>30</v>
      </c>
      <c r="B1389" s="39">
        <v>42568</v>
      </c>
      <c r="C1389" s="40">
        <f t="shared" si="87"/>
        <v>0.66666666666666674</v>
      </c>
      <c r="D1389" s="43">
        <v>2.36</v>
      </c>
      <c r="E1389" s="9">
        <f t="shared" si="88"/>
        <v>2.4296199999999999</v>
      </c>
      <c r="F1389" s="44">
        <v>33.659999999999997</v>
      </c>
      <c r="G1389" s="9">
        <f t="shared" si="89"/>
        <v>33.659999999999997</v>
      </c>
      <c r="H1389" s="11">
        <f t="shared" si="86"/>
        <v>116.23302080000001</v>
      </c>
    </row>
    <row r="1390" spans="1:8" outlineLevel="1">
      <c r="A1390" s="7">
        <v>30</v>
      </c>
      <c r="B1390" s="39">
        <v>42568</v>
      </c>
      <c r="C1390" s="40">
        <f t="shared" si="87"/>
        <v>0.68750000000000011</v>
      </c>
      <c r="D1390" s="43">
        <v>4.6100000000000003</v>
      </c>
      <c r="E1390" s="9">
        <f t="shared" si="88"/>
        <v>4.7459950000000006</v>
      </c>
      <c r="F1390" s="44">
        <v>59.51</v>
      </c>
      <c r="G1390" s="9">
        <f t="shared" si="89"/>
        <v>59.51</v>
      </c>
      <c r="H1390" s="11">
        <f t="shared" si="86"/>
        <v>104.36443005000002</v>
      </c>
    </row>
    <row r="1391" spans="1:8" outlineLevel="1">
      <c r="A1391" s="7">
        <v>30</v>
      </c>
      <c r="B1391" s="39">
        <v>42568</v>
      </c>
      <c r="C1391" s="40">
        <f t="shared" si="87"/>
        <v>0.70833333333333348</v>
      </c>
      <c r="D1391" s="43">
        <v>5.24</v>
      </c>
      <c r="E1391" s="9">
        <f t="shared" si="88"/>
        <v>5.3945800000000004</v>
      </c>
      <c r="F1391" s="44">
        <v>67.989999999999995</v>
      </c>
      <c r="G1391" s="9">
        <f t="shared" si="89"/>
        <v>67.989999999999995</v>
      </c>
      <c r="H1391" s="11">
        <f t="shared" si="86"/>
        <v>72.880775800000038</v>
      </c>
    </row>
    <row r="1392" spans="1:8" outlineLevel="1">
      <c r="A1392" s="7">
        <v>30</v>
      </c>
      <c r="B1392" s="39">
        <v>42568</v>
      </c>
      <c r="C1392" s="40">
        <f t="shared" si="87"/>
        <v>0.72916666666666685</v>
      </c>
      <c r="D1392" s="43">
        <v>3.52</v>
      </c>
      <c r="E1392" s="9">
        <f t="shared" si="88"/>
        <v>3.6238400000000004</v>
      </c>
      <c r="F1392" s="44">
        <v>71.989999999999995</v>
      </c>
      <c r="G1392" s="9">
        <f t="shared" si="89"/>
        <v>71.989999999999995</v>
      </c>
      <c r="H1392" s="11">
        <f t="shared" si="86"/>
        <v>34.462718400000021</v>
      </c>
    </row>
    <row r="1393" spans="1:8" outlineLevel="1">
      <c r="A1393" s="7">
        <v>30</v>
      </c>
      <c r="B1393" s="39">
        <v>42568</v>
      </c>
      <c r="C1393" s="40">
        <f t="shared" si="87"/>
        <v>0.75000000000000022</v>
      </c>
      <c r="D1393" s="43">
        <v>3.33</v>
      </c>
      <c r="E1393" s="9">
        <f t="shared" si="88"/>
        <v>3.4282350000000004</v>
      </c>
      <c r="F1393" s="44">
        <v>94.33</v>
      </c>
      <c r="G1393" s="9">
        <f t="shared" si="89"/>
        <v>94.33</v>
      </c>
      <c r="H1393" s="11">
        <f t="shared" si="86"/>
        <v>-43.984255050000002</v>
      </c>
    </row>
    <row r="1394" spans="1:8" outlineLevel="1">
      <c r="A1394" s="7">
        <v>30</v>
      </c>
      <c r="B1394" s="39">
        <v>42568</v>
      </c>
      <c r="C1394" s="40">
        <f t="shared" si="87"/>
        <v>0.77083333333333359</v>
      </c>
      <c r="D1394" s="43">
        <v>5.89</v>
      </c>
      <c r="E1394" s="9">
        <f t="shared" si="88"/>
        <v>6.0637550000000005</v>
      </c>
      <c r="F1394" s="44">
        <v>99.9</v>
      </c>
      <c r="G1394" s="9">
        <f t="shared" si="89"/>
        <v>99.9</v>
      </c>
      <c r="H1394" s="11">
        <f t="shared" si="86"/>
        <v>-111.57309200000005</v>
      </c>
    </row>
    <row r="1395" spans="1:8" outlineLevel="1">
      <c r="A1395" s="7">
        <v>30</v>
      </c>
      <c r="B1395" s="39">
        <v>42568</v>
      </c>
      <c r="C1395" s="40">
        <f t="shared" si="87"/>
        <v>0.79166666666666696</v>
      </c>
      <c r="D1395" s="43">
        <v>7.35</v>
      </c>
      <c r="E1395" s="9">
        <f t="shared" si="88"/>
        <v>7.5668250000000006</v>
      </c>
      <c r="F1395" s="44">
        <v>80.67</v>
      </c>
      <c r="G1395" s="9">
        <f t="shared" si="89"/>
        <v>80.67</v>
      </c>
      <c r="H1395" s="11">
        <f t="shared" si="86"/>
        <v>6.2804647499999877</v>
      </c>
    </row>
    <row r="1396" spans="1:8" outlineLevel="1">
      <c r="A1396" s="7">
        <v>30</v>
      </c>
      <c r="B1396" s="39">
        <v>42568</v>
      </c>
      <c r="C1396" s="40">
        <f t="shared" si="87"/>
        <v>0.81250000000000033</v>
      </c>
      <c r="D1396" s="43">
        <v>9.7200000000000006</v>
      </c>
      <c r="E1396" s="9">
        <f t="shared" si="88"/>
        <v>10.006740000000001</v>
      </c>
      <c r="F1396" s="44">
        <v>60.25</v>
      </c>
      <c r="G1396" s="9">
        <f t="shared" si="89"/>
        <v>60.25</v>
      </c>
      <c r="H1396" s="11">
        <f t="shared" si="86"/>
        <v>212.643225</v>
      </c>
    </row>
    <row r="1397" spans="1:8" outlineLevel="1">
      <c r="A1397" s="7">
        <v>30</v>
      </c>
      <c r="B1397" s="39">
        <v>42568</v>
      </c>
      <c r="C1397" s="40">
        <f t="shared" si="87"/>
        <v>0.8333333333333337</v>
      </c>
      <c r="D1397" s="43">
        <v>9.64</v>
      </c>
      <c r="E1397" s="9">
        <f t="shared" si="88"/>
        <v>9.9243800000000011</v>
      </c>
      <c r="F1397" s="44">
        <v>54.02</v>
      </c>
      <c r="G1397" s="9">
        <f t="shared" si="89"/>
        <v>54.02</v>
      </c>
      <c r="H1397" s="11">
        <f t="shared" si="86"/>
        <v>272.7219624</v>
      </c>
    </row>
    <row r="1398" spans="1:8" outlineLevel="1">
      <c r="A1398" s="7">
        <v>30</v>
      </c>
      <c r="B1398" s="39">
        <v>42568</v>
      </c>
      <c r="C1398" s="40">
        <f t="shared" si="87"/>
        <v>0.85416666666666707</v>
      </c>
      <c r="D1398" s="43">
        <v>9.5</v>
      </c>
      <c r="E1398" s="9">
        <f t="shared" si="88"/>
        <v>9.7802500000000006</v>
      </c>
      <c r="F1398" s="44">
        <v>54.37</v>
      </c>
      <c r="G1398" s="9">
        <f t="shared" si="89"/>
        <v>54.37</v>
      </c>
      <c r="H1398" s="11">
        <f t="shared" si="86"/>
        <v>265.33818250000002</v>
      </c>
    </row>
    <row r="1399" spans="1:8" outlineLevel="1">
      <c r="A1399" s="7">
        <v>30</v>
      </c>
      <c r="B1399" s="39">
        <v>42568</v>
      </c>
      <c r="C1399" s="40">
        <f t="shared" si="87"/>
        <v>0.87500000000000044</v>
      </c>
      <c r="D1399" s="43">
        <v>9.51</v>
      </c>
      <c r="E1399" s="9">
        <f t="shared" si="88"/>
        <v>9.7905449999999998</v>
      </c>
      <c r="F1399" s="44">
        <v>66.400000000000006</v>
      </c>
      <c r="G1399" s="9">
        <f t="shared" si="89"/>
        <v>66.400000000000006</v>
      </c>
      <c r="H1399" s="11">
        <f t="shared" si="86"/>
        <v>147.83722949999995</v>
      </c>
    </row>
    <row r="1400" spans="1:8" outlineLevel="1">
      <c r="A1400" s="7">
        <v>30</v>
      </c>
      <c r="B1400" s="39">
        <v>42568</v>
      </c>
      <c r="C1400" s="40">
        <f t="shared" si="87"/>
        <v>0.89583333333333381</v>
      </c>
      <c r="D1400" s="43">
        <v>9.7200000000000006</v>
      </c>
      <c r="E1400" s="9">
        <f t="shared" si="88"/>
        <v>10.006740000000001</v>
      </c>
      <c r="F1400" s="44">
        <v>51.12</v>
      </c>
      <c r="G1400" s="9">
        <f t="shared" si="89"/>
        <v>51.12</v>
      </c>
      <c r="H1400" s="11">
        <f t="shared" si="86"/>
        <v>304.00476120000002</v>
      </c>
    </row>
    <row r="1401" spans="1:8" outlineLevel="1">
      <c r="A1401" s="7">
        <v>30</v>
      </c>
      <c r="B1401" s="39">
        <v>42568</v>
      </c>
      <c r="C1401" s="40">
        <f t="shared" si="87"/>
        <v>0.91666666666666718</v>
      </c>
      <c r="D1401" s="43">
        <v>9.7899999999999991</v>
      </c>
      <c r="E1401" s="9">
        <f t="shared" si="88"/>
        <v>10.078804999999999</v>
      </c>
      <c r="F1401" s="44">
        <v>31.57</v>
      </c>
      <c r="G1401" s="9">
        <f t="shared" si="89"/>
        <v>31.57</v>
      </c>
      <c r="H1401" s="11">
        <f t="shared" si="86"/>
        <v>503.23473364999995</v>
      </c>
    </row>
    <row r="1402" spans="1:8" outlineLevel="1">
      <c r="A1402" s="7">
        <v>30</v>
      </c>
      <c r="B1402" s="39">
        <v>42568</v>
      </c>
      <c r="C1402" s="40">
        <f t="shared" si="87"/>
        <v>0.93750000000000056</v>
      </c>
      <c r="D1402" s="43">
        <v>9.7899999999999991</v>
      </c>
      <c r="E1402" s="9">
        <f t="shared" si="88"/>
        <v>10.078804999999999</v>
      </c>
      <c r="F1402" s="44">
        <v>30.81</v>
      </c>
      <c r="G1402" s="9">
        <f t="shared" si="89"/>
        <v>30.81</v>
      </c>
      <c r="H1402" s="11">
        <f t="shared" si="86"/>
        <v>510.89462544999992</v>
      </c>
    </row>
    <row r="1403" spans="1:8" outlineLevel="1">
      <c r="A1403" s="7">
        <v>30</v>
      </c>
      <c r="B1403" s="39">
        <v>42568</v>
      </c>
      <c r="C1403" s="40">
        <f t="shared" si="87"/>
        <v>0.95833333333333393</v>
      </c>
      <c r="D1403" s="43">
        <v>9.7799999999999994</v>
      </c>
      <c r="E1403" s="9">
        <f t="shared" si="88"/>
        <v>10.06851</v>
      </c>
      <c r="F1403" s="44">
        <v>28.87</v>
      </c>
      <c r="G1403" s="9">
        <f t="shared" si="89"/>
        <v>28.87</v>
      </c>
      <c r="H1403" s="11">
        <f t="shared" si="86"/>
        <v>529.90568129999997</v>
      </c>
    </row>
    <row r="1404" spans="1:8" outlineLevel="1">
      <c r="A1404" s="7">
        <v>30</v>
      </c>
      <c r="B1404" s="39">
        <v>42568</v>
      </c>
      <c r="C1404" s="40">
        <f t="shared" si="87"/>
        <v>0.9791666666666673</v>
      </c>
      <c r="D1404" s="43">
        <v>9.7899999999999991</v>
      </c>
      <c r="E1404" s="9">
        <f t="shared" si="88"/>
        <v>10.078804999999999</v>
      </c>
      <c r="F1404" s="44">
        <v>39.78</v>
      </c>
      <c r="G1404" s="9">
        <f t="shared" si="89"/>
        <v>39.78</v>
      </c>
      <c r="H1404" s="11">
        <f t="shared" si="86"/>
        <v>420.48774459999993</v>
      </c>
    </row>
    <row r="1405" spans="1:8" outlineLevel="1">
      <c r="A1405" s="7">
        <v>30</v>
      </c>
      <c r="B1405" s="39">
        <v>42568</v>
      </c>
      <c r="C1405" s="40">
        <f t="shared" si="87"/>
        <v>1.0000000000000007</v>
      </c>
      <c r="D1405" s="43">
        <v>9.7799999999999994</v>
      </c>
      <c r="E1405" s="9">
        <f t="shared" si="88"/>
        <v>10.06851</v>
      </c>
      <c r="F1405" s="44">
        <v>18.510000000000002</v>
      </c>
      <c r="G1405" s="9">
        <f t="shared" si="89"/>
        <v>18.510000000000002</v>
      </c>
      <c r="H1405" s="11">
        <f t="shared" si="86"/>
        <v>634.21544489999997</v>
      </c>
    </row>
    <row r="1406" spans="1:8" outlineLevel="1">
      <c r="A1406" s="7">
        <v>30</v>
      </c>
      <c r="B1406" s="39">
        <v>42569</v>
      </c>
      <c r="C1406" s="40">
        <f t="shared" si="87"/>
        <v>2.0833333333333332E-2</v>
      </c>
      <c r="D1406" s="43">
        <v>9.7899999999999991</v>
      </c>
      <c r="E1406" s="9">
        <f t="shared" si="88"/>
        <v>10.078804999999999</v>
      </c>
      <c r="F1406" s="44">
        <v>17.260000000000002</v>
      </c>
      <c r="G1406" s="9">
        <f t="shared" si="89"/>
        <v>17.260000000000002</v>
      </c>
      <c r="H1406" s="11">
        <f t="shared" ref="H1406:H1469" si="90">E1406*($B$6-G1406)</f>
        <v>647.46243319999985</v>
      </c>
    </row>
    <row r="1407" spans="1:8" outlineLevel="1">
      <c r="A1407" s="7">
        <v>30</v>
      </c>
      <c r="B1407" s="39">
        <v>42569</v>
      </c>
      <c r="C1407" s="40">
        <f t="shared" ref="C1407:C1470" si="91">IF(C1406=$C$61,$C$14,C1406+1/48)</f>
        <v>4.1666666666666664E-2</v>
      </c>
      <c r="D1407" s="43">
        <v>9.7799999999999994</v>
      </c>
      <c r="E1407" s="9">
        <f t="shared" si="88"/>
        <v>10.06851</v>
      </c>
      <c r="F1407" s="44">
        <v>13.66</v>
      </c>
      <c r="G1407" s="9">
        <f t="shared" si="89"/>
        <v>13.66</v>
      </c>
      <c r="H1407" s="11">
        <f t="shared" si="90"/>
        <v>683.04771840000001</v>
      </c>
    </row>
    <row r="1408" spans="1:8" outlineLevel="1">
      <c r="A1408" s="7">
        <v>30</v>
      </c>
      <c r="B1408" s="39">
        <v>42569</v>
      </c>
      <c r="C1408" s="40">
        <f t="shared" si="91"/>
        <v>6.25E-2</v>
      </c>
      <c r="D1408" s="43">
        <v>9.7899999999999991</v>
      </c>
      <c r="E1408" s="9">
        <f t="shared" si="88"/>
        <v>10.078804999999999</v>
      </c>
      <c r="F1408" s="44">
        <v>14.85</v>
      </c>
      <c r="G1408" s="9">
        <f t="shared" si="89"/>
        <v>14.85</v>
      </c>
      <c r="H1408" s="11">
        <f t="shared" si="90"/>
        <v>671.75235325000006</v>
      </c>
    </row>
    <row r="1409" spans="1:8" outlineLevel="1">
      <c r="A1409" s="7">
        <v>30</v>
      </c>
      <c r="B1409" s="39">
        <v>42569</v>
      </c>
      <c r="C1409" s="40">
        <f t="shared" si="91"/>
        <v>8.3333333333333329E-2</v>
      </c>
      <c r="D1409" s="43">
        <v>9.7799999999999994</v>
      </c>
      <c r="E1409" s="9">
        <f t="shared" si="88"/>
        <v>10.06851</v>
      </c>
      <c r="F1409" s="44">
        <v>16.239999999999998</v>
      </c>
      <c r="G1409" s="9">
        <f t="shared" si="89"/>
        <v>16.239999999999998</v>
      </c>
      <c r="H1409" s="11">
        <f t="shared" si="90"/>
        <v>657.07096260000003</v>
      </c>
    </row>
    <row r="1410" spans="1:8" outlineLevel="1">
      <c r="A1410" s="7">
        <v>30</v>
      </c>
      <c r="B1410" s="39">
        <v>42569</v>
      </c>
      <c r="C1410" s="40">
        <f t="shared" si="91"/>
        <v>0.10416666666666666</v>
      </c>
      <c r="D1410" s="43">
        <v>9.7899999999999991</v>
      </c>
      <c r="E1410" s="9">
        <f t="shared" si="88"/>
        <v>10.078804999999999</v>
      </c>
      <c r="F1410" s="44">
        <v>14.48</v>
      </c>
      <c r="G1410" s="9">
        <f t="shared" si="89"/>
        <v>14.48</v>
      </c>
      <c r="H1410" s="11">
        <f t="shared" si="90"/>
        <v>675.48151109999992</v>
      </c>
    </row>
    <row r="1411" spans="1:8" outlineLevel="1">
      <c r="A1411" s="7">
        <v>30</v>
      </c>
      <c r="B1411" s="39">
        <v>42569</v>
      </c>
      <c r="C1411" s="40">
        <f t="shared" si="91"/>
        <v>0.12499999999999999</v>
      </c>
      <c r="D1411" s="43">
        <v>9.7899999999999991</v>
      </c>
      <c r="E1411" s="9">
        <f t="shared" si="88"/>
        <v>10.078804999999999</v>
      </c>
      <c r="F1411" s="44">
        <v>12.02</v>
      </c>
      <c r="G1411" s="9">
        <f t="shared" si="89"/>
        <v>12.02</v>
      </c>
      <c r="H1411" s="11">
        <f t="shared" si="90"/>
        <v>700.27537139999993</v>
      </c>
    </row>
    <row r="1412" spans="1:8" outlineLevel="1">
      <c r="A1412" s="7">
        <v>30</v>
      </c>
      <c r="B1412" s="39">
        <v>42569</v>
      </c>
      <c r="C1412" s="40">
        <f t="shared" si="91"/>
        <v>0.14583333333333331</v>
      </c>
      <c r="D1412" s="43">
        <v>9.7799999999999994</v>
      </c>
      <c r="E1412" s="9">
        <f t="shared" si="88"/>
        <v>10.06851</v>
      </c>
      <c r="F1412" s="44">
        <v>10.24</v>
      </c>
      <c r="G1412" s="9">
        <f t="shared" si="89"/>
        <v>10.24</v>
      </c>
      <c r="H1412" s="11">
        <f t="shared" si="90"/>
        <v>717.48202260000005</v>
      </c>
    </row>
    <row r="1413" spans="1:8" outlineLevel="1">
      <c r="A1413" s="7">
        <v>30</v>
      </c>
      <c r="B1413" s="39">
        <v>42569</v>
      </c>
      <c r="C1413" s="40">
        <f t="shared" si="91"/>
        <v>0.16666666666666666</v>
      </c>
      <c r="D1413" s="43">
        <v>9.7799999999999994</v>
      </c>
      <c r="E1413" s="9">
        <f t="shared" si="88"/>
        <v>10.06851</v>
      </c>
      <c r="F1413" s="44">
        <v>9.5299999999999994</v>
      </c>
      <c r="G1413" s="9">
        <f t="shared" si="89"/>
        <v>9.5299999999999994</v>
      </c>
      <c r="H1413" s="11">
        <f t="shared" si="90"/>
        <v>724.63066470000001</v>
      </c>
    </row>
    <row r="1414" spans="1:8" outlineLevel="1">
      <c r="A1414" s="7">
        <v>30</v>
      </c>
      <c r="B1414" s="39">
        <v>42569</v>
      </c>
      <c r="C1414" s="40">
        <f t="shared" si="91"/>
        <v>0.1875</v>
      </c>
      <c r="D1414" s="43">
        <v>9.7799999999999994</v>
      </c>
      <c r="E1414" s="9">
        <f t="shared" si="88"/>
        <v>10.06851</v>
      </c>
      <c r="F1414" s="44">
        <v>11.18</v>
      </c>
      <c r="G1414" s="9">
        <f t="shared" si="89"/>
        <v>11.18</v>
      </c>
      <c r="H1414" s="11">
        <f t="shared" si="90"/>
        <v>708.01762319999989</v>
      </c>
    </row>
    <row r="1415" spans="1:8" outlineLevel="1">
      <c r="A1415" s="7">
        <v>30</v>
      </c>
      <c r="B1415" s="39">
        <v>42569</v>
      </c>
      <c r="C1415" s="40">
        <f t="shared" si="91"/>
        <v>0.20833333333333334</v>
      </c>
      <c r="D1415" s="43">
        <v>9.7899999999999991</v>
      </c>
      <c r="E1415" s="9">
        <f t="shared" si="88"/>
        <v>10.078804999999999</v>
      </c>
      <c r="F1415" s="44">
        <v>10.27</v>
      </c>
      <c r="G1415" s="9">
        <f t="shared" si="89"/>
        <v>10.27</v>
      </c>
      <c r="H1415" s="11">
        <f t="shared" si="90"/>
        <v>717.91328014999999</v>
      </c>
    </row>
    <row r="1416" spans="1:8" outlineLevel="1">
      <c r="A1416" s="7">
        <v>30</v>
      </c>
      <c r="B1416" s="39">
        <v>42569</v>
      </c>
      <c r="C1416" s="40">
        <f t="shared" si="91"/>
        <v>0.22916666666666669</v>
      </c>
      <c r="D1416" s="43">
        <v>9.7799999999999994</v>
      </c>
      <c r="E1416" s="9">
        <f t="shared" si="88"/>
        <v>10.06851</v>
      </c>
      <c r="F1416" s="44">
        <v>10.93</v>
      </c>
      <c r="G1416" s="9">
        <f t="shared" si="89"/>
        <v>10.93</v>
      </c>
      <c r="H1416" s="11">
        <f t="shared" si="90"/>
        <v>710.5347506999999</v>
      </c>
    </row>
    <row r="1417" spans="1:8" outlineLevel="1">
      <c r="A1417" s="7">
        <v>30</v>
      </c>
      <c r="B1417" s="39">
        <v>42569</v>
      </c>
      <c r="C1417" s="40">
        <f t="shared" si="91"/>
        <v>0.25</v>
      </c>
      <c r="D1417" s="43">
        <v>9.7899999999999991</v>
      </c>
      <c r="E1417" s="9">
        <f t="shared" si="88"/>
        <v>10.078804999999999</v>
      </c>
      <c r="F1417" s="44">
        <v>14.75</v>
      </c>
      <c r="G1417" s="9">
        <f t="shared" si="89"/>
        <v>14.75</v>
      </c>
      <c r="H1417" s="11">
        <f t="shared" si="90"/>
        <v>672.76023375</v>
      </c>
    </row>
    <row r="1418" spans="1:8" outlineLevel="1">
      <c r="A1418" s="7">
        <v>30</v>
      </c>
      <c r="B1418" s="39">
        <v>42569</v>
      </c>
      <c r="C1418" s="40">
        <f t="shared" si="91"/>
        <v>0.27083333333333331</v>
      </c>
      <c r="D1418" s="43">
        <v>9.7799999999999994</v>
      </c>
      <c r="E1418" s="9">
        <f t="shared" si="88"/>
        <v>10.06851</v>
      </c>
      <c r="F1418" s="44">
        <v>27.99</v>
      </c>
      <c r="G1418" s="9">
        <f t="shared" si="89"/>
        <v>27.99</v>
      </c>
      <c r="H1418" s="11">
        <f t="shared" si="90"/>
        <v>538.7659701</v>
      </c>
    </row>
    <row r="1419" spans="1:8" outlineLevel="1">
      <c r="A1419" s="7">
        <v>30</v>
      </c>
      <c r="B1419" s="39">
        <v>42569</v>
      </c>
      <c r="C1419" s="40">
        <f t="shared" si="91"/>
        <v>0.29166666666666663</v>
      </c>
      <c r="D1419" s="43">
        <v>9.76</v>
      </c>
      <c r="E1419" s="9">
        <f t="shared" si="88"/>
        <v>10.047920000000001</v>
      </c>
      <c r="F1419" s="44">
        <v>124.7</v>
      </c>
      <c r="G1419" s="9">
        <f t="shared" si="89"/>
        <v>124.7</v>
      </c>
      <c r="H1419" s="11">
        <f t="shared" si="90"/>
        <v>-434.07014400000008</v>
      </c>
    </row>
    <row r="1420" spans="1:8" outlineLevel="1">
      <c r="A1420" s="7">
        <v>30</v>
      </c>
      <c r="B1420" s="39">
        <v>42569</v>
      </c>
      <c r="C1420" s="40">
        <f t="shared" si="91"/>
        <v>0.31249999999999994</v>
      </c>
      <c r="D1420" s="43">
        <v>9.1199999999999992</v>
      </c>
      <c r="E1420" s="9">
        <f t="shared" si="88"/>
        <v>9.3890399999999996</v>
      </c>
      <c r="F1420" s="44">
        <v>50.5</v>
      </c>
      <c r="G1420" s="9">
        <f t="shared" si="89"/>
        <v>50.5</v>
      </c>
      <c r="H1420" s="11">
        <f t="shared" si="90"/>
        <v>291.06023999999996</v>
      </c>
    </row>
    <row r="1421" spans="1:8" outlineLevel="1">
      <c r="A1421" s="7">
        <v>30</v>
      </c>
      <c r="B1421" s="39">
        <v>42569</v>
      </c>
      <c r="C1421" s="40">
        <f t="shared" si="91"/>
        <v>0.33333333333333326</v>
      </c>
      <c r="D1421" s="43">
        <v>9.2799999999999994</v>
      </c>
      <c r="E1421" s="9">
        <f t="shared" si="88"/>
        <v>9.5537600000000005</v>
      </c>
      <c r="F1421" s="44">
        <v>81.3</v>
      </c>
      <c r="G1421" s="9">
        <f t="shared" si="89"/>
        <v>81.3</v>
      </c>
      <c r="H1421" s="11">
        <f t="shared" si="90"/>
        <v>1.9107520000000273</v>
      </c>
    </row>
    <row r="1422" spans="1:8" outlineLevel="1">
      <c r="A1422" s="7">
        <v>30</v>
      </c>
      <c r="B1422" s="39">
        <v>42569</v>
      </c>
      <c r="C1422" s="40">
        <f t="shared" si="91"/>
        <v>0.35416666666666657</v>
      </c>
      <c r="D1422" s="43">
        <v>9.01</v>
      </c>
      <c r="E1422" s="9">
        <f t="shared" si="88"/>
        <v>9.2757950000000005</v>
      </c>
      <c r="F1422" s="44">
        <v>69.75</v>
      </c>
      <c r="G1422" s="9">
        <f t="shared" si="89"/>
        <v>69.75</v>
      </c>
      <c r="H1422" s="11">
        <f t="shared" si="90"/>
        <v>108.99059125000001</v>
      </c>
    </row>
    <row r="1423" spans="1:8" outlineLevel="1">
      <c r="A1423" s="7">
        <v>30</v>
      </c>
      <c r="B1423" s="39">
        <v>42569</v>
      </c>
      <c r="C1423" s="40">
        <f t="shared" si="91"/>
        <v>0.37499999999999989</v>
      </c>
      <c r="D1423" s="43">
        <v>8.89</v>
      </c>
      <c r="E1423" s="9">
        <f t="shared" ref="E1423:E1486" si="92">IF($B$11="Electricity",$D1423*$B$7,$D1423*$B$9)</f>
        <v>9.152255000000002</v>
      </c>
      <c r="F1423" s="44">
        <v>56.8</v>
      </c>
      <c r="G1423" s="9">
        <f t="shared" ref="G1423:G1486" si="93">$F1423*$B$9</f>
        <v>56.8</v>
      </c>
      <c r="H1423" s="11">
        <f t="shared" si="90"/>
        <v>226.06069850000009</v>
      </c>
    </row>
    <row r="1424" spans="1:8" outlineLevel="1">
      <c r="A1424" s="7">
        <v>30</v>
      </c>
      <c r="B1424" s="39">
        <v>42569</v>
      </c>
      <c r="C1424" s="40">
        <f t="shared" si="91"/>
        <v>0.3958333333333332</v>
      </c>
      <c r="D1424" s="43">
        <v>7.46</v>
      </c>
      <c r="E1424" s="9">
        <f t="shared" si="92"/>
        <v>7.6800700000000006</v>
      </c>
      <c r="F1424" s="44">
        <v>55.3</v>
      </c>
      <c r="G1424" s="9">
        <f t="shared" si="93"/>
        <v>55.3</v>
      </c>
      <c r="H1424" s="11">
        <f t="shared" si="90"/>
        <v>201.21783400000004</v>
      </c>
    </row>
    <row r="1425" spans="1:8" outlineLevel="1">
      <c r="A1425" s="7">
        <v>30</v>
      </c>
      <c r="B1425" s="39">
        <v>42569</v>
      </c>
      <c r="C1425" s="40">
        <f t="shared" si="91"/>
        <v>0.41666666666666652</v>
      </c>
      <c r="D1425" s="43">
        <v>6.93</v>
      </c>
      <c r="E1425" s="9">
        <f t="shared" si="92"/>
        <v>7.1344349999999999</v>
      </c>
      <c r="F1425" s="44">
        <v>55.38</v>
      </c>
      <c r="G1425" s="9">
        <f t="shared" si="93"/>
        <v>55.38</v>
      </c>
      <c r="H1425" s="11">
        <f t="shared" si="90"/>
        <v>186.35144219999998</v>
      </c>
    </row>
    <row r="1426" spans="1:8" outlineLevel="1">
      <c r="A1426" s="7">
        <v>30</v>
      </c>
      <c r="B1426" s="39">
        <v>42569</v>
      </c>
      <c r="C1426" s="40">
        <f t="shared" si="91"/>
        <v>0.43749999999999983</v>
      </c>
      <c r="D1426" s="43">
        <v>5.43</v>
      </c>
      <c r="E1426" s="9">
        <f t="shared" si="92"/>
        <v>5.590185</v>
      </c>
      <c r="F1426" s="44">
        <v>51.66</v>
      </c>
      <c r="G1426" s="9">
        <f t="shared" si="93"/>
        <v>51.66</v>
      </c>
      <c r="H1426" s="11">
        <f t="shared" si="90"/>
        <v>166.81112040000002</v>
      </c>
    </row>
    <row r="1427" spans="1:8" outlineLevel="1">
      <c r="A1427" s="7">
        <v>30</v>
      </c>
      <c r="B1427" s="39">
        <v>42569</v>
      </c>
      <c r="C1427" s="40">
        <f t="shared" si="91"/>
        <v>0.45833333333333315</v>
      </c>
      <c r="D1427" s="43">
        <v>5.33</v>
      </c>
      <c r="E1427" s="9">
        <f t="shared" si="92"/>
        <v>5.4872350000000001</v>
      </c>
      <c r="F1427" s="44">
        <v>54.01</v>
      </c>
      <c r="G1427" s="9">
        <f t="shared" si="93"/>
        <v>54.01</v>
      </c>
      <c r="H1427" s="11">
        <f t="shared" si="90"/>
        <v>150.84409015</v>
      </c>
    </row>
    <row r="1428" spans="1:8" outlineLevel="1">
      <c r="A1428" s="7">
        <v>30</v>
      </c>
      <c r="B1428" s="39">
        <v>42569</v>
      </c>
      <c r="C1428" s="40">
        <f t="shared" si="91"/>
        <v>0.47916666666666646</v>
      </c>
      <c r="D1428" s="43">
        <v>3.88</v>
      </c>
      <c r="E1428" s="9">
        <f t="shared" si="92"/>
        <v>3.9944600000000001</v>
      </c>
      <c r="F1428" s="44">
        <v>49.4</v>
      </c>
      <c r="G1428" s="9">
        <f t="shared" si="93"/>
        <v>49.4</v>
      </c>
      <c r="H1428" s="11">
        <f t="shared" si="90"/>
        <v>128.22216600000002</v>
      </c>
    </row>
    <row r="1429" spans="1:8" outlineLevel="1">
      <c r="A1429" s="7">
        <v>30</v>
      </c>
      <c r="B1429" s="39">
        <v>42569</v>
      </c>
      <c r="C1429" s="40">
        <f t="shared" si="91"/>
        <v>0.49999999999999978</v>
      </c>
      <c r="D1429" s="43">
        <v>2.57</v>
      </c>
      <c r="E1429" s="9">
        <f t="shared" si="92"/>
        <v>2.6458150000000002</v>
      </c>
      <c r="F1429" s="44">
        <v>43.31</v>
      </c>
      <c r="G1429" s="9">
        <f t="shared" si="93"/>
        <v>43.31</v>
      </c>
      <c r="H1429" s="11">
        <f t="shared" si="90"/>
        <v>101.04367485</v>
      </c>
    </row>
    <row r="1430" spans="1:8" outlineLevel="1">
      <c r="A1430" s="7">
        <v>30</v>
      </c>
      <c r="B1430" s="39">
        <v>42569</v>
      </c>
      <c r="C1430" s="40">
        <f t="shared" si="91"/>
        <v>0.52083333333333315</v>
      </c>
      <c r="D1430" s="43">
        <v>4.24</v>
      </c>
      <c r="E1430" s="9">
        <f t="shared" si="92"/>
        <v>4.3650800000000007</v>
      </c>
      <c r="F1430" s="44">
        <v>43.19</v>
      </c>
      <c r="G1430" s="9">
        <f t="shared" si="93"/>
        <v>43.19</v>
      </c>
      <c r="H1430" s="11">
        <f t="shared" si="90"/>
        <v>167.22621480000004</v>
      </c>
    </row>
    <row r="1431" spans="1:8" outlineLevel="1">
      <c r="A1431" s="7">
        <v>30</v>
      </c>
      <c r="B1431" s="39">
        <v>42569</v>
      </c>
      <c r="C1431" s="40">
        <f t="shared" si="91"/>
        <v>0.54166666666666652</v>
      </c>
      <c r="D1431" s="43">
        <v>4.59</v>
      </c>
      <c r="E1431" s="9">
        <f t="shared" si="92"/>
        <v>4.7254050000000003</v>
      </c>
      <c r="F1431" s="44">
        <v>33.89</v>
      </c>
      <c r="G1431" s="9">
        <f t="shared" si="93"/>
        <v>33.89</v>
      </c>
      <c r="H1431" s="11">
        <f t="shared" si="90"/>
        <v>224.97653205</v>
      </c>
    </row>
    <row r="1432" spans="1:8" outlineLevel="1">
      <c r="A1432" s="7">
        <v>30</v>
      </c>
      <c r="B1432" s="39">
        <v>42569</v>
      </c>
      <c r="C1432" s="40">
        <f t="shared" si="91"/>
        <v>0.56249999999999989</v>
      </c>
      <c r="D1432" s="43">
        <v>3.32</v>
      </c>
      <c r="E1432" s="9">
        <f t="shared" si="92"/>
        <v>3.4179400000000002</v>
      </c>
      <c r="F1432" s="44">
        <v>31.87</v>
      </c>
      <c r="G1432" s="9">
        <f t="shared" si="93"/>
        <v>31.87</v>
      </c>
      <c r="H1432" s="11">
        <f t="shared" si="90"/>
        <v>169.63236219999999</v>
      </c>
    </row>
    <row r="1433" spans="1:8" outlineLevel="1">
      <c r="A1433" s="7">
        <v>30</v>
      </c>
      <c r="B1433" s="39">
        <v>42569</v>
      </c>
      <c r="C1433" s="40">
        <f t="shared" si="91"/>
        <v>0.58333333333333326</v>
      </c>
      <c r="D1433" s="43">
        <v>2.59</v>
      </c>
      <c r="E1433" s="9">
        <f t="shared" si="92"/>
        <v>2.6664050000000001</v>
      </c>
      <c r="F1433" s="44">
        <v>32.979999999999997</v>
      </c>
      <c r="G1433" s="9">
        <f t="shared" si="93"/>
        <v>32.979999999999997</v>
      </c>
      <c r="H1433" s="11">
        <f t="shared" si="90"/>
        <v>129.37397060000001</v>
      </c>
    </row>
    <row r="1434" spans="1:8" outlineLevel="1">
      <c r="A1434" s="7">
        <v>30</v>
      </c>
      <c r="B1434" s="39">
        <v>42569</v>
      </c>
      <c r="C1434" s="40">
        <f t="shared" si="91"/>
        <v>0.60416666666666663</v>
      </c>
      <c r="D1434" s="43">
        <v>2.25</v>
      </c>
      <c r="E1434" s="9">
        <f t="shared" si="92"/>
        <v>2.3163750000000003</v>
      </c>
      <c r="F1434" s="44">
        <v>32.770000000000003</v>
      </c>
      <c r="G1434" s="9">
        <f t="shared" si="93"/>
        <v>32.770000000000003</v>
      </c>
      <c r="H1434" s="11">
        <f t="shared" si="90"/>
        <v>112.87695375000001</v>
      </c>
    </row>
    <row r="1435" spans="1:8" outlineLevel="1">
      <c r="A1435" s="7">
        <v>30</v>
      </c>
      <c r="B1435" s="39">
        <v>42569</v>
      </c>
      <c r="C1435" s="40">
        <f t="shared" si="91"/>
        <v>0.625</v>
      </c>
      <c r="D1435" s="43">
        <v>3.02</v>
      </c>
      <c r="E1435" s="9">
        <f t="shared" si="92"/>
        <v>3.1090900000000001</v>
      </c>
      <c r="F1435" s="44">
        <v>38.94</v>
      </c>
      <c r="G1435" s="9">
        <f t="shared" si="93"/>
        <v>38.94</v>
      </c>
      <c r="H1435" s="11">
        <f t="shared" si="90"/>
        <v>132.3228704</v>
      </c>
    </row>
    <row r="1436" spans="1:8" outlineLevel="1">
      <c r="A1436" s="7">
        <v>30</v>
      </c>
      <c r="B1436" s="39">
        <v>42569</v>
      </c>
      <c r="C1436" s="40">
        <f t="shared" si="91"/>
        <v>0.64583333333333337</v>
      </c>
      <c r="D1436" s="43">
        <v>4.5</v>
      </c>
      <c r="E1436" s="9">
        <f t="shared" si="92"/>
        <v>4.6327500000000006</v>
      </c>
      <c r="F1436" s="44">
        <v>38.47</v>
      </c>
      <c r="G1436" s="9">
        <f t="shared" si="93"/>
        <v>38.47</v>
      </c>
      <c r="H1436" s="11">
        <f t="shared" si="90"/>
        <v>199.34723250000002</v>
      </c>
    </row>
    <row r="1437" spans="1:8" outlineLevel="1">
      <c r="A1437" s="7">
        <v>30</v>
      </c>
      <c r="B1437" s="39">
        <v>42569</v>
      </c>
      <c r="C1437" s="40">
        <f t="shared" si="91"/>
        <v>0.66666666666666674</v>
      </c>
      <c r="D1437" s="43">
        <v>2.17</v>
      </c>
      <c r="E1437" s="9">
        <f t="shared" si="92"/>
        <v>2.2340150000000003</v>
      </c>
      <c r="F1437" s="44">
        <v>41.58</v>
      </c>
      <c r="G1437" s="9">
        <f t="shared" si="93"/>
        <v>41.58</v>
      </c>
      <c r="H1437" s="11">
        <f t="shared" si="90"/>
        <v>89.181878800000021</v>
      </c>
    </row>
    <row r="1438" spans="1:8" outlineLevel="1">
      <c r="A1438" s="7">
        <v>30</v>
      </c>
      <c r="B1438" s="39">
        <v>42569</v>
      </c>
      <c r="C1438" s="40">
        <f t="shared" si="91"/>
        <v>0.68750000000000011</v>
      </c>
      <c r="D1438" s="43">
        <v>1.89</v>
      </c>
      <c r="E1438" s="9">
        <f t="shared" si="92"/>
        <v>1.9457550000000001</v>
      </c>
      <c r="F1438" s="44">
        <v>47.05</v>
      </c>
      <c r="G1438" s="9">
        <f t="shared" si="93"/>
        <v>47.05</v>
      </c>
      <c r="H1438" s="11">
        <f t="shared" si="90"/>
        <v>67.031259750000004</v>
      </c>
    </row>
    <row r="1439" spans="1:8" outlineLevel="1">
      <c r="A1439" s="7">
        <v>30</v>
      </c>
      <c r="B1439" s="39">
        <v>42569</v>
      </c>
      <c r="C1439" s="40">
        <f t="shared" si="91"/>
        <v>0.70833333333333348</v>
      </c>
      <c r="D1439" s="43">
        <v>2.41</v>
      </c>
      <c r="E1439" s="9">
        <f t="shared" si="92"/>
        <v>2.4810950000000003</v>
      </c>
      <c r="F1439" s="44">
        <v>47.48</v>
      </c>
      <c r="G1439" s="9">
        <f t="shared" si="93"/>
        <v>47.48</v>
      </c>
      <c r="H1439" s="11">
        <f t="shared" si="90"/>
        <v>84.406851900000021</v>
      </c>
    </row>
    <row r="1440" spans="1:8" outlineLevel="1">
      <c r="A1440" s="7">
        <v>30</v>
      </c>
      <c r="B1440" s="39">
        <v>42569</v>
      </c>
      <c r="C1440" s="40">
        <f t="shared" si="91"/>
        <v>0.72916666666666685</v>
      </c>
      <c r="D1440" s="43">
        <v>1.66</v>
      </c>
      <c r="E1440" s="9">
        <f t="shared" si="92"/>
        <v>1.7089700000000001</v>
      </c>
      <c r="F1440" s="44">
        <v>53.5</v>
      </c>
      <c r="G1440" s="9">
        <f t="shared" si="93"/>
        <v>53.5</v>
      </c>
      <c r="H1440" s="11">
        <f t="shared" si="90"/>
        <v>47.85116</v>
      </c>
    </row>
    <row r="1441" spans="1:8" outlineLevel="1">
      <c r="A1441" s="7">
        <v>30</v>
      </c>
      <c r="B1441" s="39">
        <v>42569</v>
      </c>
      <c r="C1441" s="40">
        <f t="shared" si="91"/>
        <v>0.75000000000000022</v>
      </c>
      <c r="D1441" s="43">
        <v>3.06</v>
      </c>
      <c r="E1441" s="9">
        <f t="shared" si="92"/>
        <v>3.1502700000000003</v>
      </c>
      <c r="F1441" s="44">
        <v>95.9</v>
      </c>
      <c r="G1441" s="9">
        <f t="shared" si="93"/>
        <v>95.9</v>
      </c>
      <c r="H1441" s="11">
        <f t="shared" si="90"/>
        <v>-45.363888000000024</v>
      </c>
    </row>
    <row r="1442" spans="1:8" outlineLevel="1">
      <c r="A1442" s="7">
        <v>30</v>
      </c>
      <c r="B1442" s="39">
        <v>42569</v>
      </c>
      <c r="C1442" s="40">
        <f t="shared" si="91"/>
        <v>0.77083333333333359</v>
      </c>
      <c r="D1442" s="43">
        <v>2.14</v>
      </c>
      <c r="E1442" s="9">
        <f t="shared" si="92"/>
        <v>2.2031300000000003</v>
      </c>
      <c r="F1442" s="44">
        <v>81.25</v>
      </c>
      <c r="G1442" s="9">
        <f t="shared" si="93"/>
        <v>81.25</v>
      </c>
      <c r="H1442" s="11">
        <f t="shared" si="90"/>
        <v>0.55078250000000006</v>
      </c>
    </row>
    <row r="1443" spans="1:8" outlineLevel="1">
      <c r="A1443" s="7">
        <v>30</v>
      </c>
      <c r="B1443" s="39">
        <v>42569</v>
      </c>
      <c r="C1443" s="40">
        <f t="shared" si="91"/>
        <v>0.79166666666666696</v>
      </c>
      <c r="D1443" s="43">
        <v>2.0499999999999998</v>
      </c>
      <c r="E1443" s="9">
        <f t="shared" si="92"/>
        <v>2.1104750000000001</v>
      </c>
      <c r="F1443" s="44">
        <v>58.9</v>
      </c>
      <c r="G1443" s="9">
        <f t="shared" si="93"/>
        <v>58.9</v>
      </c>
      <c r="H1443" s="11">
        <f t="shared" si="90"/>
        <v>47.696735000000004</v>
      </c>
    </row>
    <row r="1444" spans="1:8" outlineLevel="1">
      <c r="A1444" s="7">
        <v>30</v>
      </c>
      <c r="B1444" s="39">
        <v>42569</v>
      </c>
      <c r="C1444" s="40">
        <f t="shared" si="91"/>
        <v>0.81250000000000033</v>
      </c>
      <c r="D1444" s="43">
        <v>2.15</v>
      </c>
      <c r="E1444" s="9">
        <f t="shared" si="92"/>
        <v>2.213425</v>
      </c>
      <c r="F1444" s="44">
        <v>59.44</v>
      </c>
      <c r="G1444" s="9">
        <f t="shared" si="93"/>
        <v>59.44</v>
      </c>
      <c r="H1444" s="11">
        <f t="shared" si="90"/>
        <v>48.828155500000001</v>
      </c>
    </row>
    <row r="1445" spans="1:8" outlineLevel="1">
      <c r="A1445" s="7">
        <v>30</v>
      </c>
      <c r="B1445" s="39">
        <v>42569</v>
      </c>
      <c r="C1445" s="40">
        <f t="shared" si="91"/>
        <v>0.8333333333333337</v>
      </c>
      <c r="D1445" s="43">
        <v>3.52</v>
      </c>
      <c r="E1445" s="9">
        <f t="shared" si="92"/>
        <v>3.6238400000000004</v>
      </c>
      <c r="F1445" s="44">
        <v>53.81</v>
      </c>
      <c r="G1445" s="9">
        <f t="shared" si="93"/>
        <v>53.81</v>
      </c>
      <c r="H1445" s="11">
        <f t="shared" si="90"/>
        <v>100.3441296</v>
      </c>
    </row>
    <row r="1446" spans="1:8" outlineLevel="1">
      <c r="A1446" s="7">
        <v>30</v>
      </c>
      <c r="B1446" s="39">
        <v>42569</v>
      </c>
      <c r="C1446" s="40">
        <f t="shared" si="91"/>
        <v>0.85416666666666707</v>
      </c>
      <c r="D1446" s="43">
        <v>3.68</v>
      </c>
      <c r="E1446" s="9">
        <f t="shared" si="92"/>
        <v>3.7885600000000004</v>
      </c>
      <c r="F1446" s="44">
        <v>91.81</v>
      </c>
      <c r="G1446" s="9">
        <f t="shared" si="93"/>
        <v>91.81</v>
      </c>
      <c r="H1446" s="11">
        <f t="shared" si="90"/>
        <v>-39.06005360000001</v>
      </c>
    </row>
    <row r="1447" spans="1:8" outlineLevel="1">
      <c r="A1447" s="7">
        <v>30</v>
      </c>
      <c r="B1447" s="39">
        <v>42569</v>
      </c>
      <c r="C1447" s="40">
        <f t="shared" si="91"/>
        <v>0.87500000000000044</v>
      </c>
      <c r="D1447" s="43">
        <v>3.91</v>
      </c>
      <c r="E1447" s="9">
        <f t="shared" si="92"/>
        <v>4.0253450000000006</v>
      </c>
      <c r="F1447" s="44">
        <v>40.119999999999997</v>
      </c>
      <c r="G1447" s="9">
        <f t="shared" si="93"/>
        <v>40.119999999999997</v>
      </c>
      <c r="H1447" s="11">
        <f t="shared" si="90"/>
        <v>166.56877610000004</v>
      </c>
    </row>
    <row r="1448" spans="1:8" outlineLevel="1">
      <c r="A1448" s="7">
        <v>30</v>
      </c>
      <c r="B1448" s="39">
        <v>42569</v>
      </c>
      <c r="C1448" s="40">
        <f t="shared" si="91"/>
        <v>0.89583333333333381</v>
      </c>
      <c r="D1448" s="43">
        <v>2.11</v>
      </c>
      <c r="E1448" s="9">
        <f t="shared" si="92"/>
        <v>2.1722450000000002</v>
      </c>
      <c r="F1448" s="44">
        <v>33.270000000000003</v>
      </c>
      <c r="G1448" s="9">
        <f t="shared" si="93"/>
        <v>33.270000000000003</v>
      </c>
      <c r="H1448" s="11">
        <f t="shared" si="90"/>
        <v>104.76737635000001</v>
      </c>
    </row>
    <row r="1449" spans="1:8" outlineLevel="1">
      <c r="A1449" s="7">
        <v>30</v>
      </c>
      <c r="B1449" s="39">
        <v>42569</v>
      </c>
      <c r="C1449" s="40">
        <f t="shared" si="91"/>
        <v>0.91666666666666718</v>
      </c>
      <c r="D1449" s="43">
        <v>2.0299999999999998</v>
      </c>
      <c r="E1449" s="9">
        <f t="shared" si="92"/>
        <v>2.0898849999999998</v>
      </c>
      <c r="F1449" s="44">
        <v>29.79</v>
      </c>
      <c r="G1449" s="9">
        <f t="shared" si="93"/>
        <v>29.79</v>
      </c>
      <c r="H1449" s="11">
        <f t="shared" si="90"/>
        <v>108.06795335</v>
      </c>
    </row>
    <row r="1450" spans="1:8" outlineLevel="1">
      <c r="A1450" s="7">
        <v>30</v>
      </c>
      <c r="B1450" s="39">
        <v>42569</v>
      </c>
      <c r="C1450" s="40">
        <f t="shared" si="91"/>
        <v>0.93750000000000056</v>
      </c>
      <c r="D1450" s="43">
        <v>2.21</v>
      </c>
      <c r="E1450" s="9">
        <f t="shared" si="92"/>
        <v>2.2751950000000001</v>
      </c>
      <c r="F1450" s="44">
        <v>35.33</v>
      </c>
      <c r="G1450" s="9">
        <f t="shared" si="93"/>
        <v>35.33</v>
      </c>
      <c r="H1450" s="11">
        <f t="shared" si="90"/>
        <v>105.04575315000001</v>
      </c>
    </row>
    <row r="1451" spans="1:8" outlineLevel="1">
      <c r="A1451" s="7">
        <v>30</v>
      </c>
      <c r="B1451" s="39">
        <v>42569</v>
      </c>
      <c r="C1451" s="40">
        <f t="shared" si="91"/>
        <v>0.95833333333333393</v>
      </c>
      <c r="D1451" s="43">
        <v>3.02</v>
      </c>
      <c r="E1451" s="9">
        <f t="shared" si="92"/>
        <v>3.1090900000000001</v>
      </c>
      <c r="F1451" s="44">
        <v>29.37</v>
      </c>
      <c r="G1451" s="9">
        <f t="shared" si="93"/>
        <v>29.37</v>
      </c>
      <c r="H1451" s="11">
        <f t="shared" si="90"/>
        <v>162.07686169999999</v>
      </c>
    </row>
    <row r="1452" spans="1:8" outlineLevel="1">
      <c r="A1452" s="7">
        <v>30</v>
      </c>
      <c r="B1452" s="39">
        <v>42569</v>
      </c>
      <c r="C1452" s="40">
        <f t="shared" si="91"/>
        <v>0.9791666666666673</v>
      </c>
      <c r="D1452" s="43">
        <v>3.68</v>
      </c>
      <c r="E1452" s="9">
        <f t="shared" si="92"/>
        <v>3.7885600000000004</v>
      </c>
      <c r="F1452" s="44">
        <v>27.71</v>
      </c>
      <c r="G1452" s="9">
        <f t="shared" si="93"/>
        <v>27.71</v>
      </c>
      <c r="H1452" s="11">
        <f t="shared" si="90"/>
        <v>203.78664240000001</v>
      </c>
    </row>
    <row r="1453" spans="1:8" outlineLevel="1">
      <c r="A1453" s="7">
        <v>30</v>
      </c>
      <c r="B1453" s="39">
        <v>42569</v>
      </c>
      <c r="C1453" s="40">
        <f t="shared" si="91"/>
        <v>1.0000000000000007</v>
      </c>
      <c r="D1453" s="43">
        <v>2.38</v>
      </c>
      <c r="E1453" s="9">
        <f t="shared" si="92"/>
        <v>2.4502100000000002</v>
      </c>
      <c r="F1453" s="44">
        <v>25.96</v>
      </c>
      <c r="G1453" s="9">
        <f t="shared" si="93"/>
        <v>25.96</v>
      </c>
      <c r="H1453" s="11">
        <f t="shared" si="90"/>
        <v>136.08466340000001</v>
      </c>
    </row>
    <row r="1454" spans="1:8" outlineLevel="1">
      <c r="A1454" s="7">
        <v>30</v>
      </c>
      <c r="B1454" s="39">
        <v>42570</v>
      </c>
      <c r="C1454" s="40">
        <f t="shared" si="91"/>
        <v>2.0833333333333332E-2</v>
      </c>
      <c r="D1454" s="43">
        <v>0.24000000000000002</v>
      </c>
      <c r="E1454" s="9">
        <f t="shared" si="92"/>
        <v>0.24708000000000005</v>
      </c>
      <c r="F1454" s="44">
        <v>25.99</v>
      </c>
      <c r="G1454" s="9">
        <f t="shared" si="93"/>
        <v>25.99</v>
      </c>
      <c r="H1454" s="11">
        <f t="shared" si="90"/>
        <v>13.715410800000004</v>
      </c>
    </row>
    <row r="1455" spans="1:8" outlineLevel="1">
      <c r="A1455" s="7">
        <v>30</v>
      </c>
      <c r="B1455" s="39">
        <v>42570</v>
      </c>
      <c r="C1455" s="40">
        <f t="shared" si="91"/>
        <v>4.1666666666666664E-2</v>
      </c>
      <c r="D1455" s="43">
        <v>-7.0000000000000007E-2</v>
      </c>
      <c r="E1455" s="9">
        <f t="shared" si="92"/>
        <v>-7.2065000000000018E-2</v>
      </c>
      <c r="F1455" s="44">
        <v>21.88</v>
      </c>
      <c r="G1455" s="9">
        <f t="shared" si="93"/>
        <v>21.88</v>
      </c>
      <c r="H1455" s="11">
        <f t="shared" si="90"/>
        <v>-4.2965153000000011</v>
      </c>
    </row>
    <row r="1456" spans="1:8" outlineLevel="1">
      <c r="A1456" s="7">
        <v>30</v>
      </c>
      <c r="B1456" s="39">
        <v>42570</v>
      </c>
      <c r="C1456" s="40">
        <f t="shared" si="91"/>
        <v>6.25E-2</v>
      </c>
      <c r="D1456" s="43">
        <v>0.01</v>
      </c>
      <c r="E1456" s="9">
        <f t="shared" si="92"/>
        <v>1.0295E-2</v>
      </c>
      <c r="F1456" s="44">
        <v>16.940000000000001</v>
      </c>
      <c r="G1456" s="9">
        <f t="shared" si="93"/>
        <v>16.940000000000001</v>
      </c>
      <c r="H1456" s="11">
        <f t="shared" si="90"/>
        <v>0.66464520000000005</v>
      </c>
    </row>
    <row r="1457" spans="1:8" outlineLevel="1">
      <c r="A1457" s="7">
        <v>30</v>
      </c>
      <c r="B1457" s="39">
        <v>42570</v>
      </c>
      <c r="C1457" s="40">
        <f t="shared" si="91"/>
        <v>8.3333333333333329E-2</v>
      </c>
      <c r="D1457" s="43">
        <v>0</v>
      </c>
      <c r="E1457" s="9">
        <f t="shared" si="92"/>
        <v>0</v>
      </c>
      <c r="F1457" s="44">
        <v>15.76</v>
      </c>
      <c r="G1457" s="9">
        <f t="shared" si="93"/>
        <v>15.76</v>
      </c>
      <c r="H1457" s="11">
        <f t="shared" si="90"/>
        <v>0</v>
      </c>
    </row>
    <row r="1458" spans="1:8" outlineLevel="1">
      <c r="A1458" s="7">
        <v>30</v>
      </c>
      <c r="B1458" s="39">
        <v>42570</v>
      </c>
      <c r="C1458" s="40">
        <f t="shared" si="91"/>
        <v>0.10416666666666666</v>
      </c>
      <c r="D1458" s="43">
        <v>0.64</v>
      </c>
      <c r="E1458" s="9">
        <f t="shared" si="92"/>
        <v>0.65888000000000002</v>
      </c>
      <c r="F1458" s="44">
        <v>15.43</v>
      </c>
      <c r="G1458" s="9">
        <f t="shared" si="93"/>
        <v>15.43</v>
      </c>
      <c r="H1458" s="11">
        <f t="shared" si="90"/>
        <v>43.532201599999993</v>
      </c>
    </row>
    <row r="1459" spans="1:8" outlineLevel="1">
      <c r="A1459" s="7">
        <v>30</v>
      </c>
      <c r="B1459" s="39">
        <v>42570</v>
      </c>
      <c r="C1459" s="40">
        <f t="shared" si="91"/>
        <v>0.12499999999999999</v>
      </c>
      <c r="D1459" s="43">
        <v>0.84</v>
      </c>
      <c r="E1459" s="9">
        <f t="shared" si="92"/>
        <v>0.86477999999999999</v>
      </c>
      <c r="F1459" s="44">
        <v>16</v>
      </c>
      <c r="G1459" s="9">
        <f t="shared" si="93"/>
        <v>16</v>
      </c>
      <c r="H1459" s="11">
        <f t="shared" si="90"/>
        <v>56.643090000000001</v>
      </c>
    </row>
    <row r="1460" spans="1:8" outlineLevel="1">
      <c r="A1460" s="7">
        <v>30</v>
      </c>
      <c r="B1460" s="39">
        <v>42570</v>
      </c>
      <c r="C1460" s="40">
        <f t="shared" si="91"/>
        <v>0.14583333333333331</v>
      </c>
      <c r="D1460" s="43">
        <v>0.46</v>
      </c>
      <c r="E1460" s="9">
        <f t="shared" si="92"/>
        <v>0.47357000000000005</v>
      </c>
      <c r="F1460" s="44">
        <v>15.52</v>
      </c>
      <c r="G1460" s="9">
        <f t="shared" si="93"/>
        <v>15.52</v>
      </c>
      <c r="H1460" s="11">
        <f t="shared" si="90"/>
        <v>31.246148600000005</v>
      </c>
    </row>
    <row r="1461" spans="1:8" outlineLevel="1">
      <c r="A1461" s="7">
        <v>30</v>
      </c>
      <c r="B1461" s="39">
        <v>42570</v>
      </c>
      <c r="C1461" s="40">
        <f t="shared" si="91"/>
        <v>0.16666666666666666</v>
      </c>
      <c r="D1461" s="43">
        <v>-3.0000000000000006E-2</v>
      </c>
      <c r="E1461" s="9">
        <f t="shared" si="92"/>
        <v>-3.088500000000001E-2</v>
      </c>
      <c r="F1461" s="44">
        <v>15.27</v>
      </c>
      <c r="G1461" s="9">
        <f t="shared" si="93"/>
        <v>15.27</v>
      </c>
      <c r="H1461" s="11">
        <f t="shared" si="90"/>
        <v>-2.0455135500000008</v>
      </c>
    </row>
    <row r="1462" spans="1:8" outlineLevel="1">
      <c r="A1462" s="7">
        <v>30</v>
      </c>
      <c r="B1462" s="39">
        <v>42570</v>
      </c>
      <c r="C1462" s="40">
        <f t="shared" si="91"/>
        <v>0.1875</v>
      </c>
      <c r="D1462" s="43">
        <v>0</v>
      </c>
      <c r="E1462" s="9">
        <f t="shared" si="92"/>
        <v>0</v>
      </c>
      <c r="F1462" s="44">
        <v>15.17</v>
      </c>
      <c r="G1462" s="9">
        <f t="shared" si="93"/>
        <v>15.17</v>
      </c>
      <c r="H1462" s="11">
        <f t="shared" si="90"/>
        <v>0</v>
      </c>
    </row>
    <row r="1463" spans="1:8" outlineLevel="1">
      <c r="A1463" s="7">
        <v>30</v>
      </c>
      <c r="B1463" s="39">
        <v>42570</v>
      </c>
      <c r="C1463" s="40">
        <f t="shared" si="91"/>
        <v>0.20833333333333334</v>
      </c>
      <c r="D1463" s="43">
        <v>0.11</v>
      </c>
      <c r="E1463" s="9">
        <f t="shared" si="92"/>
        <v>0.11324500000000001</v>
      </c>
      <c r="F1463" s="44">
        <v>15.02</v>
      </c>
      <c r="G1463" s="9">
        <f t="shared" si="93"/>
        <v>15.02</v>
      </c>
      <c r="H1463" s="11">
        <f t="shared" si="90"/>
        <v>7.5285276000000012</v>
      </c>
    </row>
    <row r="1464" spans="1:8" outlineLevel="1">
      <c r="A1464" s="7">
        <v>30</v>
      </c>
      <c r="B1464" s="39">
        <v>42570</v>
      </c>
      <c r="C1464" s="40">
        <f t="shared" si="91"/>
        <v>0.22916666666666669</v>
      </c>
      <c r="D1464" s="43">
        <v>0.53</v>
      </c>
      <c r="E1464" s="9">
        <f t="shared" si="92"/>
        <v>0.54563500000000009</v>
      </c>
      <c r="F1464" s="44">
        <v>18.77</v>
      </c>
      <c r="G1464" s="9">
        <f t="shared" si="93"/>
        <v>18.77</v>
      </c>
      <c r="H1464" s="11">
        <f t="shared" si="90"/>
        <v>34.227683550000009</v>
      </c>
    </row>
    <row r="1465" spans="1:8" outlineLevel="1">
      <c r="A1465" s="7">
        <v>30</v>
      </c>
      <c r="B1465" s="39">
        <v>42570</v>
      </c>
      <c r="C1465" s="40">
        <f t="shared" si="91"/>
        <v>0.25</v>
      </c>
      <c r="D1465" s="43">
        <v>0.73</v>
      </c>
      <c r="E1465" s="9">
        <f t="shared" si="92"/>
        <v>0.75153500000000006</v>
      </c>
      <c r="F1465" s="44">
        <v>17.98</v>
      </c>
      <c r="G1465" s="9">
        <f t="shared" si="93"/>
        <v>17.98</v>
      </c>
      <c r="H1465" s="11">
        <f t="shared" si="90"/>
        <v>47.737503199999999</v>
      </c>
    </row>
    <row r="1466" spans="1:8" outlineLevel="1">
      <c r="A1466" s="7">
        <v>30</v>
      </c>
      <c r="B1466" s="39">
        <v>42570</v>
      </c>
      <c r="C1466" s="40">
        <f t="shared" si="91"/>
        <v>0.27083333333333331</v>
      </c>
      <c r="D1466" s="43">
        <v>0.55000000000000004</v>
      </c>
      <c r="E1466" s="9">
        <f t="shared" si="92"/>
        <v>0.56622500000000009</v>
      </c>
      <c r="F1466" s="44">
        <v>37.74</v>
      </c>
      <c r="G1466" s="9">
        <f t="shared" si="93"/>
        <v>37.74</v>
      </c>
      <c r="H1466" s="11">
        <f t="shared" si="90"/>
        <v>24.778006000000001</v>
      </c>
    </row>
    <row r="1467" spans="1:8" outlineLevel="1">
      <c r="A1467" s="7">
        <v>30</v>
      </c>
      <c r="B1467" s="39">
        <v>42570</v>
      </c>
      <c r="C1467" s="40">
        <f t="shared" si="91"/>
        <v>0.29166666666666663</v>
      </c>
      <c r="D1467" s="43">
        <v>1.2</v>
      </c>
      <c r="E1467" s="9">
        <f t="shared" si="92"/>
        <v>1.2354000000000001</v>
      </c>
      <c r="F1467" s="44">
        <v>70.790000000000006</v>
      </c>
      <c r="G1467" s="9">
        <f t="shared" si="93"/>
        <v>70.790000000000006</v>
      </c>
      <c r="H1467" s="11">
        <f t="shared" si="90"/>
        <v>13.231133999999994</v>
      </c>
    </row>
    <row r="1468" spans="1:8" outlineLevel="1">
      <c r="A1468" s="7">
        <v>30</v>
      </c>
      <c r="B1468" s="39">
        <v>42570</v>
      </c>
      <c r="C1468" s="40">
        <f t="shared" si="91"/>
        <v>0.31249999999999994</v>
      </c>
      <c r="D1468" s="43">
        <v>2.29</v>
      </c>
      <c r="E1468" s="9">
        <f t="shared" si="92"/>
        <v>2.3575550000000001</v>
      </c>
      <c r="F1468" s="44">
        <v>75.599999999999994</v>
      </c>
      <c r="G1468" s="9">
        <f t="shared" si="93"/>
        <v>75.599999999999994</v>
      </c>
      <c r="H1468" s="11">
        <f t="shared" si="90"/>
        <v>13.909574500000014</v>
      </c>
    </row>
    <row r="1469" spans="1:8" outlineLevel="1">
      <c r="A1469" s="7">
        <v>30</v>
      </c>
      <c r="B1469" s="39">
        <v>42570</v>
      </c>
      <c r="C1469" s="40">
        <f t="shared" si="91"/>
        <v>0.33333333333333326</v>
      </c>
      <c r="D1469" s="43">
        <v>1.89</v>
      </c>
      <c r="E1469" s="9">
        <f t="shared" si="92"/>
        <v>1.9457550000000001</v>
      </c>
      <c r="F1469" s="44">
        <v>153.61000000000001</v>
      </c>
      <c r="G1469" s="9">
        <f t="shared" si="93"/>
        <v>153.61000000000001</v>
      </c>
      <c r="H1469" s="11">
        <f t="shared" si="90"/>
        <v>-140.30839305000003</v>
      </c>
    </row>
    <row r="1470" spans="1:8" outlineLevel="1">
      <c r="A1470" s="7">
        <v>30</v>
      </c>
      <c r="B1470" s="39">
        <v>42570</v>
      </c>
      <c r="C1470" s="40">
        <f t="shared" si="91"/>
        <v>0.35416666666666657</v>
      </c>
      <c r="D1470" s="43">
        <v>1.26</v>
      </c>
      <c r="E1470" s="9">
        <f t="shared" si="92"/>
        <v>1.2971700000000002</v>
      </c>
      <c r="F1470" s="44">
        <v>55.28</v>
      </c>
      <c r="G1470" s="9">
        <f t="shared" si="93"/>
        <v>55.28</v>
      </c>
      <c r="H1470" s="11">
        <f t="shared" ref="H1470:H1533" si="94">E1470*($B$6-G1470)</f>
        <v>34.011797400000006</v>
      </c>
    </row>
    <row r="1471" spans="1:8" outlineLevel="1">
      <c r="A1471" s="7">
        <v>30</v>
      </c>
      <c r="B1471" s="39">
        <v>42570</v>
      </c>
      <c r="C1471" s="40">
        <f t="shared" ref="C1471:C1534" si="95">IF(C1470=$C$61,$C$14,C1470+1/48)</f>
        <v>0.37499999999999989</v>
      </c>
      <c r="D1471" s="43">
        <v>0.59</v>
      </c>
      <c r="E1471" s="9">
        <f t="shared" si="92"/>
        <v>0.60740499999999997</v>
      </c>
      <c r="F1471" s="44">
        <v>122.47</v>
      </c>
      <c r="G1471" s="9">
        <f t="shared" si="93"/>
        <v>122.47</v>
      </c>
      <c r="H1471" s="11">
        <f t="shared" si="94"/>
        <v>-24.885382849999999</v>
      </c>
    </row>
    <row r="1472" spans="1:8" outlineLevel="1">
      <c r="A1472" s="7">
        <v>30</v>
      </c>
      <c r="B1472" s="39">
        <v>42570</v>
      </c>
      <c r="C1472" s="40">
        <f t="shared" si="95"/>
        <v>0.3958333333333332</v>
      </c>
      <c r="D1472" s="43">
        <v>0.26</v>
      </c>
      <c r="E1472" s="9">
        <f t="shared" si="92"/>
        <v>0.26767000000000002</v>
      </c>
      <c r="F1472" s="44">
        <v>150.99</v>
      </c>
      <c r="G1472" s="9">
        <f t="shared" si="93"/>
        <v>150.99</v>
      </c>
      <c r="H1472" s="11">
        <f t="shared" si="94"/>
        <v>-18.600388300000002</v>
      </c>
    </row>
    <row r="1473" spans="1:8" outlineLevel="1">
      <c r="A1473" s="7">
        <v>30</v>
      </c>
      <c r="B1473" s="39">
        <v>42570</v>
      </c>
      <c r="C1473" s="40">
        <f t="shared" si="95"/>
        <v>0.41666666666666652</v>
      </c>
      <c r="D1473" s="43">
        <v>7.0000000000000007E-2</v>
      </c>
      <c r="E1473" s="9">
        <f t="shared" si="92"/>
        <v>7.2065000000000018E-2</v>
      </c>
      <c r="F1473" s="44">
        <v>55.76</v>
      </c>
      <c r="G1473" s="9">
        <f t="shared" si="93"/>
        <v>55.76</v>
      </c>
      <c r="H1473" s="11">
        <f t="shared" si="94"/>
        <v>1.8549531000000006</v>
      </c>
    </row>
    <row r="1474" spans="1:8" outlineLevel="1">
      <c r="A1474" s="7">
        <v>30</v>
      </c>
      <c r="B1474" s="39">
        <v>42570</v>
      </c>
      <c r="C1474" s="40">
        <f t="shared" si="95"/>
        <v>0.43749999999999983</v>
      </c>
      <c r="D1474" s="43">
        <v>-0.09</v>
      </c>
      <c r="E1474" s="9">
        <f t="shared" si="92"/>
        <v>-9.2655000000000001E-2</v>
      </c>
      <c r="F1474" s="44">
        <v>101.28</v>
      </c>
      <c r="G1474" s="9">
        <f t="shared" si="93"/>
        <v>101.28</v>
      </c>
      <c r="H1474" s="11">
        <f t="shared" si="94"/>
        <v>1.8327159000000002</v>
      </c>
    </row>
    <row r="1475" spans="1:8" outlineLevel="1">
      <c r="A1475" s="7">
        <v>30</v>
      </c>
      <c r="B1475" s="39">
        <v>42570</v>
      </c>
      <c r="C1475" s="40">
        <f t="shared" si="95"/>
        <v>0.45833333333333315</v>
      </c>
      <c r="D1475" s="43">
        <v>-0.09</v>
      </c>
      <c r="E1475" s="9">
        <f t="shared" si="92"/>
        <v>-9.2655000000000001E-2</v>
      </c>
      <c r="F1475" s="44">
        <v>74.53</v>
      </c>
      <c r="G1475" s="9">
        <f t="shared" si="93"/>
        <v>74.53</v>
      </c>
      <c r="H1475" s="11">
        <f t="shared" si="94"/>
        <v>-0.64580534999999994</v>
      </c>
    </row>
    <row r="1476" spans="1:8" outlineLevel="1">
      <c r="A1476" s="7">
        <v>30</v>
      </c>
      <c r="B1476" s="39">
        <v>42570</v>
      </c>
      <c r="C1476" s="40">
        <f t="shared" si="95"/>
        <v>0.47916666666666646</v>
      </c>
      <c r="D1476" s="43">
        <v>-0.08</v>
      </c>
      <c r="E1476" s="9">
        <f t="shared" si="92"/>
        <v>-8.2360000000000003E-2</v>
      </c>
      <c r="F1476" s="44">
        <v>43.09</v>
      </c>
      <c r="G1476" s="9">
        <f t="shared" si="93"/>
        <v>43.09</v>
      </c>
      <c r="H1476" s="11">
        <f t="shared" si="94"/>
        <v>-3.1634476</v>
      </c>
    </row>
    <row r="1477" spans="1:8" outlineLevel="1">
      <c r="A1477" s="7">
        <v>30</v>
      </c>
      <c r="B1477" s="39">
        <v>42570</v>
      </c>
      <c r="C1477" s="40">
        <f t="shared" si="95"/>
        <v>0.49999999999999978</v>
      </c>
      <c r="D1477" s="43">
        <v>0.05</v>
      </c>
      <c r="E1477" s="9">
        <f t="shared" si="92"/>
        <v>5.1475000000000007E-2</v>
      </c>
      <c r="F1477" s="44">
        <v>44.67</v>
      </c>
      <c r="G1477" s="9">
        <f t="shared" si="93"/>
        <v>44.67</v>
      </c>
      <c r="H1477" s="11">
        <f t="shared" si="94"/>
        <v>1.8958242500000002</v>
      </c>
    </row>
    <row r="1478" spans="1:8" outlineLevel="1">
      <c r="A1478" s="7">
        <v>30</v>
      </c>
      <c r="B1478" s="39">
        <v>42570</v>
      </c>
      <c r="C1478" s="40">
        <f t="shared" si="95"/>
        <v>0.52083333333333315</v>
      </c>
      <c r="D1478" s="43">
        <v>-0.03</v>
      </c>
      <c r="E1478" s="9">
        <f t="shared" si="92"/>
        <v>-3.0885000000000003E-2</v>
      </c>
      <c r="F1478" s="44">
        <v>39.450000000000003</v>
      </c>
      <c r="G1478" s="9">
        <f t="shared" si="93"/>
        <v>39.450000000000003</v>
      </c>
      <c r="H1478" s="11">
        <f t="shared" si="94"/>
        <v>-1.29871425</v>
      </c>
    </row>
    <row r="1479" spans="1:8" outlineLevel="1">
      <c r="A1479" s="7">
        <v>30</v>
      </c>
      <c r="B1479" s="39">
        <v>42570</v>
      </c>
      <c r="C1479" s="40">
        <f t="shared" si="95"/>
        <v>0.54166666666666652</v>
      </c>
      <c r="D1479" s="43">
        <v>-0.09</v>
      </c>
      <c r="E1479" s="9">
        <f t="shared" si="92"/>
        <v>-9.2655000000000001E-2</v>
      </c>
      <c r="F1479" s="44">
        <v>39.06</v>
      </c>
      <c r="G1479" s="9">
        <f t="shared" si="93"/>
        <v>39.06</v>
      </c>
      <c r="H1479" s="11">
        <f t="shared" si="94"/>
        <v>-3.9322781999999998</v>
      </c>
    </row>
    <row r="1480" spans="1:8" outlineLevel="1">
      <c r="A1480" s="7">
        <v>30</v>
      </c>
      <c r="B1480" s="39">
        <v>42570</v>
      </c>
      <c r="C1480" s="40">
        <f t="shared" si="95"/>
        <v>0.56249999999999989</v>
      </c>
      <c r="D1480" s="43">
        <v>-0.08</v>
      </c>
      <c r="E1480" s="9">
        <f t="shared" si="92"/>
        <v>-8.2360000000000003E-2</v>
      </c>
      <c r="F1480" s="44">
        <v>38.67</v>
      </c>
      <c r="G1480" s="9">
        <f t="shared" si="93"/>
        <v>38.67</v>
      </c>
      <c r="H1480" s="11">
        <f t="shared" si="94"/>
        <v>-3.5274787999999999</v>
      </c>
    </row>
    <row r="1481" spans="1:8" outlineLevel="1">
      <c r="A1481" s="7">
        <v>30</v>
      </c>
      <c r="B1481" s="39">
        <v>42570</v>
      </c>
      <c r="C1481" s="40">
        <f t="shared" si="95"/>
        <v>0.58333333333333326</v>
      </c>
      <c r="D1481" s="43">
        <v>0.18</v>
      </c>
      <c r="E1481" s="9">
        <f t="shared" si="92"/>
        <v>0.18531</v>
      </c>
      <c r="F1481" s="44">
        <v>43.58</v>
      </c>
      <c r="G1481" s="9">
        <f t="shared" si="93"/>
        <v>43.58</v>
      </c>
      <c r="H1481" s="11">
        <f t="shared" si="94"/>
        <v>7.0269552000000006</v>
      </c>
    </row>
    <row r="1482" spans="1:8" outlineLevel="1">
      <c r="A1482" s="7">
        <v>30</v>
      </c>
      <c r="B1482" s="39">
        <v>42570</v>
      </c>
      <c r="C1482" s="40">
        <f t="shared" si="95"/>
        <v>0.60416666666666663</v>
      </c>
      <c r="D1482" s="43">
        <v>-9.999999999999995E-3</v>
      </c>
      <c r="E1482" s="9">
        <f t="shared" si="92"/>
        <v>-1.0294999999999995E-2</v>
      </c>
      <c r="F1482" s="44">
        <v>42.83</v>
      </c>
      <c r="G1482" s="9">
        <f t="shared" si="93"/>
        <v>42.83</v>
      </c>
      <c r="H1482" s="11">
        <f t="shared" si="94"/>
        <v>-0.39810764999999981</v>
      </c>
    </row>
    <row r="1483" spans="1:8" outlineLevel="1">
      <c r="A1483" s="7">
        <v>30</v>
      </c>
      <c r="B1483" s="39">
        <v>42570</v>
      </c>
      <c r="C1483" s="40">
        <f t="shared" si="95"/>
        <v>0.625</v>
      </c>
      <c r="D1483" s="43">
        <v>-0.09</v>
      </c>
      <c r="E1483" s="9">
        <f t="shared" si="92"/>
        <v>-9.2655000000000001E-2</v>
      </c>
      <c r="F1483" s="44">
        <v>41.1</v>
      </c>
      <c r="G1483" s="9">
        <f t="shared" si="93"/>
        <v>41.1</v>
      </c>
      <c r="H1483" s="11">
        <f t="shared" si="94"/>
        <v>-3.7432620000000001</v>
      </c>
    </row>
    <row r="1484" spans="1:8" outlineLevel="1">
      <c r="A1484" s="7">
        <v>30</v>
      </c>
      <c r="B1484" s="39">
        <v>42570</v>
      </c>
      <c r="C1484" s="40">
        <f t="shared" si="95"/>
        <v>0.64583333333333337</v>
      </c>
      <c r="D1484" s="43">
        <v>-0.09</v>
      </c>
      <c r="E1484" s="9">
        <f t="shared" si="92"/>
        <v>-9.2655000000000001E-2</v>
      </c>
      <c r="F1484" s="44">
        <v>42.37</v>
      </c>
      <c r="G1484" s="9">
        <f t="shared" si="93"/>
        <v>42.37</v>
      </c>
      <c r="H1484" s="11">
        <f t="shared" si="94"/>
        <v>-3.6255901500000003</v>
      </c>
    </row>
    <row r="1485" spans="1:8" outlineLevel="1">
      <c r="A1485" s="7">
        <v>30</v>
      </c>
      <c r="B1485" s="39">
        <v>42570</v>
      </c>
      <c r="C1485" s="40">
        <f t="shared" si="95"/>
        <v>0.66666666666666674</v>
      </c>
      <c r="D1485" s="43">
        <v>-0.1</v>
      </c>
      <c r="E1485" s="9">
        <f t="shared" si="92"/>
        <v>-0.10295000000000001</v>
      </c>
      <c r="F1485" s="44">
        <v>54.25</v>
      </c>
      <c r="G1485" s="9">
        <f t="shared" si="93"/>
        <v>54.25</v>
      </c>
      <c r="H1485" s="11">
        <f t="shared" si="94"/>
        <v>-2.8053875000000006</v>
      </c>
    </row>
    <row r="1486" spans="1:8" outlineLevel="1">
      <c r="A1486" s="7">
        <v>30</v>
      </c>
      <c r="B1486" s="39">
        <v>42570</v>
      </c>
      <c r="C1486" s="40">
        <f t="shared" si="95"/>
        <v>0.68750000000000011</v>
      </c>
      <c r="D1486" s="43">
        <v>-0.08</v>
      </c>
      <c r="E1486" s="9">
        <f t="shared" si="92"/>
        <v>-8.2360000000000003E-2</v>
      </c>
      <c r="F1486" s="44">
        <v>61.06</v>
      </c>
      <c r="G1486" s="9">
        <f t="shared" si="93"/>
        <v>61.06</v>
      </c>
      <c r="H1486" s="11">
        <f t="shared" si="94"/>
        <v>-1.6834383999999998</v>
      </c>
    </row>
    <row r="1487" spans="1:8" outlineLevel="1">
      <c r="A1487" s="7">
        <v>30</v>
      </c>
      <c r="B1487" s="39">
        <v>42570</v>
      </c>
      <c r="C1487" s="40">
        <f t="shared" si="95"/>
        <v>0.70833333333333348</v>
      </c>
      <c r="D1487" s="43">
        <v>-0.08</v>
      </c>
      <c r="E1487" s="9">
        <f t="shared" ref="E1487:E1550" si="96">IF($B$11="Electricity",$D1487*$B$7,$D1487*$B$9)</f>
        <v>-8.2360000000000003E-2</v>
      </c>
      <c r="F1487" s="44">
        <v>52.98</v>
      </c>
      <c r="G1487" s="9">
        <f t="shared" ref="G1487:G1550" si="97">$F1487*$B$9</f>
        <v>52.98</v>
      </c>
      <c r="H1487" s="11">
        <f t="shared" si="94"/>
        <v>-2.3489072000000002</v>
      </c>
    </row>
    <row r="1488" spans="1:8" outlineLevel="1">
      <c r="A1488" s="7">
        <v>30</v>
      </c>
      <c r="B1488" s="39">
        <v>42570</v>
      </c>
      <c r="C1488" s="40">
        <f t="shared" si="95"/>
        <v>0.72916666666666685</v>
      </c>
      <c r="D1488" s="43">
        <v>-0.08</v>
      </c>
      <c r="E1488" s="9">
        <f t="shared" si="96"/>
        <v>-8.2360000000000003E-2</v>
      </c>
      <c r="F1488" s="44">
        <v>58.41</v>
      </c>
      <c r="G1488" s="9">
        <f t="shared" si="97"/>
        <v>58.41</v>
      </c>
      <c r="H1488" s="11">
        <f t="shared" si="94"/>
        <v>-1.9016924000000004</v>
      </c>
    </row>
    <row r="1489" spans="1:8" outlineLevel="1">
      <c r="A1489" s="7">
        <v>30</v>
      </c>
      <c r="B1489" s="39">
        <v>42570</v>
      </c>
      <c r="C1489" s="40">
        <f t="shared" si="95"/>
        <v>0.75000000000000022</v>
      </c>
      <c r="D1489" s="43">
        <v>-0.08</v>
      </c>
      <c r="E1489" s="9">
        <f t="shared" si="96"/>
        <v>-8.2360000000000003E-2</v>
      </c>
      <c r="F1489" s="44">
        <v>63.28</v>
      </c>
      <c r="G1489" s="9">
        <f t="shared" si="97"/>
        <v>63.28</v>
      </c>
      <c r="H1489" s="11">
        <f t="shared" si="94"/>
        <v>-1.5005991999999999</v>
      </c>
    </row>
    <row r="1490" spans="1:8" outlineLevel="1">
      <c r="A1490" s="7">
        <v>30</v>
      </c>
      <c r="B1490" s="39">
        <v>42570</v>
      </c>
      <c r="C1490" s="40">
        <f t="shared" si="95"/>
        <v>0.77083333333333359</v>
      </c>
      <c r="D1490" s="43">
        <v>-7.0000000000000007E-2</v>
      </c>
      <c r="E1490" s="9">
        <f t="shared" si="96"/>
        <v>-7.2065000000000018E-2</v>
      </c>
      <c r="F1490" s="44">
        <v>53.11</v>
      </c>
      <c r="G1490" s="9">
        <f t="shared" si="97"/>
        <v>53.11</v>
      </c>
      <c r="H1490" s="11">
        <f t="shared" si="94"/>
        <v>-2.0459253500000005</v>
      </c>
    </row>
    <row r="1491" spans="1:8" outlineLevel="1">
      <c r="A1491" s="7">
        <v>30</v>
      </c>
      <c r="B1491" s="39">
        <v>42570</v>
      </c>
      <c r="C1491" s="40">
        <f t="shared" si="95"/>
        <v>0.79166666666666696</v>
      </c>
      <c r="D1491" s="43">
        <v>0</v>
      </c>
      <c r="E1491" s="9">
        <f t="shared" si="96"/>
        <v>0</v>
      </c>
      <c r="F1491" s="44">
        <v>50.28</v>
      </c>
      <c r="G1491" s="9">
        <f t="shared" si="97"/>
        <v>50.28</v>
      </c>
      <c r="H1491" s="11">
        <f t="shared" si="94"/>
        <v>0</v>
      </c>
    </row>
    <row r="1492" spans="1:8" outlineLevel="1">
      <c r="A1492" s="7">
        <v>30</v>
      </c>
      <c r="B1492" s="39">
        <v>42570</v>
      </c>
      <c r="C1492" s="40">
        <f t="shared" si="95"/>
        <v>0.81250000000000033</v>
      </c>
      <c r="D1492" s="43">
        <v>-6.0000000000000005E-2</v>
      </c>
      <c r="E1492" s="9">
        <f t="shared" si="96"/>
        <v>-6.1770000000000012E-2</v>
      </c>
      <c r="F1492" s="44">
        <v>45.83</v>
      </c>
      <c r="G1492" s="9">
        <f t="shared" si="97"/>
        <v>45.83</v>
      </c>
      <c r="H1492" s="11">
        <f t="shared" si="94"/>
        <v>-2.2033359000000003</v>
      </c>
    </row>
    <row r="1493" spans="1:8" outlineLevel="1">
      <c r="A1493" s="7">
        <v>30</v>
      </c>
      <c r="B1493" s="39">
        <v>42570</v>
      </c>
      <c r="C1493" s="40">
        <f t="shared" si="95"/>
        <v>0.8333333333333337</v>
      </c>
      <c r="D1493" s="43">
        <v>-0.1</v>
      </c>
      <c r="E1493" s="9">
        <f t="shared" si="96"/>
        <v>-0.10295000000000001</v>
      </c>
      <c r="F1493" s="44">
        <v>37.450000000000003</v>
      </c>
      <c r="G1493" s="9">
        <f t="shared" si="97"/>
        <v>37.450000000000003</v>
      </c>
      <c r="H1493" s="11">
        <f t="shared" si="94"/>
        <v>-4.5349475000000004</v>
      </c>
    </row>
    <row r="1494" spans="1:8" outlineLevel="1">
      <c r="A1494" s="7">
        <v>30</v>
      </c>
      <c r="B1494" s="39">
        <v>42570</v>
      </c>
      <c r="C1494" s="40">
        <f t="shared" si="95"/>
        <v>0.85416666666666707</v>
      </c>
      <c r="D1494" s="43">
        <v>-0.1</v>
      </c>
      <c r="E1494" s="9">
        <f t="shared" si="96"/>
        <v>-0.10295000000000001</v>
      </c>
      <c r="F1494" s="44">
        <v>43.73</v>
      </c>
      <c r="G1494" s="9">
        <f t="shared" si="97"/>
        <v>43.73</v>
      </c>
      <c r="H1494" s="11">
        <f t="shared" si="94"/>
        <v>-3.8884215000000006</v>
      </c>
    </row>
    <row r="1495" spans="1:8" outlineLevel="1">
      <c r="A1495" s="7">
        <v>30</v>
      </c>
      <c r="B1495" s="39">
        <v>42570</v>
      </c>
      <c r="C1495" s="40">
        <f t="shared" si="95"/>
        <v>0.87500000000000044</v>
      </c>
      <c r="D1495" s="43">
        <v>6.9999999999999993E-2</v>
      </c>
      <c r="E1495" s="9">
        <f t="shared" si="96"/>
        <v>7.2065000000000004E-2</v>
      </c>
      <c r="F1495" s="44">
        <v>46.07</v>
      </c>
      <c r="G1495" s="9">
        <f t="shared" si="97"/>
        <v>46.07</v>
      </c>
      <c r="H1495" s="11">
        <f t="shared" si="94"/>
        <v>2.5532629500000001</v>
      </c>
    </row>
    <row r="1496" spans="1:8" outlineLevel="1">
      <c r="A1496" s="7">
        <v>30</v>
      </c>
      <c r="B1496" s="39">
        <v>42570</v>
      </c>
      <c r="C1496" s="40">
        <f t="shared" si="95"/>
        <v>0.89583333333333381</v>
      </c>
      <c r="D1496" s="43">
        <v>0.15</v>
      </c>
      <c r="E1496" s="9">
        <f t="shared" si="96"/>
        <v>0.15442500000000001</v>
      </c>
      <c r="F1496" s="44">
        <v>36.57</v>
      </c>
      <c r="G1496" s="9">
        <f t="shared" si="97"/>
        <v>36.57</v>
      </c>
      <c r="H1496" s="11">
        <f t="shared" si="94"/>
        <v>6.9383152500000005</v>
      </c>
    </row>
    <row r="1497" spans="1:8" outlineLevel="1">
      <c r="A1497" s="7">
        <v>30</v>
      </c>
      <c r="B1497" s="39">
        <v>42570</v>
      </c>
      <c r="C1497" s="40">
        <f t="shared" si="95"/>
        <v>0.91666666666666718</v>
      </c>
      <c r="D1497" s="43">
        <v>0.15</v>
      </c>
      <c r="E1497" s="9">
        <f t="shared" si="96"/>
        <v>0.15442500000000001</v>
      </c>
      <c r="F1497" s="44">
        <v>31.46</v>
      </c>
      <c r="G1497" s="9">
        <f t="shared" si="97"/>
        <v>31.46</v>
      </c>
      <c r="H1497" s="11">
        <f t="shared" si="94"/>
        <v>7.7274270000000005</v>
      </c>
    </row>
    <row r="1498" spans="1:8" outlineLevel="1">
      <c r="A1498" s="7">
        <v>30</v>
      </c>
      <c r="B1498" s="39">
        <v>42570</v>
      </c>
      <c r="C1498" s="40">
        <f t="shared" si="95"/>
        <v>0.93750000000000056</v>
      </c>
      <c r="D1498" s="43">
        <v>0.7</v>
      </c>
      <c r="E1498" s="9">
        <f t="shared" si="96"/>
        <v>0.72065000000000001</v>
      </c>
      <c r="F1498" s="44">
        <v>44.67</v>
      </c>
      <c r="G1498" s="9">
        <f t="shared" si="97"/>
        <v>44.67</v>
      </c>
      <c r="H1498" s="11">
        <f t="shared" si="94"/>
        <v>26.541539499999999</v>
      </c>
    </row>
    <row r="1499" spans="1:8" outlineLevel="1">
      <c r="A1499" s="7">
        <v>30</v>
      </c>
      <c r="B1499" s="39">
        <v>42570</v>
      </c>
      <c r="C1499" s="40">
        <f t="shared" si="95"/>
        <v>0.95833333333333393</v>
      </c>
      <c r="D1499" s="43">
        <v>0.61</v>
      </c>
      <c r="E1499" s="9">
        <f t="shared" si="96"/>
        <v>0.62799500000000008</v>
      </c>
      <c r="F1499" s="44">
        <v>31.22</v>
      </c>
      <c r="G1499" s="9">
        <f t="shared" si="97"/>
        <v>31.22</v>
      </c>
      <c r="H1499" s="11">
        <f t="shared" si="94"/>
        <v>31.575588600000003</v>
      </c>
    </row>
    <row r="1500" spans="1:8" outlineLevel="1">
      <c r="A1500" s="7">
        <v>30</v>
      </c>
      <c r="B1500" s="39">
        <v>42570</v>
      </c>
      <c r="C1500" s="40">
        <f t="shared" si="95"/>
        <v>0.9791666666666673</v>
      </c>
      <c r="D1500" s="43">
        <v>0.56000000000000005</v>
      </c>
      <c r="E1500" s="9">
        <f t="shared" si="96"/>
        <v>0.57652000000000014</v>
      </c>
      <c r="F1500" s="44">
        <v>32.68</v>
      </c>
      <c r="G1500" s="9">
        <f t="shared" si="97"/>
        <v>32.68</v>
      </c>
      <c r="H1500" s="11">
        <f t="shared" si="94"/>
        <v>28.145706400000009</v>
      </c>
    </row>
    <row r="1501" spans="1:8" outlineLevel="1">
      <c r="A1501" s="7">
        <v>30</v>
      </c>
      <c r="B1501" s="39">
        <v>42570</v>
      </c>
      <c r="C1501" s="40">
        <f t="shared" si="95"/>
        <v>1.0000000000000007</v>
      </c>
      <c r="D1501" s="43">
        <v>1.76</v>
      </c>
      <c r="E1501" s="9">
        <f t="shared" si="96"/>
        <v>1.8119200000000002</v>
      </c>
      <c r="F1501" s="44">
        <v>36.07</v>
      </c>
      <c r="G1501" s="9">
        <f t="shared" si="97"/>
        <v>36.07</v>
      </c>
      <c r="H1501" s="11">
        <f t="shared" si="94"/>
        <v>82.315525600000015</v>
      </c>
    </row>
    <row r="1502" spans="1:8" outlineLevel="1">
      <c r="A1502" s="7">
        <v>30</v>
      </c>
      <c r="B1502" s="39">
        <v>42571</v>
      </c>
      <c r="C1502" s="40">
        <f t="shared" si="95"/>
        <v>2.0833333333333332E-2</v>
      </c>
      <c r="D1502" s="43">
        <v>1.46</v>
      </c>
      <c r="E1502" s="9">
        <f t="shared" si="96"/>
        <v>1.5030700000000001</v>
      </c>
      <c r="F1502" s="44">
        <v>37.97</v>
      </c>
      <c r="G1502" s="9">
        <f t="shared" si="97"/>
        <v>37.97</v>
      </c>
      <c r="H1502" s="11">
        <f t="shared" si="94"/>
        <v>65.428637100000003</v>
      </c>
    </row>
    <row r="1503" spans="1:8" outlineLevel="1">
      <c r="A1503" s="7">
        <v>30</v>
      </c>
      <c r="B1503" s="39">
        <v>42571</v>
      </c>
      <c r="C1503" s="40">
        <f t="shared" si="95"/>
        <v>4.1666666666666664E-2</v>
      </c>
      <c r="D1503" s="43">
        <v>1.65</v>
      </c>
      <c r="E1503" s="9">
        <f t="shared" si="96"/>
        <v>1.6986749999999999</v>
      </c>
      <c r="F1503" s="44">
        <v>29.57</v>
      </c>
      <c r="G1503" s="9">
        <f t="shared" si="97"/>
        <v>29.57</v>
      </c>
      <c r="H1503" s="11">
        <f t="shared" si="94"/>
        <v>88.21219275</v>
      </c>
    </row>
    <row r="1504" spans="1:8" outlineLevel="1">
      <c r="A1504" s="7">
        <v>30</v>
      </c>
      <c r="B1504" s="39">
        <v>42571</v>
      </c>
      <c r="C1504" s="40">
        <f t="shared" si="95"/>
        <v>6.25E-2</v>
      </c>
      <c r="D1504" s="43">
        <v>1.28</v>
      </c>
      <c r="E1504" s="9">
        <f t="shared" si="96"/>
        <v>1.31776</v>
      </c>
      <c r="F1504" s="44">
        <v>26.31</v>
      </c>
      <c r="G1504" s="9">
        <f t="shared" si="97"/>
        <v>26.31</v>
      </c>
      <c r="H1504" s="11">
        <f t="shared" si="94"/>
        <v>72.727174399999996</v>
      </c>
    </row>
    <row r="1505" spans="1:8" outlineLevel="1">
      <c r="A1505" s="7">
        <v>30</v>
      </c>
      <c r="B1505" s="39">
        <v>42571</v>
      </c>
      <c r="C1505" s="40">
        <f t="shared" si="95"/>
        <v>8.3333333333333329E-2</v>
      </c>
      <c r="D1505" s="43">
        <v>1.37</v>
      </c>
      <c r="E1505" s="9">
        <f t="shared" si="96"/>
        <v>1.4104150000000002</v>
      </c>
      <c r="F1505" s="44">
        <v>24.61</v>
      </c>
      <c r="G1505" s="9">
        <f t="shared" si="97"/>
        <v>24.61</v>
      </c>
      <c r="H1505" s="11">
        <f t="shared" si="94"/>
        <v>80.238509350000015</v>
      </c>
    </row>
    <row r="1506" spans="1:8" outlineLevel="1">
      <c r="A1506" s="7">
        <v>30</v>
      </c>
      <c r="B1506" s="39">
        <v>42571</v>
      </c>
      <c r="C1506" s="40">
        <f t="shared" si="95"/>
        <v>0.10416666666666666</v>
      </c>
      <c r="D1506" s="43">
        <v>2.04</v>
      </c>
      <c r="E1506" s="9">
        <f t="shared" si="96"/>
        <v>2.1001800000000004</v>
      </c>
      <c r="F1506" s="44">
        <v>22.54</v>
      </c>
      <c r="G1506" s="9">
        <f t="shared" si="97"/>
        <v>22.54</v>
      </c>
      <c r="H1506" s="11">
        <f t="shared" si="94"/>
        <v>123.82661280000002</v>
      </c>
    </row>
    <row r="1507" spans="1:8" outlineLevel="1">
      <c r="A1507" s="7">
        <v>30</v>
      </c>
      <c r="B1507" s="39">
        <v>42571</v>
      </c>
      <c r="C1507" s="40">
        <f t="shared" si="95"/>
        <v>0.12499999999999999</v>
      </c>
      <c r="D1507" s="43">
        <v>2.2200000000000002</v>
      </c>
      <c r="E1507" s="9">
        <f t="shared" si="96"/>
        <v>2.2854900000000002</v>
      </c>
      <c r="F1507" s="44">
        <v>22.01</v>
      </c>
      <c r="G1507" s="9">
        <f t="shared" si="97"/>
        <v>22.01</v>
      </c>
      <c r="H1507" s="11">
        <f t="shared" si="94"/>
        <v>135.96380010000001</v>
      </c>
    </row>
    <row r="1508" spans="1:8" outlineLevel="1">
      <c r="A1508" s="7">
        <v>30</v>
      </c>
      <c r="B1508" s="39">
        <v>42571</v>
      </c>
      <c r="C1508" s="40">
        <f t="shared" si="95"/>
        <v>0.14583333333333331</v>
      </c>
      <c r="D1508" s="43">
        <v>2.33</v>
      </c>
      <c r="E1508" s="9">
        <f t="shared" si="96"/>
        <v>2.3987350000000003</v>
      </c>
      <c r="F1508" s="44">
        <v>19.57</v>
      </c>
      <c r="G1508" s="9">
        <f t="shared" si="97"/>
        <v>19.57</v>
      </c>
      <c r="H1508" s="11">
        <f t="shared" si="94"/>
        <v>148.55365855000002</v>
      </c>
    </row>
    <row r="1509" spans="1:8" outlineLevel="1">
      <c r="A1509" s="7">
        <v>30</v>
      </c>
      <c r="B1509" s="39">
        <v>42571</v>
      </c>
      <c r="C1509" s="40">
        <f t="shared" si="95"/>
        <v>0.16666666666666666</v>
      </c>
      <c r="D1509" s="43">
        <v>1.24</v>
      </c>
      <c r="E1509" s="9">
        <f t="shared" si="96"/>
        <v>1.27658</v>
      </c>
      <c r="F1509" s="44">
        <v>18.61</v>
      </c>
      <c r="G1509" s="9">
        <f t="shared" si="97"/>
        <v>18.61</v>
      </c>
      <c r="H1509" s="11">
        <f t="shared" si="94"/>
        <v>80.2841162</v>
      </c>
    </row>
    <row r="1510" spans="1:8" outlineLevel="1">
      <c r="A1510" s="7">
        <v>30</v>
      </c>
      <c r="B1510" s="39">
        <v>42571</v>
      </c>
      <c r="C1510" s="40">
        <f t="shared" si="95"/>
        <v>0.1875</v>
      </c>
      <c r="D1510" s="43">
        <v>0.47</v>
      </c>
      <c r="E1510" s="9">
        <f t="shared" si="96"/>
        <v>0.48386499999999999</v>
      </c>
      <c r="F1510" s="44">
        <v>19.23</v>
      </c>
      <c r="G1510" s="9">
        <f t="shared" si="97"/>
        <v>19.23</v>
      </c>
      <c r="H1510" s="11">
        <f t="shared" si="94"/>
        <v>30.130273549999998</v>
      </c>
    </row>
    <row r="1511" spans="1:8" outlineLevel="1">
      <c r="A1511" s="7">
        <v>30</v>
      </c>
      <c r="B1511" s="39">
        <v>42571</v>
      </c>
      <c r="C1511" s="40">
        <f t="shared" si="95"/>
        <v>0.20833333333333334</v>
      </c>
      <c r="D1511" s="43">
        <v>1.25</v>
      </c>
      <c r="E1511" s="9">
        <f t="shared" si="96"/>
        <v>1.2868750000000002</v>
      </c>
      <c r="F1511" s="44">
        <v>15.35</v>
      </c>
      <c r="G1511" s="9">
        <f t="shared" si="97"/>
        <v>15.35</v>
      </c>
      <c r="H1511" s="11">
        <f t="shared" si="94"/>
        <v>85.126781250000022</v>
      </c>
    </row>
    <row r="1512" spans="1:8" outlineLevel="1">
      <c r="A1512" s="7">
        <v>30</v>
      </c>
      <c r="B1512" s="39">
        <v>42571</v>
      </c>
      <c r="C1512" s="40">
        <f t="shared" si="95"/>
        <v>0.22916666666666669</v>
      </c>
      <c r="D1512" s="43">
        <v>1.1000000000000001</v>
      </c>
      <c r="E1512" s="9">
        <f t="shared" si="96"/>
        <v>1.1324500000000002</v>
      </c>
      <c r="F1512" s="44">
        <v>15.76</v>
      </c>
      <c r="G1512" s="9">
        <f t="shared" si="97"/>
        <v>15.76</v>
      </c>
      <c r="H1512" s="11">
        <f t="shared" si="94"/>
        <v>74.447263000000007</v>
      </c>
    </row>
    <row r="1513" spans="1:8" outlineLevel="1">
      <c r="A1513" s="7">
        <v>30</v>
      </c>
      <c r="B1513" s="39">
        <v>42571</v>
      </c>
      <c r="C1513" s="40">
        <f t="shared" si="95"/>
        <v>0.25</v>
      </c>
      <c r="D1513" s="43">
        <v>1.05</v>
      </c>
      <c r="E1513" s="9">
        <f t="shared" si="96"/>
        <v>1.0809750000000002</v>
      </c>
      <c r="F1513" s="44">
        <v>16.91</v>
      </c>
      <c r="G1513" s="9">
        <f t="shared" si="97"/>
        <v>16.91</v>
      </c>
      <c r="H1513" s="11">
        <f t="shared" si="94"/>
        <v>69.82017525000002</v>
      </c>
    </row>
    <row r="1514" spans="1:8" outlineLevel="1">
      <c r="A1514" s="7">
        <v>30</v>
      </c>
      <c r="B1514" s="39">
        <v>42571</v>
      </c>
      <c r="C1514" s="40">
        <f t="shared" si="95"/>
        <v>0.27083333333333331</v>
      </c>
      <c r="D1514" s="43">
        <v>0.31</v>
      </c>
      <c r="E1514" s="9">
        <f t="shared" si="96"/>
        <v>0.31914500000000001</v>
      </c>
      <c r="F1514" s="44">
        <v>38.43</v>
      </c>
      <c r="G1514" s="9">
        <f t="shared" si="97"/>
        <v>38.43</v>
      </c>
      <c r="H1514" s="11">
        <f t="shared" si="94"/>
        <v>13.745575150000001</v>
      </c>
    </row>
    <row r="1515" spans="1:8" outlineLevel="1">
      <c r="A1515" s="7">
        <v>30</v>
      </c>
      <c r="B1515" s="39">
        <v>42571</v>
      </c>
      <c r="C1515" s="40">
        <f t="shared" si="95"/>
        <v>0.29166666666666663</v>
      </c>
      <c r="D1515" s="43">
        <v>1.48</v>
      </c>
      <c r="E1515" s="9">
        <f t="shared" si="96"/>
        <v>1.52366</v>
      </c>
      <c r="F1515" s="44">
        <v>75</v>
      </c>
      <c r="G1515" s="9">
        <f t="shared" si="97"/>
        <v>75</v>
      </c>
      <c r="H1515" s="11">
        <f t="shared" si="94"/>
        <v>9.9037900000000008</v>
      </c>
    </row>
    <row r="1516" spans="1:8" outlineLevel="1">
      <c r="A1516" s="7">
        <v>30</v>
      </c>
      <c r="B1516" s="39">
        <v>42571</v>
      </c>
      <c r="C1516" s="40">
        <f t="shared" si="95"/>
        <v>0.31249999999999994</v>
      </c>
      <c r="D1516" s="43">
        <v>2.34</v>
      </c>
      <c r="E1516" s="9">
        <f t="shared" si="96"/>
        <v>2.40903</v>
      </c>
      <c r="F1516" s="44">
        <v>53.21</v>
      </c>
      <c r="G1516" s="9">
        <f t="shared" si="97"/>
        <v>53.21</v>
      </c>
      <c r="H1516" s="11">
        <f t="shared" si="94"/>
        <v>68.151458699999992</v>
      </c>
    </row>
    <row r="1517" spans="1:8" outlineLevel="1">
      <c r="A1517" s="7">
        <v>30</v>
      </c>
      <c r="B1517" s="39">
        <v>42571</v>
      </c>
      <c r="C1517" s="40">
        <f t="shared" si="95"/>
        <v>0.33333333333333326</v>
      </c>
      <c r="D1517" s="43">
        <v>1.8</v>
      </c>
      <c r="E1517" s="9">
        <f t="shared" si="96"/>
        <v>1.8531000000000002</v>
      </c>
      <c r="F1517" s="44">
        <v>81.77</v>
      </c>
      <c r="G1517" s="9">
        <f t="shared" si="97"/>
        <v>81.77</v>
      </c>
      <c r="H1517" s="11">
        <f t="shared" si="94"/>
        <v>-0.5003369999999927</v>
      </c>
    </row>
    <row r="1518" spans="1:8" outlineLevel="1">
      <c r="A1518" s="7">
        <v>30</v>
      </c>
      <c r="B1518" s="39">
        <v>42571</v>
      </c>
      <c r="C1518" s="40">
        <f t="shared" si="95"/>
        <v>0.35416666666666657</v>
      </c>
      <c r="D1518" s="43">
        <v>3.6</v>
      </c>
      <c r="E1518" s="9">
        <f t="shared" si="96"/>
        <v>3.7062000000000004</v>
      </c>
      <c r="F1518" s="44">
        <v>66.25</v>
      </c>
      <c r="G1518" s="9">
        <f t="shared" si="97"/>
        <v>66.25</v>
      </c>
      <c r="H1518" s="11">
        <f t="shared" si="94"/>
        <v>56.519550000000002</v>
      </c>
    </row>
    <row r="1519" spans="1:8" outlineLevel="1">
      <c r="A1519" s="7">
        <v>30</v>
      </c>
      <c r="B1519" s="39">
        <v>42571</v>
      </c>
      <c r="C1519" s="40">
        <f t="shared" si="95"/>
        <v>0.37499999999999989</v>
      </c>
      <c r="D1519" s="43">
        <v>4.55</v>
      </c>
      <c r="E1519" s="9">
        <f t="shared" si="96"/>
        <v>4.6842250000000005</v>
      </c>
      <c r="F1519" s="44">
        <v>54.2</v>
      </c>
      <c r="G1519" s="9">
        <f t="shared" si="97"/>
        <v>54.2</v>
      </c>
      <c r="H1519" s="11">
        <f t="shared" si="94"/>
        <v>127.87934250000001</v>
      </c>
    </row>
    <row r="1520" spans="1:8" outlineLevel="1">
      <c r="A1520" s="7">
        <v>30</v>
      </c>
      <c r="B1520" s="39">
        <v>42571</v>
      </c>
      <c r="C1520" s="40">
        <f t="shared" si="95"/>
        <v>0.3958333333333332</v>
      </c>
      <c r="D1520" s="43">
        <v>5.0599999999999996</v>
      </c>
      <c r="E1520" s="9">
        <f t="shared" si="96"/>
        <v>5.2092700000000001</v>
      </c>
      <c r="F1520" s="44">
        <v>52.15</v>
      </c>
      <c r="G1520" s="9">
        <f t="shared" si="97"/>
        <v>52.15</v>
      </c>
      <c r="H1520" s="11">
        <f t="shared" si="94"/>
        <v>152.89207450000001</v>
      </c>
    </row>
    <row r="1521" spans="1:8" outlineLevel="1">
      <c r="A1521" s="7">
        <v>30</v>
      </c>
      <c r="B1521" s="39">
        <v>42571</v>
      </c>
      <c r="C1521" s="40">
        <f t="shared" si="95"/>
        <v>0.41666666666666652</v>
      </c>
      <c r="D1521" s="43">
        <v>3.66</v>
      </c>
      <c r="E1521" s="9">
        <f t="shared" si="96"/>
        <v>3.7679700000000005</v>
      </c>
      <c r="F1521" s="44">
        <v>47.73</v>
      </c>
      <c r="G1521" s="9">
        <f t="shared" si="97"/>
        <v>47.73</v>
      </c>
      <c r="H1521" s="11">
        <f t="shared" si="94"/>
        <v>127.24434690000002</v>
      </c>
    </row>
    <row r="1522" spans="1:8" outlineLevel="1">
      <c r="A1522" s="7">
        <v>30</v>
      </c>
      <c r="B1522" s="39">
        <v>42571</v>
      </c>
      <c r="C1522" s="40">
        <f t="shared" si="95"/>
        <v>0.43749999999999983</v>
      </c>
      <c r="D1522" s="43">
        <v>2.85</v>
      </c>
      <c r="E1522" s="9">
        <f t="shared" si="96"/>
        <v>2.9340750000000004</v>
      </c>
      <c r="F1522" s="44">
        <v>53.32</v>
      </c>
      <c r="G1522" s="9">
        <f t="shared" si="97"/>
        <v>53.32</v>
      </c>
      <c r="H1522" s="11">
        <f t="shared" si="94"/>
        <v>82.682233500000009</v>
      </c>
    </row>
    <row r="1523" spans="1:8" outlineLevel="1">
      <c r="A1523" s="7">
        <v>30</v>
      </c>
      <c r="B1523" s="39">
        <v>42571</v>
      </c>
      <c r="C1523" s="40">
        <f t="shared" si="95"/>
        <v>0.45833333333333315</v>
      </c>
      <c r="D1523" s="43">
        <v>1.76</v>
      </c>
      <c r="E1523" s="9">
        <f t="shared" si="96"/>
        <v>1.8119200000000002</v>
      </c>
      <c r="F1523" s="44">
        <v>52.43</v>
      </c>
      <c r="G1523" s="9">
        <f t="shared" si="97"/>
        <v>52.43</v>
      </c>
      <c r="H1523" s="11">
        <f t="shared" si="94"/>
        <v>52.672514400000004</v>
      </c>
    </row>
    <row r="1524" spans="1:8" outlineLevel="1">
      <c r="A1524" s="7">
        <v>30</v>
      </c>
      <c r="B1524" s="39">
        <v>42571</v>
      </c>
      <c r="C1524" s="40">
        <f t="shared" si="95"/>
        <v>0.47916666666666646</v>
      </c>
      <c r="D1524" s="43">
        <v>0.78</v>
      </c>
      <c r="E1524" s="9">
        <f t="shared" si="96"/>
        <v>0.80301000000000011</v>
      </c>
      <c r="F1524" s="44">
        <v>44.71</v>
      </c>
      <c r="G1524" s="9">
        <f t="shared" si="97"/>
        <v>44.71</v>
      </c>
      <c r="H1524" s="11">
        <f t="shared" si="94"/>
        <v>29.542737900000002</v>
      </c>
    </row>
    <row r="1525" spans="1:8" outlineLevel="1">
      <c r="A1525" s="7">
        <v>30</v>
      </c>
      <c r="B1525" s="39">
        <v>42571</v>
      </c>
      <c r="C1525" s="40">
        <f t="shared" si="95"/>
        <v>0.49999999999999978</v>
      </c>
      <c r="D1525" s="43">
        <v>0.95</v>
      </c>
      <c r="E1525" s="9">
        <f t="shared" si="96"/>
        <v>0.97802500000000003</v>
      </c>
      <c r="F1525" s="44">
        <v>55.69</v>
      </c>
      <c r="G1525" s="9">
        <f t="shared" si="97"/>
        <v>55.69</v>
      </c>
      <c r="H1525" s="11">
        <f t="shared" si="94"/>
        <v>25.242825250000003</v>
      </c>
    </row>
    <row r="1526" spans="1:8" outlineLevel="1">
      <c r="A1526" s="7">
        <v>30</v>
      </c>
      <c r="B1526" s="39">
        <v>42571</v>
      </c>
      <c r="C1526" s="40">
        <f t="shared" si="95"/>
        <v>0.52083333333333315</v>
      </c>
      <c r="D1526" s="43">
        <v>1.1399999999999999</v>
      </c>
      <c r="E1526" s="9">
        <f t="shared" si="96"/>
        <v>1.17363</v>
      </c>
      <c r="F1526" s="44">
        <v>55.35</v>
      </c>
      <c r="G1526" s="9">
        <f t="shared" si="97"/>
        <v>55.35</v>
      </c>
      <c r="H1526" s="11">
        <f t="shared" si="94"/>
        <v>30.690424499999995</v>
      </c>
    </row>
    <row r="1527" spans="1:8" outlineLevel="1">
      <c r="A1527" s="7">
        <v>30</v>
      </c>
      <c r="B1527" s="39">
        <v>42571</v>
      </c>
      <c r="C1527" s="40">
        <f t="shared" si="95"/>
        <v>0.54166666666666652</v>
      </c>
      <c r="D1527" s="43">
        <v>2.04</v>
      </c>
      <c r="E1527" s="9">
        <f t="shared" si="96"/>
        <v>2.1001800000000004</v>
      </c>
      <c r="F1527" s="44">
        <v>51.3</v>
      </c>
      <c r="G1527" s="9">
        <f t="shared" si="97"/>
        <v>51.3</v>
      </c>
      <c r="H1527" s="11">
        <f t="shared" si="94"/>
        <v>63.425436000000019</v>
      </c>
    </row>
    <row r="1528" spans="1:8" outlineLevel="1">
      <c r="A1528" s="7">
        <v>30</v>
      </c>
      <c r="B1528" s="39">
        <v>42571</v>
      </c>
      <c r="C1528" s="40">
        <f t="shared" si="95"/>
        <v>0.56249999999999989</v>
      </c>
      <c r="D1528" s="43">
        <v>2.38</v>
      </c>
      <c r="E1528" s="9">
        <f t="shared" si="96"/>
        <v>2.4502100000000002</v>
      </c>
      <c r="F1528" s="44">
        <v>45.34</v>
      </c>
      <c r="G1528" s="9">
        <f t="shared" si="97"/>
        <v>45.34</v>
      </c>
      <c r="H1528" s="11">
        <f t="shared" si="94"/>
        <v>88.599593600000006</v>
      </c>
    </row>
    <row r="1529" spans="1:8" outlineLevel="1">
      <c r="A1529" s="7">
        <v>30</v>
      </c>
      <c r="B1529" s="39">
        <v>42571</v>
      </c>
      <c r="C1529" s="40">
        <f t="shared" si="95"/>
        <v>0.58333333333333326</v>
      </c>
      <c r="D1529" s="43">
        <v>2.2599999999999998</v>
      </c>
      <c r="E1529" s="9">
        <f t="shared" si="96"/>
        <v>2.32667</v>
      </c>
      <c r="F1529" s="44">
        <v>41.5</v>
      </c>
      <c r="G1529" s="9">
        <f t="shared" si="97"/>
        <v>41.5</v>
      </c>
      <c r="H1529" s="11">
        <f t="shared" si="94"/>
        <v>93.066800000000001</v>
      </c>
    </row>
    <row r="1530" spans="1:8" outlineLevel="1">
      <c r="A1530" s="7">
        <v>30</v>
      </c>
      <c r="B1530" s="39">
        <v>42571</v>
      </c>
      <c r="C1530" s="40">
        <f t="shared" si="95"/>
        <v>0.60416666666666663</v>
      </c>
      <c r="D1530" s="43">
        <v>1.31</v>
      </c>
      <c r="E1530" s="9">
        <f t="shared" si="96"/>
        <v>1.3486450000000001</v>
      </c>
      <c r="F1530" s="44">
        <v>38.770000000000003</v>
      </c>
      <c r="G1530" s="9">
        <f t="shared" si="97"/>
        <v>38.770000000000003</v>
      </c>
      <c r="H1530" s="11">
        <f t="shared" si="94"/>
        <v>57.62760085</v>
      </c>
    </row>
    <row r="1531" spans="1:8" outlineLevel="1">
      <c r="A1531" s="7">
        <v>30</v>
      </c>
      <c r="B1531" s="39">
        <v>42571</v>
      </c>
      <c r="C1531" s="40">
        <f t="shared" si="95"/>
        <v>0.625</v>
      </c>
      <c r="D1531" s="43">
        <v>0.39</v>
      </c>
      <c r="E1531" s="9">
        <f t="shared" si="96"/>
        <v>0.40150500000000006</v>
      </c>
      <c r="F1531" s="44">
        <v>36.56</v>
      </c>
      <c r="G1531" s="9">
        <f t="shared" si="97"/>
        <v>36.56</v>
      </c>
      <c r="H1531" s="11">
        <f t="shared" si="94"/>
        <v>18.043634700000002</v>
      </c>
    </row>
    <row r="1532" spans="1:8" outlineLevel="1">
      <c r="A1532" s="7">
        <v>30</v>
      </c>
      <c r="B1532" s="39">
        <v>42571</v>
      </c>
      <c r="C1532" s="40">
        <f t="shared" si="95"/>
        <v>0.64583333333333337</v>
      </c>
      <c r="D1532" s="43">
        <v>0.38</v>
      </c>
      <c r="E1532" s="9">
        <f t="shared" si="96"/>
        <v>0.39121000000000006</v>
      </c>
      <c r="F1532" s="44">
        <v>36.68</v>
      </c>
      <c r="G1532" s="9">
        <f t="shared" si="97"/>
        <v>36.68</v>
      </c>
      <c r="H1532" s="11">
        <f t="shared" si="94"/>
        <v>17.534032200000002</v>
      </c>
    </row>
    <row r="1533" spans="1:8" outlineLevel="1">
      <c r="A1533" s="7">
        <v>30</v>
      </c>
      <c r="B1533" s="39">
        <v>42571</v>
      </c>
      <c r="C1533" s="40">
        <f t="shared" si="95"/>
        <v>0.66666666666666674</v>
      </c>
      <c r="D1533" s="43">
        <v>0.28000000000000003</v>
      </c>
      <c r="E1533" s="9">
        <f t="shared" si="96"/>
        <v>0.28826000000000007</v>
      </c>
      <c r="F1533" s="44">
        <v>44.32</v>
      </c>
      <c r="G1533" s="9">
        <f t="shared" si="97"/>
        <v>44.32</v>
      </c>
      <c r="H1533" s="11">
        <f t="shared" si="94"/>
        <v>10.717506800000002</v>
      </c>
    </row>
    <row r="1534" spans="1:8" outlineLevel="1">
      <c r="A1534" s="7">
        <v>30</v>
      </c>
      <c r="B1534" s="39">
        <v>42571</v>
      </c>
      <c r="C1534" s="40">
        <f t="shared" si="95"/>
        <v>0.68750000000000011</v>
      </c>
      <c r="D1534" s="43">
        <v>0.15</v>
      </c>
      <c r="E1534" s="9">
        <f t="shared" si="96"/>
        <v>0.15442500000000001</v>
      </c>
      <c r="F1534" s="44">
        <v>53.21</v>
      </c>
      <c r="G1534" s="9">
        <f t="shared" si="97"/>
        <v>53.21</v>
      </c>
      <c r="H1534" s="11">
        <f t="shared" ref="H1534:H1597" si="98">E1534*($B$6-G1534)</f>
        <v>4.3686832500000001</v>
      </c>
    </row>
    <row r="1535" spans="1:8" outlineLevel="1">
      <c r="A1535" s="7">
        <v>30</v>
      </c>
      <c r="B1535" s="39">
        <v>42571</v>
      </c>
      <c r="C1535" s="40">
        <f t="shared" ref="C1535:C1598" si="99">IF(C1534=$C$61,$C$14,C1534+1/48)</f>
        <v>0.70833333333333348</v>
      </c>
      <c r="D1535" s="43">
        <v>0.05</v>
      </c>
      <c r="E1535" s="9">
        <f t="shared" si="96"/>
        <v>5.1475000000000007E-2</v>
      </c>
      <c r="F1535" s="44">
        <v>63</v>
      </c>
      <c r="G1535" s="9">
        <f t="shared" si="97"/>
        <v>63</v>
      </c>
      <c r="H1535" s="11">
        <f t="shared" si="98"/>
        <v>0.95228750000000018</v>
      </c>
    </row>
    <row r="1536" spans="1:8" outlineLevel="1">
      <c r="A1536" s="7">
        <v>30</v>
      </c>
      <c r="B1536" s="39">
        <v>42571</v>
      </c>
      <c r="C1536" s="40">
        <f t="shared" si="99"/>
        <v>0.72916666666666685</v>
      </c>
      <c r="D1536" s="43">
        <v>-6.0000000000000005E-2</v>
      </c>
      <c r="E1536" s="9">
        <f t="shared" si="96"/>
        <v>-6.1770000000000012E-2</v>
      </c>
      <c r="F1536" s="44">
        <v>82.13</v>
      </c>
      <c r="G1536" s="9">
        <f t="shared" si="97"/>
        <v>82.13</v>
      </c>
      <c r="H1536" s="11">
        <f t="shared" si="98"/>
        <v>3.8915099999999724E-2</v>
      </c>
    </row>
    <row r="1537" spans="1:8" outlineLevel="1">
      <c r="A1537" s="7">
        <v>30</v>
      </c>
      <c r="B1537" s="39">
        <v>42571</v>
      </c>
      <c r="C1537" s="40">
        <f t="shared" si="99"/>
        <v>0.75000000000000022</v>
      </c>
      <c r="D1537" s="43">
        <v>0.22</v>
      </c>
      <c r="E1537" s="9">
        <f t="shared" si="96"/>
        <v>0.22649000000000002</v>
      </c>
      <c r="F1537" s="44">
        <v>99.9</v>
      </c>
      <c r="G1537" s="9">
        <f t="shared" si="97"/>
        <v>99.9</v>
      </c>
      <c r="H1537" s="11">
        <f t="shared" si="98"/>
        <v>-4.167416000000002</v>
      </c>
    </row>
    <row r="1538" spans="1:8" outlineLevel="1">
      <c r="A1538" s="7">
        <v>30</v>
      </c>
      <c r="B1538" s="39">
        <v>42571</v>
      </c>
      <c r="C1538" s="40">
        <f t="shared" si="99"/>
        <v>0.77083333333333359</v>
      </c>
      <c r="D1538" s="43">
        <v>9.0000000000000011E-2</v>
      </c>
      <c r="E1538" s="9">
        <f t="shared" si="96"/>
        <v>9.2655000000000015E-2</v>
      </c>
      <c r="F1538" s="44">
        <v>100.63</v>
      </c>
      <c r="G1538" s="9">
        <f t="shared" si="97"/>
        <v>100.63</v>
      </c>
      <c r="H1538" s="11">
        <f t="shared" si="98"/>
        <v>-1.7724901499999999</v>
      </c>
    </row>
    <row r="1539" spans="1:8" outlineLevel="1">
      <c r="A1539" s="7">
        <v>30</v>
      </c>
      <c r="B1539" s="39">
        <v>42571</v>
      </c>
      <c r="C1539" s="40">
        <f t="shared" si="99"/>
        <v>0.79166666666666696</v>
      </c>
      <c r="D1539" s="43">
        <v>-0.1</v>
      </c>
      <c r="E1539" s="9">
        <f t="shared" si="96"/>
        <v>-0.10295000000000001</v>
      </c>
      <c r="F1539" s="44">
        <v>89.07</v>
      </c>
      <c r="G1539" s="9">
        <f t="shared" si="97"/>
        <v>89.07</v>
      </c>
      <c r="H1539" s="11">
        <f t="shared" si="98"/>
        <v>0.7793314999999994</v>
      </c>
    </row>
    <row r="1540" spans="1:8" outlineLevel="1">
      <c r="A1540" s="7">
        <v>30</v>
      </c>
      <c r="B1540" s="39">
        <v>42571</v>
      </c>
      <c r="C1540" s="40">
        <f t="shared" si="99"/>
        <v>0.81250000000000033</v>
      </c>
      <c r="D1540" s="43">
        <v>-7.0000000000000007E-2</v>
      </c>
      <c r="E1540" s="9">
        <f t="shared" si="96"/>
        <v>-7.2065000000000018E-2</v>
      </c>
      <c r="F1540" s="44">
        <v>79.63</v>
      </c>
      <c r="G1540" s="9">
        <f t="shared" si="97"/>
        <v>79.63</v>
      </c>
      <c r="H1540" s="11">
        <f t="shared" si="98"/>
        <v>-0.13476155000000037</v>
      </c>
    </row>
    <row r="1541" spans="1:8" outlineLevel="1">
      <c r="A1541" s="7">
        <v>30</v>
      </c>
      <c r="B1541" s="39">
        <v>42571</v>
      </c>
      <c r="C1541" s="40">
        <f t="shared" si="99"/>
        <v>0.8333333333333337</v>
      </c>
      <c r="D1541" s="43">
        <v>-0.01</v>
      </c>
      <c r="E1541" s="9">
        <f t="shared" si="96"/>
        <v>-1.0295E-2</v>
      </c>
      <c r="F1541" s="44">
        <v>86.6</v>
      </c>
      <c r="G1541" s="9">
        <f t="shared" si="97"/>
        <v>86.6</v>
      </c>
      <c r="H1541" s="11">
        <f t="shared" si="98"/>
        <v>5.250449999999994E-2</v>
      </c>
    </row>
    <row r="1542" spans="1:8" outlineLevel="1">
      <c r="A1542" s="7">
        <v>30</v>
      </c>
      <c r="B1542" s="39">
        <v>42571</v>
      </c>
      <c r="C1542" s="40">
        <f t="shared" si="99"/>
        <v>0.85416666666666707</v>
      </c>
      <c r="D1542" s="43">
        <v>-0.09</v>
      </c>
      <c r="E1542" s="9">
        <f t="shared" si="96"/>
        <v>-9.2655000000000001E-2</v>
      </c>
      <c r="F1542" s="44">
        <v>74.98</v>
      </c>
      <c r="G1542" s="9">
        <f t="shared" si="97"/>
        <v>74.98</v>
      </c>
      <c r="H1542" s="11">
        <f t="shared" si="98"/>
        <v>-0.60411059999999961</v>
      </c>
    </row>
    <row r="1543" spans="1:8" outlineLevel="1">
      <c r="A1543" s="7">
        <v>30</v>
      </c>
      <c r="B1543" s="39">
        <v>42571</v>
      </c>
      <c r="C1543" s="40">
        <f t="shared" si="99"/>
        <v>0.87500000000000044</v>
      </c>
      <c r="D1543" s="43">
        <v>-0.05</v>
      </c>
      <c r="E1543" s="9">
        <f t="shared" si="96"/>
        <v>-5.1475000000000007E-2</v>
      </c>
      <c r="F1543" s="44">
        <v>77.209999999999994</v>
      </c>
      <c r="G1543" s="9">
        <f t="shared" si="97"/>
        <v>77.209999999999994</v>
      </c>
      <c r="H1543" s="11">
        <f t="shared" si="98"/>
        <v>-0.22082775000000035</v>
      </c>
    </row>
    <row r="1544" spans="1:8" outlineLevel="1">
      <c r="A1544" s="7">
        <v>30</v>
      </c>
      <c r="B1544" s="39">
        <v>42571</v>
      </c>
      <c r="C1544" s="40">
        <f t="shared" si="99"/>
        <v>0.89583333333333381</v>
      </c>
      <c r="D1544" s="43">
        <v>3.0000000000000002E-2</v>
      </c>
      <c r="E1544" s="9">
        <f t="shared" si="96"/>
        <v>3.0885000000000006E-2</v>
      </c>
      <c r="F1544" s="44">
        <v>55.73</v>
      </c>
      <c r="G1544" s="9">
        <f t="shared" si="97"/>
        <v>55.73</v>
      </c>
      <c r="H1544" s="11">
        <f t="shared" si="98"/>
        <v>0.79590645000000027</v>
      </c>
    </row>
    <row r="1545" spans="1:8" outlineLevel="1">
      <c r="A1545" s="7">
        <v>30</v>
      </c>
      <c r="B1545" s="39">
        <v>42571</v>
      </c>
      <c r="C1545" s="40">
        <f t="shared" si="99"/>
        <v>0.91666666666666718</v>
      </c>
      <c r="D1545" s="43">
        <v>0.12</v>
      </c>
      <c r="E1545" s="9">
        <f t="shared" si="96"/>
        <v>0.12354000000000001</v>
      </c>
      <c r="F1545" s="44">
        <v>36.04</v>
      </c>
      <c r="G1545" s="9">
        <f t="shared" si="97"/>
        <v>36.04</v>
      </c>
      <c r="H1545" s="11">
        <f t="shared" si="98"/>
        <v>5.6161284000000009</v>
      </c>
    </row>
    <row r="1546" spans="1:8" outlineLevel="1">
      <c r="A1546" s="7">
        <v>30</v>
      </c>
      <c r="B1546" s="39">
        <v>42571</v>
      </c>
      <c r="C1546" s="40">
        <f t="shared" si="99"/>
        <v>0.93750000000000056</v>
      </c>
      <c r="D1546" s="43">
        <v>0.17</v>
      </c>
      <c r="E1546" s="9">
        <f t="shared" si="96"/>
        <v>0.17501500000000003</v>
      </c>
      <c r="F1546" s="44">
        <v>78.209999999999994</v>
      </c>
      <c r="G1546" s="9">
        <f t="shared" si="97"/>
        <v>78.209999999999994</v>
      </c>
      <c r="H1546" s="11">
        <f t="shared" si="98"/>
        <v>0.57579935000000115</v>
      </c>
    </row>
    <row r="1547" spans="1:8" outlineLevel="1">
      <c r="A1547" s="7">
        <v>30</v>
      </c>
      <c r="B1547" s="39">
        <v>42571</v>
      </c>
      <c r="C1547" s="40">
        <f t="shared" si="99"/>
        <v>0.95833333333333393</v>
      </c>
      <c r="D1547" s="43">
        <v>0.33</v>
      </c>
      <c r="E1547" s="9">
        <f t="shared" si="96"/>
        <v>0.33973500000000006</v>
      </c>
      <c r="F1547" s="44">
        <v>45.5</v>
      </c>
      <c r="G1547" s="9">
        <f t="shared" si="97"/>
        <v>45.5</v>
      </c>
      <c r="H1547" s="11">
        <f t="shared" si="98"/>
        <v>12.230460000000003</v>
      </c>
    </row>
    <row r="1548" spans="1:8" outlineLevel="1">
      <c r="A1548" s="7">
        <v>30</v>
      </c>
      <c r="B1548" s="39">
        <v>42571</v>
      </c>
      <c r="C1548" s="40">
        <f t="shared" si="99"/>
        <v>0.9791666666666673</v>
      </c>
      <c r="D1548" s="43">
        <v>0.24</v>
      </c>
      <c r="E1548" s="9">
        <f t="shared" si="96"/>
        <v>0.24708000000000002</v>
      </c>
      <c r="F1548" s="44">
        <v>45.77</v>
      </c>
      <c r="G1548" s="9">
        <f t="shared" si="97"/>
        <v>45.77</v>
      </c>
      <c r="H1548" s="11">
        <f t="shared" si="98"/>
        <v>8.8281683999999991</v>
      </c>
    </row>
    <row r="1549" spans="1:8" outlineLevel="1">
      <c r="A1549" s="7">
        <v>30</v>
      </c>
      <c r="B1549" s="39">
        <v>42571</v>
      </c>
      <c r="C1549" s="40">
        <f t="shared" si="99"/>
        <v>1.0000000000000007</v>
      </c>
      <c r="D1549" s="43">
        <v>0.04</v>
      </c>
      <c r="E1549" s="9">
        <f t="shared" si="96"/>
        <v>4.1180000000000001E-2</v>
      </c>
      <c r="F1549" s="44">
        <v>60.43</v>
      </c>
      <c r="G1549" s="9">
        <f t="shared" si="97"/>
        <v>60.43</v>
      </c>
      <c r="H1549" s="11">
        <f t="shared" si="98"/>
        <v>0.86766260000000006</v>
      </c>
    </row>
    <row r="1550" spans="1:8" outlineLevel="1">
      <c r="A1550" s="7">
        <v>30</v>
      </c>
      <c r="B1550" s="39">
        <v>42572</v>
      </c>
      <c r="C1550" s="40">
        <f t="shared" si="99"/>
        <v>2.0833333333333332E-2</v>
      </c>
      <c r="D1550" s="43">
        <v>0.22</v>
      </c>
      <c r="E1550" s="9">
        <f t="shared" si="96"/>
        <v>0.22649000000000002</v>
      </c>
      <c r="F1550" s="44">
        <v>48.81</v>
      </c>
      <c r="G1550" s="9">
        <f t="shared" si="97"/>
        <v>48.81</v>
      </c>
      <c r="H1550" s="11">
        <f t="shared" si="98"/>
        <v>7.4039581000000005</v>
      </c>
    </row>
    <row r="1551" spans="1:8" outlineLevel="1">
      <c r="A1551" s="7">
        <v>30</v>
      </c>
      <c r="B1551" s="39">
        <v>42572</v>
      </c>
      <c r="C1551" s="40">
        <f t="shared" si="99"/>
        <v>4.1666666666666664E-2</v>
      </c>
      <c r="D1551" s="43">
        <v>0.44</v>
      </c>
      <c r="E1551" s="9">
        <f t="shared" ref="E1551:E1614" si="100">IF($B$11="Electricity",$D1551*$B$7,$D1551*$B$9)</f>
        <v>0.45298000000000005</v>
      </c>
      <c r="F1551" s="44">
        <v>41.74</v>
      </c>
      <c r="G1551" s="9">
        <f t="shared" ref="G1551:G1614" si="101">$F1551*$B$9</f>
        <v>41.74</v>
      </c>
      <c r="H1551" s="11">
        <f t="shared" si="98"/>
        <v>18.0104848</v>
      </c>
    </row>
    <row r="1552" spans="1:8" outlineLevel="1">
      <c r="A1552" s="7">
        <v>30</v>
      </c>
      <c r="B1552" s="39">
        <v>42572</v>
      </c>
      <c r="C1552" s="40">
        <f t="shared" si="99"/>
        <v>6.25E-2</v>
      </c>
      <c r="D1552" s="43">
        <v>0.43</v>
      </c>
      <c r="E1552" s="9">
        <f t="shared" si="100"/>
        <v>0.44268500000000005</v>
      </c>
      <c r="F1552" s="44">
        <v>30.18</v>
      </c>
      <c r="G1552" s="9">
        <f t="shared" si="101"/>
        <v>30.18</v>
      </c>
      <c r="H1552" s="11">
        <f t="shared" si="98"/>
        <v>22.718594200000002</v>
      </c>
    </row>
    <row r="1553" spans="1:8" outlineLevel="1">
      <c r="A1553" s="7">
        <v>30</v>
      </c>
      <c r="B1553" s="39">
        <v>42572</v>
      </c>
      <c r="C1553" s="40">
        <f t="shared" si="99"/>
        <v>8.3333333333333329E-2</v>
      </c>
      <c r="D1553" s="43">
        <v>0.46</v>
      </c>
      <c r="E1553" s="9">
        <f t="shared" si="100"/>
        <v>0.47357000000000005</v>
      </c>
      <c r="F1553" s="44">
        <v>26.56</v>
      </c>
      <c r="G1553" s="9">
        <f t="shared" si="101"/>
        <v>26.56</v>
      </c>
      <c r="H1553" s="11">
        <f t="shared" si="98"/>
        <v>26.0179358</v>
      </c>
    </row>
    <row r="1554" spans="1:8" outlineLevel="1">
      <c r="A1554" s="7">
        <v>30</v>
      </c>
      <c r="B1554" s="39">
        <v>42572</v>
      </c>
      <c r="C1554" s="40">
        <f t="shared" si="99"/>
        <v>0.10416666666666666</v>
      </c>
      <c r="D1554" s="43">
        <v>0.64</v>
      </c>
      <c r="E1554" s="9">
        <f t="shared" si="100"/>
        <v>0.65888000000000002</v>
      </c>
      <c r="F1554" s="44">
        <v>24.29</v>
      </c>
      <c r="G1554" s="9">
        <f t="shared" si="101"/>
        <v>24.29</v>
      </c>
      <c r="H1554" s="11">
        <f t="shared" si="98"/>
        <v>37.694524800000003</v>
      </c>
    </row>
    <row r="1555" spans="1:8" outlineLevel="1">
      <c r="A1555" s="7">
        <v>30</v>
      </c>
      <c r="B1555" s="39">
        <v>42572</v>
      </c>
      <c r="C1555" s="40">
        <f t="shared" si="99"/>
        <v>0.12499999999999999</v>
      </c>
      <c r="D1555" s="43">
        <v>0.81</v>
      </c>
      <c r="E1555" s="9">
        <f t="shared" si="100"/>
        <v>0.83389500000000016</v>
      </c>
      <c r="F1555" s="44">
        <v>20.29</v>
      </c>
      <c r="G1555" s="9">
        <f t="shared" si="101"/>
        <v>20.29</v>
      </c>
      <c r="H1555" s="11">
        <f t="shared" si="98"/>
        <v>51.042712950000009</v>
      </c>
    </row>
    <row r="1556" spans="1:8" outlineLevel="1">
      <c r="A1556" s="7">
        <v>30</v>
      </c>
      <c r="B1556" s="39">
        <v>42572</v>
      </c>
      <c r="C1556" s="40">
        <f t="shared" si="99"/>
        <v>0.14583333333333331</v>
      </c>
      <c r="D1556" s="43">
        <v>0.72</v>
      </c>
      <c r="E1556" s="9">
        <f t="shared" si="100"/>
        <v>0.74124000000000001</v>
      </c>
      <c r="F1556" s="44">
        <v>18.34</v>
      </c>
      <c r="G1556" s="9">
        <f t="shared" si="101"/>
        <v>18.34</v>
      </c>
      <c r="H1556" s="11">
        <f t="shared" si="98"/>
        <v>46.816718399999999</v>
      </c>
    </row>
    <row r="1557" spans="1:8" outlineLevel="1">
      <c r="A1557" s="7">
        <v>30</v>
      </c>
      <c r="B1557" s="39">
        <v>42572</v>
      </c>
      <c r="C1557" s="40">
        <f t="shared" si="99"/>
        <v>0.16666666666666666</v>
      </c>
      <c r="D1557" s="43">
        <v>0.55000000000000004</v>
      </c>
      <c r="E1557" s="9">
        <f t="shared" si="100"/>
        <v>0.56622500000000009</v>
      </c>
      <c r="F1557" s="44">
        <v>18.420000000000002</v>
      </c>
      <c r="G1557" s="9">
        <f t="shared" si="101"/>
        <v>18.420000000000002</v>
      </c>
      <c r="H1557" s="11">
        <f t="shared" si="98"/>
        <v>35.717473000000005</v>
      </c>
    </row>
    <row r="1558" spans="1:8" outlineLevel="1">
      <c r="A1558" s="7">
        <v>30</v>
      </c>
      <c r="B1558" s="39">
        <v>42572</v>
      </c>
      <c r="C1558" s="40">
        <f t="shared" si="99"/>
        <v>0.1875</v>
      </c>
      <c r="D1558" s="43">
        <v>0.63</v>
      </c>
      <c r="E1558" s="9">
        <f t="shared" si="100"/>
        <v>0.64858500000000008</v>
      </c>
      <c r="F1558" s="44">
        <v>17.54</v>
      </c>
      <c r="G1558" s="9">
        <f t="shared" si="101"/>
        <v>17.54</v>
      </c>
      <c r="H1558" s="11">
        <f t="shared" si="98"/>
        <v>41.483496600000002</v>
      </c>
    </row>
    <row r="1559" spans="1:8" outlineLevel="1">
      <c r="A1559" s="7">
        <v>30</v>
      </c>
      <c r="B1559" s="39">
        <v>42572</v>
      </c>
      <c r="C1559" s="40">
        <f t="shared" si="99"/>
        <v>0.20833333333333334</v>
      </c>
      <c r="D1559" s="43">
        <v>0.91</v>
      </c>
      <c r="E1559" s="9">
        <f t="shared" si="100"/>
        <v>0.93684500000000015</v>
      </c>
      <c r="F1559" s="44">
        <v>18.920000000000002</v>
      </c>
      <c r="G1559" s="9">
        <f t="shared" si="101"/>
        <v>18.920000000000002</v>
      </c>
      <c r="H1559" s="11">
        <f t="shared" si="98"/>
        <v>58.62776010000001</v>
      </c>
    </row>
    <row r="1560" spans="1:8" outlineLevel="1">
      <c r="A1560" s="7">
        <v>30</v>
      </c>
      <c r="B1560" s="39">
        <v>42572</v>
      </c>
      <c r="C1560" s="40">
        <f t="shared" si="99"/>
        <v>0.22916666666666669</v>
      </c>
      <c r="D1560" s="43">
        <v>1.39</v>
      </c>
      <c r="E1560" s="9">
        <f t="shared" si="100"/>
        <v>1.4310050000000001</v>
      </c>
      <c r="F1560" s="44">
        <v>19.95</v>
      </c>
      <c r="G1560" s="9">
        <f t="shared" si="101"/>
        <v>19.95</v>
      </c>
      <c r="H1560" s="11">
        <f t="shared" si="98"/>
        <v>88.078357749999995</v>
      </c>
    </row>
    <row r="1561" spans="1:8" outlineLevel="1">
      <c r="A1561" s="7">
        <v>30</v>
      </c>
      <c r="B1561" s="39">
        <v>42572</v>
      </c>
      <c r="C1561" s="40">
        <f t="shared" si="99"/>
        <v>0.25</v>
      </c>
      <c r="D1561" s="43">
        <v>2.13</v>
      </c>
      <c r="E1561" s="9">
        <f t="shared" si="100"/>
        <v>2.1928350000000001</v>
      </c>
      <c r="F1561" s="44">
        <v>28.31</v>
      </c>
      <c r="G1561" s="9">
        <f t="shared" si="101"/>
        <v>28.31</v>
      </c>
      <c r="H1561" s="11">
        <f t="shared" si="98"/>
        <v>116.63689365</v>
      </c>
    </row>
    <row r="1562" spans="1:8" outlineLevel="1">
      <c r="A1562" s="7">
        <v>30</v>
      </c>
      <c r="B1562" s="39">
        <v>42572</v>
      </c>
      <c r="C1562" s="40">
        <f t="shared" si="99"/>
        <v>0.27083333333333331</v>
      </c>
      <c r="D1562" s="43">
        <v>2.42</v>
      </c>
      <c r="E1562" s="9">
        <f t="shared" si="100"/>
        <v>2.49139</v>
      </c>
      <c r="F1562" s="44">
        <v>43.31</v>
      </c>
      <c r="G1562" s="9">
        <f t="shared" si="101"/>
        <v>43.31</v>
      </c>
      <c r="H1562" s="11">
        <f t="shared" si="98"/>
        <v>95.146184099999999</v>
      </c>
    </row>
    <row r="1563" spans="1:8" outlineLevel="1">
      <c r="A1563" s="7">
        <v>30</v>
      </c>
      <c r="B1563" s="39">
        <v>42572</v>
      </c>
      <c r="C1563" s="40">
        <f t="shared" si="99"/>
        <v>0.29166666666666663</v>
      </c>
      <c r="D1563" s="43">
        <v>2.86</v>
      </c>
      <c r="E1563" s="9">
        <f t="shared" si="100"/>
        <v>2.9443700000000002</v>
      </c>
      <c r="F1563" s="44">
        <v>111.6</v>
      </c>
      <c r="G1563" s="9">
        <f t="shared" si="101"/>
        <v>111.6</v>
      </c>
      <c r="H1563" s="11">
        <f t="shared" si="98"/>
        <v>-88.625536999999994</v>
      </c>
    </row>
    <row r="1564" spans="1:8" outlineLevel="1">
      <c r="A1564" s="7">
        <v>30</v>
      </c>
      <c r="B1564" s="39">
        <v>42572</v>
      </c>
      <c r="C1564" s="40">
        <f t="shared" si="99"/>
        <v>0.31249999999999994</v>
      </c>
      <c r="D1564" s="43">
        <v>2.94</v>
      </c>
      <c r="E1564" s="9">
        <f t="shared" si="100"/>
        <v>3.0267300000000001</v>
      </c>
      <c r="F1564" s="44">
        <v>87.27</v>
      </c>
      <c r="G1564" s="9">
        <f t="shared" si="101"/>
        <v>87.27</v>
      </c>
      <c r="H1564" s="11">
        <f t="shared" si="98"/>
        <v>-17.46423209999999</v>
      </c>
    </row>
    <row r="1565" spans="1:8" outlineLevel="1">
      <c r="A1565" s="7">
        <v>30</v>
      </c>
      <c r="B1565" s="39">
        <v>42572</v>
      </c>
      <c r="C1565" s="40">
        <f t="shared" si="99"/>
        <v>0.33333333333333326</v>
      </c>
      <c r="D1565" s="43">
        <v>4.24</v>
      </c>
      <c r="E1565" s="9">
        <f t="shared" si="100"/>
        <v>4.3650800000000007</v>
      </c>
      <c r="F1565" s="44">
        <v>126.02</v>
      </c>
      <c r="G1565" s="9">
        <f t="shared" si="101"/>
        <v>126.02</v>
      </c>
      <c r="H1565" s="11">
        <f t="shared" si="98"/>
        <v>-194.33336160000002</v>
      </c>
    </row>
    <row r="1566" spans="1:8" outlineLevel="1">
      <c r="A1566" s="7">
        <v>30</v>
      </c>
      <c r="B1566" s="39">
        <v>42572</v>
      </c>
      <c r="C1566" s="40">
        <f t="shared" si="99"/>
        <v>0.35416666666666657</v>
      </c>
      <c r="D1566" s="43">
        <v>5.45</v>
      </c>
      <c r="E1566" s="9">
        <f t="shared" si="100"/>
        <v>5.6107750000000003</v>
      </c>
      <c r="F1566" s="44">
        <v>77.88</v>
      </c>
      <c r="G1566" s="9">
        <f t="shared" si="101"/>
        <v>77.88</v>
      </c>
      <c r="H1566" s="11">
        <f t="shared" si="98"/>
        <v>20.311005500000025</v>
      </c>
    </row>
    <row r="1567" spans="1:8" outlineLevel="1">
      <c r="A1567" s="7">
        <v>30</v>
      </c>
      <c r="B1567" s="39">
        <v>42572</v>
      </c>
      <c r="C1567" s="40">
        <f t="shared" si="99"/>
        <v>0.37499999999999989</v>
      </c>
      <c r="D1567" s="43">
        <v>5.23</v>
      </c>
      <c r="E1567" s="9">
        <f t="shared" si="100"/>
        <v>5.3842850000000011</v>
      </c>
      <c r="F1567" s="44">
        <v>61.68</v>
      </c>
      <c r="G1567" s="9">
        <f t="shared" si="101"/>
        <v>61.68</v>
      </c>
      <c r="H1567" s="11">
        <f t="shared" si="98"/>
        <v>106.71652870000003</v>
      </c>
    </row>
    <row r="1568" spans="1:8" outlineLevel="1">
      <c r="A1568" s="7">
        <v>30</v>
      </c>
      <c r="B1568" s="39">
        <v>42572</v>
      </c>
      <c r="C1568" s="40">
        <f t="shared" si="99"/>
        <v>0.3958333333333332</v>
      </c>
      <c r="D1568" s="43">
        <v>4.92</v>
      </c>
      <c r="E1568" s="9">
        <f t="shared" si="100"/>
        <v>5.0651400000000004</v>
      </c>
      <c r="F1568" s="44">
        <v>68.67</v>
      </c>
      <c r="G1568" s="9">
        <f t="shared" si="101"/>
        <v>68.67</v>
      </c>
      <c r="H1568" s="11">
        <f t="shared" si="98"/>
        <v>64.985746199999994</v>
      </c>
    </row>
    <row r="1569" spans="1:8" outlineLevel="1">
      <c r="A1569" s="7">
        <v>30</v>
      </c>
      <c r="B1569" s="39">
        <v>42572</v>
      </c>
      <c r="C1569" s="40">
        <f t="shared" si="99"/>
        <v>0.41666666666666652</v>
      </c>
      <c r="D1569" s="43">
        <v>5.39</v>
      </c>
      <c r="E1569" s="9">
        <f t="shared" si="100"/>
        <v>5.5490050000000002</v>
      </c>
      <c r="F1569" s="44">
        <v>56.52</v>
      </c>
      <c r="G1569" s="9">
        <f t="shared" si="101"/>
        <v>56.52</v>
      </c>
      <c r="H1569" s="11">
        <f t="shared" si="98"/>
        <v>138.61414489999999</v>
      </c>
    </row>
    <row r="1570" spans="1:8" outlineLevel="1">
      <c r="A1570" s="7">
        <v>30</v>
      </c>
      <c r="B1570" s="39">
        <v>42572</v>
      </c>
      <c r="C1570" s="40">
        <f t="shared" si="99"/>
        <v>0.43749999999999983</v>
      </c>
      <c r="D1570" s="43">
        <v>3.35</v>
      </c>
      <c r="E1570" s="9">
        <f t="shared" si="100"/>
        <v>3.4488250000000003</v>
      </c>
      <c r="F1570" s="44">
        <v>69.89</v>
      </c>
      <c r="G1570" s="9">
        <f t="shared" si="101"/>
        <v>69.89</v>
      </c>
      <c r="H1570" s="11">
        <f t="shared" si="98"/>
        <v>40.040858249999999</v>
      </c>
    </row>
    <row r="1571" spans="1:8" outlineLevel="1">
      <c r="A1571" s="7">
        <v>30</v>
      </c>
      <c r="B1571" s="39">
        <v>42572</v>
      </c>
      <c r="C1571" s="40">
        <f t="shared" si="99"/>
        <v>0.45833333333333315</v>
      </c>
      <c r="D1571" s="43">
        <v>2.5099999999999998</v>
      </c>
      <c r="E1571" s="9">
        <f t="shared" si="100"/>
        <v>2.5840450000000001</v>
      </c>
      <c r="F1571" s="44">
        <v>70.17</v>
      </c>
      <c r="G1571" s="9">
        <f t="shared" si="101"/>
        <v>70.17</v>
      </c>
      <c r="H1571" s="11">
        <f t="shared" si="98"/>
        <v>29.277229849999998</v>
      </c>
    </row>
    <row r="1572" spans="1:8" outlineLevel="1">
      <c r="A1572" s="7">
        <v>30</v>
      </c>
      <c r="B1572" s="39">
        <v>42572</v>
      </c>
      <c r="C1572" s="40">
        <f t="shared" si="99"/>
        <v>0.47916666666666646</v>
      </c>
      <c r="D1572" s="43">
        <v>1.88</v>
      </c>
      <c r="E1572" s="9">
        <f t="shared" si="100"/>
        <v>1.93546</v>
      </c>
      <c r="F1572" s="44">
        <v>75.45</v>
      </c>
      <c r="G1572" s="9">
        <f t="shared" si="101"/>
        <v>75.45</v>
      </c>
      <c r="H1572" s="11">
        <f t="shared" si="98"/>
        <v>11.709532999999995</v>
      </c>
    </row>
    <row r="1573" spans="1:8" outlineLevel="1">
      <c r="A1573" s="7">
        <v>30</v>
      </c>
      <c r="B1573" s="39">
        <v>42572</v>
      </c>
      <c r="C1573" s="40">
        <f t="shared" si="99"/>
        <v>0.49999999999999978</v>
      </c>
      <c r="D1573" s="43">
        <v>2.11</v>
      </c>
      <c r="E1573" s="9">
        <f t="shared" si="100"/>
        <v>2.1722450000000002</v>
      </c>
      <c r="F1573" s="44">
        <v>35.71</v>
      </c>
      <c r="G1573" s="9">
        <f t="shared" si="101"/>
        <v>35.71</v>
      </c>
      <c r="H1573" s="11">
        <f t="shared" si="98"/>
        <v>99.467098550000003</v>
      </c>
    </row>
    <row r="1574" spans="1:8" outlineLevel="1">
      <c r="A1574" s="7">
        <v>30</v>
      </c>
      <c r="B1574" s="39">
        <v>42572</v>
      </c>
      <c r="C1574" s="40">
        <f t="shared" si="99"/>
        <v>0.52083333333333315</v>
      </c>
      <c r="D1574" s="43">
        <v>2.1</v>
      </c>
      <c r="E1574" s="9">
        <f t="shared" si="100"/>
        <v>2.1619500000000005</v>
      </c>
      <c r="F1574" s="44">
        <v>36.270000000000003</v>
      </c>
      <c r="G1574" s="9">
        <f t="shared" si="101"/>
        <v>36.270000000000003</v>
      </c>
      <c r="H1574" s="11">
        <f t="shared" si="98"/>
        <v>97.784998500000015</v>
      </c>
    </row>
    <row r="1575" spans="1:8" outlineLevel="1">
      <c r="A1575" s="7">
        <v>30</v>
      </c>
      <c r="B1575" s="39">
        <v>42572</v>
      </c>
      <c r="C1575" s="40">
        <f t="shared" si="99"/>
        <v>0.54166666666666652</v>
      </c>
      <c r="D1575" s="43">
        <v>2.74</v>
      </c>
      <c r="E1575" s="9">
        <f t="shared" si="100"/>
        <v>2.8208300000000004</v>
      </c>
      <c r="F1575" s="44">
        <v>33.79</v>
      </c>
      <c r="G1575" s="9">
        <f t="shared" si="101"/>
        <v>33.79</v>
      </c>
      <c r="H1575" s="11">
        <f t="shared" si="98"/>
        <v>134.58179930000003</v>
      </c>
    </row>
    <row r="1576" spans="1:8" outlineLevel="1">
      <c r="A1576" s="7">
        <v>30</v>
      </c>
      <c r="B1576" s="39">
        <v>42572</v>
      </c>
      <c r="C1576" s="40">
        <f t="shared" si="99"/>
        <v>0.56249999999999989</v>
      </c>
      <c r="D1576" s="43">
        <v>2.66</v>
      </c>
      <c r="E1576" s="9">
        <f t="shared" si="100"/>
        <v>2.7384700000000004</v>
      </c>
      <c r="F1576" s="44">
        <v>32.630000000000003</v>
      </c>
      <c r="G1576" s="9">
        <f t="shared" si="101"/>
        <v>32.630000000000003</v>
      </c>
      <c r="H1576" s="11">
        <f t="shared" si="98"/>
        <v>133.82902890000003</v>
      </c>
    </row>
    <row r="1577" spans="1:8" outlineLevel="1">
      <c r="A1577" s="7">
        <v>30</v>
      </c>
      <c r="B1577" s="39">
        <v>42572</v>
      </c>
      <c r="C1577" s="40">
        <f t="shared" si="99"/>
        <v>0.58333333333333326</v>
      </c>
      <c r="D1577" s="43">
        <v>2.67</v>
      </c>
      <c r="E1577" s="9">
        <f t="shared" si="100"/>
        <v>2.7487650000000001</v>
      </c>
      <c r="F1577" s="44">
        <v>32.25</v>
      </c>
      <c r="G1577" s="9">
        <f t="shared" si="101"/>
        <v>32.25</v>
      </c>
      <c r="H1577" s="11">
        <f t="shared" si="98"/>
        <v>135.37667625</v>
      </c>
    </row>
    <row r="1578" spans="1:8" outlineLevel="1">
      <c r="A1578" s="7">
        <v>30</v>
      </c>
      <c r="B1578" s="39">
        <v>42572</v>
      </c>
      <c r="C1578" s="40">
        <f t="shared" si="99"/>
        <v>0.60416666666666663</v>
      </c>
      <c r="D1578" s="43">
        <v>3.02</v>
      </c>
      <c r="E1578" s="9">
        <f t="shared" si="100"/>
        <v>3.1090900000000001</v>
      </c>
      <c r="F1578" s="44">
        <v>35.51</v>
      </c>
      <c r="G1578" s="9">
        <f t="shared" si="101"/>
        <v>35.51</v>
      </c>
      <c r="H1578" s="11">
        <f t="shared" si="98"/>
        <v>142.98704910000001</v>
      </c>
    </row>
    <row r="1579" spans="1:8" outlineLevel="1">
      <c r="A1579" s="7">
        <v>30</v>
      </c>
      <c r="B1579" s="39">
        <v>42572</v>
      </c>
      <c r="C1579" s="40">
        <f t="shared" si="99"/>
        <v>0.625</v>
      </c>
      <c r="D1579" s="43">
        <v>2.1800000000000002</v>
      </c>
      <c r="E1579" s="9">
        <f t="shared" si="100"/>
        <v>2.2443100000000005</v>
      </c>
      <c r="F1579" s="44">
        <v>34.76</v>
      </c>
      <c r="G1579" s="9">
        <f t="shared" si="101"/>
        <v>34.76</v>
      </c>
      <c r="H1579" s="11">
        <f t="shared" si="98"/>
        <v>104.89904940000002</v>
      </c>
    </row>
    <row r="1580" spans="1:8" outlineLevel="1">
      <c r="A1580" s="7">
        <v>30</v>
      </c>
      <c r="B1580" s="39">
        <v>42572</v>
      </c>
      <c r="C1580" s="40">
        <f t="shared" si="99"/>
        <v>0.64583333333333337</v>
      </c>
      <c r="D1580" s="43">
        <v>3.19</v>
      </c>
      <c r="E1580" s="9">
        <f t="shared" si="100"/>
        <v>3.2841050000000003</v>
      </c>
      <c r="F1580" s="44">
        <v>36.5</v>
      </c>
      <c r="G1580" s="9">
        <f t="shared" si="101"/>
        <v>36.5</v>
      </c>
      <c r="H1580" s="11">
        <f t="shared" si="98"/>
        <v>147.78472500000001</v>
      </c>
    </row>
    <row r="1581" spans="1:8" outlineLevel="1">
      <c r="A1581" s="7">
        <v>30</v>
      </c>
      <c r="B1581" s="39">
        <v>42572</v>
      </c>
      <c r="C1581" s="40">
        <f t="shared" si="99"/>
        <v>0.66666666666666674</v>
      </c>
      <c r="D1581" s="43">
        <v>2.62</v>
      </c>
      <c r="E1581" s="9">
        <f t="shared" si="100"/>
        <v>2.6972900000000002</v>
      </c>
      <c r="F1581" s="44">
        <v>36.28</v>
      </c>
      <c r="G1581" s="9">
        <f t="shared" si="101"/>
        <v>36.28</v>
      </c>
      <c r="H1581" s="11">
        <f t="shared" si="98"/>
        <v>121.97145380000001</v>
      </c>
    </row>
    <row r="1582" spans="1:8" outlineLevel="1">
      <c r="A1582" s="7">
        <v>30</v>
      </c>
      <c r="B1582" s="39">
        <v>42572</v>
      </c>
      <c r="C1582" s="40">
        <f t="shared" si="99"/>
        <v>0.68750000000000011</v>
      </c>
      <c r="D1582" s="43">
        <v>2.13</v>
      </c>
      <c r="E1582" s="9">
        <f t="shared" si="100"/>
        <v>2.1928350000000001</v>
      </c>
      <c r="F1582" s="44">
        <v>37.020000000000003</v>
      </c>
      <c r="G1582" s="9">
        <f t="shared" si="101"/>
        <v>37.020000000000003</v>
      </c>
      <c r="H1582" s="11">
        <f t="shared" si="98"/>
        <v>97.537300799999997</v>
      </c>
    </row>
    <row r="1583" spans="1:8" outlineLevel="1">
      <c r="A1583" s="7">
        <v>30</v>
      </c>
      <c r="B1583" s="39">
        <v>42572</v>
      </c>
      <c r="C1583" s="40">
        <f t="shared" si="99"/>
        <v>0.70833333333333348</v>
      </c>
      <c r="D1583" s="43">
        <v>2.97</v>
      </c>
      <c r="E1583" s="9">
        <f t="shared" si="100"/>
        <v>3.0576150000000006</v>
      </c>
      <c r="F1583" s="44">
        <v>34.57</v>
      </c>
      <c r="G1583" s="9">
        <f t="shared" si="101"/>
        <v>34.57</v>
      </c>
      <c r="H1583" s="11">
        <f t="shared" si="98"/>
        <v>143.49387195000003</v>
      </c>
    </row>
    <row r="1584" spans="1:8" outlineLevel="1">
      <c r="A1584" s="7">
        <v>30</v>
      </c>
      <c r="B1584" s="39">
        <v>42572</v>
      </c>
      <c r="C1584" s="40">
        <f t="shared" si="99"/>
        <v>0.72916666666666685</v>
      </c>
      <c r="D1584" s="43">
        <v>3.57</v>
      </c>
      <c r="E1584" s="9">
        <f t="shared" si="100"/>
        <v>3.6753150000000003</v>
      </c>
      <c r="F1584" s="44">
        <v>35</v>
      </c>
      <c r="G1584" s="9">
        <f t="shared" si="101"/>
        <v>35</v>
      </c>
      <c r="H1584" s="11">
        <f t="shared" si="98"/>
        <v>170.90214750000001</v>
      </c>
    </row>
    <row r="1585" spans="1:8" outlineLevel="1">
      <c r="A1585" s="7">
        <v>30</v>
      </c>
      <c r="B1585" s="39">
        <v>42572</v>
      </c>
      <c r="C1585" s="40">
        <f t="shared" si="99"/>
        <v>0.75000000000000022</v>
      </c>
      <c r="D1585" s="43">
        <v>6.16</v>
      </c>
      <c r="E1585" s="9">
        <f t="shared" si="100"/>
        <v>6.3417200000000005</v>
      </c>
      <c r="F1585" s="44">
        <v>61.24</v>
      </c>
      <c r="G1585" s="9">
        <f t="shared" si="101"/>
        <v>61.24</v>
      </c>
      <c r="H1585" s="11">
        <f t="shared" si="98"/>
        <v>128.48324719999999</v>
      </c>
    </row>
    <row r="1586" spans="1:8" outlineLevel="1">
      <c r="A1586" s="7">
        <v>30</v>
      </c>
      <c r="B1586" s="39">
        <v>42572</v>
      </c>
      <c r="C1586" s="40">
        <f t="shared" si="99"/>
        <v>0.77083333333333359</v>
      </c>
      <c r="D1586" s="43">
        <v>6.63</v>
      </c>
      <c r="E1586" s="9">
        <f t="shared" si="100"/>
        <v>6.8255850000000002</v>
      </c>
      <c r="F1586" s="44">
        <v>58.48</v>
      </c>
      <c r="G1586" s="9">
        <f t="shared" si="101"/>
        <v>58.48</v>
      </c>
      <c r="H1586" s="11">
        <f t="shared" si="98"/>
        <v>157.12496670000002</v>
      </c>
    </row>
    <row r="1587" spans="1:8" outlineLevel="1">
      <c r="A1587" s="7">
        <v>30</v>
      </c>
      <c r="B1587" s="39">
        <v>42572</v>
      </c>
      <c r="C1587" s="40">
        <f t="shared" si="99"/>
        <v>0.79166666666666696</v>
      </c>
      <c r="D1587" s="43">
        <v>8.36</v>
      </c>
      <c r="E1587" s="9">
        <f t="shared" si="100"/>
        <v>8.6066199999999995</v>
      </c>
      <c r="F1587" s="44">
        <v>38.33</v>
      </c>
      <c r="G1587" s="9">
        <f t="shared" si="101"/>
        <v>38.33</v>
      </c>
      <c r="H1587" s="11">
        <f t="shared" si="98"/>
        <v>371.54778540000001</v>
      </c>
    </row>
    <row r="1588" spans="1:8" outlineLevel="1">
      <c r="A1588" s="7">
        <v>30</v>
      </c>
      <c r="B1588" s="39">
        <v>42572</v>
      </c>
      <c r="C1588" s="40">
        <f t="shared" si="99"/>
        <v>0.81250000000000033</v>
      </c>
      <c r="D1588" s="43">
        <v>9.01</v>
      </c>
      <c r="E1588" s="9">
        <f t="shared" si="100"/>
        <v>9.2757950000000005</v>
      </c>
      <c r="F1588" s="44">
        <v>32.729999999999997</v>
      </c>
      <c r="G1588" s="9">
        <f t="shared" si="101"/>
        <v>32.729999999999997</v>
      </c>
      <c r="H1588" s="11">
        <f t="shared" si="98"/>
        <v>452.38052215000005</v>
      </c>
    </row>
    <row r="1589" spans="1:8" outlineLevel="1">
      <c r="A1589" s="7">
        <v>30</v>
      </c>
      <c r="B1589" s="39">
        <v>42572</v>
      </c>
      <c r="C1589" s="40">
        <f t="shared" si="99"/>
        <v>0.8333333333333337</v>
      </c>
      <c r="D1589" s="43">
        <v>9.59</v>
      </c>
      <c r="E1589" s="9">
        <f t="shared" si="100"/>
        <v>9.8729050000000012</v>
      </c>
      <c r="F1589" s="44">
        <v>33.159999999999997</v>
      </c>
      <c r="G1589" s="9">
        <f t="shared" si="101"/>
        <v>33.159999999999997</v>
      </c>
      <c r="H1589" s="11">
        <f t="shared" si="98"/>
        <v>477.25622770000007</v>
      </c>
    </row>
    <row r="1590" spans="1:8" outlineLevel="1">
      <c r="A1590" s="7">
        <v>30</v>
      </c>
      <c r="B1590" s="39">
        <v>42572</v>
      </c>
      <c r="C1590" s="40">
        <f t="shared" si="99"/>
        <v>0.85416666666666707</v>
      </c>
      <c r="D1590" s="43">
        <v>9.77</v>
      </c>
      <c r="E1590" s="9">
        <f t="shared" si="100"/>
        <v>10.058215000000001</v>
      </c>
      <c r="F1590" s="44">
        <v>32.049999999999997</v>
      </c>
      <c r="G1590" s="9">
        <f t="shared" si="101"/>
        <v>32.049999999999997</v>
      </c>
      <c r="H1590" s="11">
        <f t="shared" si="98"/>
        <v>497.37873175000004</v>
      </c>
    </row>
    <row r="1591" spans="1:8" outlineLevel="1">
      <c r="A1591" s="7">
        <v>30</v>
      </c>
      <c r="B1591" s="39">
        <v>42572</v>
      </c>
      <c r="C1591" s="40">
        <f t="shared" si="99"/>
        <v>0.87500000000000044</v>
      </c>
      <c r="D1591" s="43">
        <v>9.7799999999999994</v>
      </c>
      <c r="E1591" s="9">
        <f t="shared" si="100"/>
        <v>10.06851</v>
      </c>
      <c r="F1591" s="44">
        <v>31.78</v>
      </c>
      <c r="G1591" s="9">
        <f t="shared" si="101"/>
        <v>31.78</v>
      </c>
      <c r="H1591" s="11">
        <f t="shared" si="98"/>
        <v>500.60631719999998</v>
      </c>
    </row>
    <row r="1592" spans="1:8" outlineLevel="1">
      <c r="A1592" s="7">
        <v>30</v>
      </c>
      <c r="B1592" s="39">
        <v>42572</v>
      </c>
      <c r="C1592" s="40">
        <f t="shared" si="99"/>
        <v>0.89583333333333381</v>
      </c>
      <c r="D1592" s="43">
        <v>9.7799999999999994</v>
      </c>
      <c r="E1592" s="9">
        <f t="shared" si="100"/>
        <v>10.06851</v>
      </c>
      <c r="F1592" s="44">
        <v>35.26</v>
      </c>
      <c r="G1592" s="9">
        <f t="shared" si="101"/>
        <v>35.26</v>
      </c>
      <c r="H1592" s="11">
        <f t="shared" si="98"/>
        <v>465.56790240000004</v>
      </c>
    </row>
    <row r="1593" spans="1:8" outlineLevel="1">
      <c r="A1593" s="7">
        <v>30</v>
      </c>
      <c r="B1593" s="39">
        <v>42572</v>
      </c>
      <c r="C1593" s="40">
        <f t="shared" si="99"/>
        <v>0.91666666666666718</v>
      </c>
      <c r="D1593" s="43">
        <v>9.7899999999999991</v>
      </c>
      <c r="E1593" s="9">
        <f t="shared" si="100"/>
        <v>10.078804999999999</v>
      </c>
      <c r="F1593" s="44">
        <v>25.65</v>
      </c>
      <c r="G1593" s="9">
        <f t="shared" si="101"/>
        <v>25.65</v>
      </c>
      <c r="H1593" s="11">
        <f t="shared" si="98"/>
        <v>562.90125924999995</v>
      </c>
    </row>
    <row r="1594" spans="1:8" outlineLevel="1">
      <c r="A1594" s="7">
        <v>30</v>
      </c>
      <c r="B1594" s="39">
        <v>42572</v>
      </c>
      <c r="C1594" s="40">
        <f t="shared" si="99"/>
        <v>0.93750000000000056</v>
      </c>
      <c r="D1594" s="43">
        <v>9.77</v>
      </c>
      <c r="E1594" s="9">
        <f t="shared" si="100"/>
        <v>10.058215000000001</v>
      </c>
      <c r="F1594" s="44">
        <v>30.5</v>
      </c>
      <c r="G1594" s="9">
        <f t="shared" si="101"/>
        <v>30.5</v>
      </c>
      <c r="H1594" s="11">
        <f t="shared" si="98"/>
        <v>512.96896500000003</v>
      </c>
    </row>
    <row r="1595" spans="1:8" outlineLevel="1">
      <c r="A1595" s="7">
        <v>30</v>
      </c>
      <c r="B1595" s="39">
        <v>42572</v>
      </c>
      <c r="C1595" s="40">
        <f t="shared" si="99"/>
        <v>0.95833333333333393</v>
      </c>
      <c r="D1595" s="43">
        <v>9.7200000000000006</v>
      </c>
      <c r="E1595" s="9">
        <f t="shared" si="100"/>
        <v>10.006740000000001</v>
      </c>
      <c r="F1595" s="44">
        <v>18.18</v>
      </c>
      <c r="G1595" s="9">
        <f t="shared" si="101"/>
        <v>18.18</v>
      </c>
      <c r="H1595" s="11">
        <f t="shared" si="98"/>
        <v>633.62677680000002</v>
      </c>
    </row>
    <row r="1596" spans="1:8" outlineLevel="1">
      <c r="A1596" s="7">
        <v>30</v>
      </c>
      <c r="B1596" s="39">
        <v>42572</v>
      </c>
      <c r="C1596" s="40">
        <f t="shared" si="99"/>
        <v>0.9791666666666673</v>
      </c>
      <c r="D1596" s="43">
        <v>9.5</v>
      </c>
      <c r="E1596" s="9">
        <f t="shared" si="100"/>
        <v>9.7802500000000006</v>
      </c>
      <c r="F1596" s="44">
        <v>25.42</v>
      </c>
      <c r="G1596" s="9">
        <f t="shared" si="101"/>
        <v>25.42</v>
      </c>
      <c r="H1596" s="11">
        <f t="shared" si="98"/>
        <v>548.47641999999996</v>
      </c>
    </row>
    <row r="1597" spans="1:8" outlineLevel="1">
      <c r="A1597" s="7">
        <v>30</v>
      </c>
      <c r="B1597" s="39">
        <v>42572</v>
      </c>
      <c r="C1597" s="40">
        <f t="shared" si="99"/>
        <v>1.0000000000000007</v>
      </c>
      <c r="D1597" s="43">
        <v>9.74</v>
      </c>
      <c r="E1597" s="9">
        <f t="shared" si="100"/>
        <v>10.027330000000001</v>
      </c>
      <c r="F1597" s="44">
        <v>6.44</v>
      </c>
      <c r="G1597" s="9">
        <f t="shared" si="101"/>
        <v>6.44</v>
      </c>
      <c r="H1597" s="11">
        <f t="shared" si="98"/>
        <v>752.65138980000006</v>
      </c>
    </row>
    <row r="1598" spans="1:8" outlineLevel="1">
      <c r="A1598" s="7">
        <v>30</v>
      </c>
      <c r="B1598" s="39">
        <v>42573</v>
      </c>
      <c r="C1598" s="40">
        <f t="shared" si="99"/>
        <v>2.0833333333333332E-2</v>
      </c>
      <c r="D1598" s="43">
        <v>9.7799999999999994</v>
      </c>
      <c r="E1598" s="9">
        <f t="shared" si="100"/>
        <v>10.06851</v>
      </c>
      <c r="F1598" s="44">
        <v>11.12</v>
      </c>
      <c r="G1598" s="9">
        <f t="shared" si="101"/>
        <v>11.12</v>
      </c>
      <c r="H1598" s="11">
        <f t="shared" ref="H1598:H1661" si="102">E1598*($B$6-G1598)</f>
        <v>708.6217337999999</v>
      </c>
    </row>
    <row r="1599" spans="1:8" outlineLevel="1">
      <c r="A1599" s="7">
        <v>30</v>
      </c>
      <c r="B1599" s="39">
        <v>42573</v>
      </c>
      <c r="C1599" s="40">
        <f t="shared" ref="C1599:C1662" si="103">IF(C1598=$C$61,$C$14,C1598+1/48)</f>
        <v>4.1666666666666664E-2</v>
      </c>
      <c r="D1599" s="43">
        <v>9.7899999999999991</v>
      </c>
      <c r="E1599" s="9">
        <f t="shared" si="100"/>
        <v>10.078804999999999</v>
      </c>
      <c r="F1599" s="44">
        <v>11.05</v>
      </c>
      <c r="G1599" s="9">
        <f t="shared" si="101"/>
        <v>11.05</v>
      </c>
      <c r="H1599" s="11">
        <f t="shared" si="102"/>
        <v>710.05181225000001</v>
      </c>
    </row>
    <row r="1600" spans="1:8" outlineLevel="1">
      <c r="A1600" s="7">
        <v>30</v>
      </c>
      <c r="B1600" s="39">
        <v>42573</v>
      </c>
      <c r="C1600" s="40">
        <f t="shared" si="103"/>
        <v>6.25E-2</v>
      </c>
      <c r="D1600" s="43">
        <v>9.7899999999999991</v>
      </c>
      <c r="E1600" s="9">
        <f t="shared" si="100"/>
        <v>10.078804999999999</v>
      </c>
      <c r="F1600" s="44">
        <v>17.21</v>
      </c>
      <c r="G1600" s="9">
        <f t="shared" si="101"/>
        <v>17.21</v>
      </c>
      <c r="H1600" s="11">
        <f t="shared" si="102"/>
        <v>647.96637344999988</v>
      </c>
    </row>
    <row r="1601" spans="1:8" outlineLevel="1">
      <c r="A1601" s="7">
        <v>30</v>
      </c>
      <c r="B1601" s="39">
        <v>42573</v>
      </c>
      <c r="C1601" s="40">
        <f t="shared" si="103"/>
        <v>8.3333333333333329E-2</v>
      </c>
      <c r="D1601" s="43">
        <v>9.7799999999999994</v>
      </c>
      <c r="E1601" s="9">
        <f t="shared" si="100"/>
        <v>10.06851</v>
      </c>
      <c r="F1601" s="44">
        <v>14.29</v>
      </c>
      <c r="G1601" s="9">
        <f t="shared" si="101"/>
        <v>14.29</v>
      </c>
      <c r="H1601" s="11">
        <f t="shared" si="102"/>
        <v>676.7045571000001</v>
      </c>
    </row>
    <row r="1602" spans="1:8" outlineLevel="1">
      <c r="A1602" s="7">
        <v>30</v>
      </c>
      <c r="B1602" s="39">
        <v>42573</v>
      </c>
      <c r="C1602" s="40">
        <f t="shared" si="103"/>
        <v>0.10416666666666666</v>
      </c>
      <c r="D1602" s="43">
        <v>9.7799999999999994</v>
      </c>
      <c r="E1602" s="9">
        <f t="shared" si="100"/>
        <v>10.06851</v>
      </c>
      <c r="F1602" s="44">
        <v>7.69</v>
      </c>
      <c r="G1602" s="9">
        <f t="shared" si="101"/>
        <v>7.69</v>
      </c>
      <c r="H1602" s="11">
        <f t="shared" si="102"/>
        <v>743.15672310000002</v>
      </c>
    </row>
    <row r="1603" spans="1:8" outlineLevel="1">
      <c r="A1603" s="7">
        <v>30</v>
      </c>
      <c r="B1603" s="39">
        <v>42573</v>
      </c>
      <c r="C1603" s="40">
        <f t="shared" si="103"/>
        <v>0.12499999999999999</v>
      </c>
      <c r="D1603" s="43">
        <v>9.7899999999999991</v>
      </c>
      <c r="E1603" s="9">
        <f t="shared" si="100"/>
        <v>10.078804999999999</v>
      </c>
      <c r="F1603" s="44">
        <v>2.56</v>
      </c>
      <c r="G1603" s="9">
        <f t="shared" si="101"/>
        <v>2.56</v>
      </c>
      <c r="H1603" s="11">
        <f t="shared" si="102"/>
        <v>795.62086669999985</v>
      </c>
    </row>
    <row r="1604" spans="1:8" outlineLevel="1">
      <c r="A1604" s="7">
        <v>30</v>
      </c>
      <c r="B1604" s="39">
        <v>42573</v>
      </c>
      <c r="C1604" s="40">
        <f t="shared" si="103"/>
        <v>0.14583333333333331</v>
      </c>
      <c r="D1604" s="43">
        <v>9.7799999999999994</v>
      </c>
      <c r="E1604" s="9">
        <f t="shared" si="100"/>
        <v>10.06851</v>
      </c>
      <c r="F1604" s="44">
        <v>-1.1399999999999999</v>
      </c>
      <c r="G1604" s="9">
        <f t="shared" si="101"/>
        <v>-1.1399999999999999</v>
      </c>
      <c r="H1604" s="11">
        <f t="shared" si="102"/>
        <v>832.06166640000004</v>
      </c>
    </row>
    <row r="1605" spans="1:8" outlineLevel="1">
      <c r="A1605" s="7">
        <v>30</v>
      </c>
      <c r="B1605" s="39">
        <v>42573</v>
      </c>
      <c r="C1605" s="40">
        <f t="shared" si="103"/>
        <v>0.16666666666666666</v>
      </c>
      <c r="D1605" s="43">
        <v>9.7899999999999991</v>
      </c>
      <c r="E1605" s="9">
        <f t="shared" si="100"/>
        <v>10.078804999999999</v>
      </c>
      <c r="F1605" s="44">
        <v>-17.170000000000002</v>
      </c>
      <c r="G1605" s="9">
        <f t="shared" si="101"/>
        <v>-17.170000000000002</v>
      </c>
      <c r="H1605" s="11">
        <f t="shared" si="102"/>
        <v>994.47568934999993</v>
      </c>
    </row>
    <row r="1606" spans="1:8" outlineLevel="1">
      <c r="A1606" s="7">
        <v>30</v>
      </c>
      <c r="B1606" s="39">
        <v>42573</v>
      </c>
      <c r="C1606" s="40">
        <f t="shared" si="103"/>
        <v>0.1875</v>
      </c>
      <c r="D1606" s="43">
        <v>9.7899999999999991</v>
      </c>
      <c r="E1606" s="9">
        <f t="shared" si="100"/>
        <v>10.078804999999999</v>
      </c>
      <c r="F1606" s="44">
        <v>-17.47</v>
      </c>
      <c r="G1606" s="9">
        <f t="shared" si="101"/>
        <v>-17.47</v>
      </c>
      <c r="H1606" s="11">
        <f t="shared" si="102"/>
        <v>997.49933084999986</v>
      </c>
    </row>
    <row r="1607" spans="1:8" outlineLevel="1">
      <c r="A1607" s="7">
        <v>30</v>
      </c>
      <c r="B1607" s="39">
        <v>42573</v>
      </c>
      <c r="C1607" s="40">
        <f t="shared" si="103"/>
        <v>0.20833333333333334</v>
      </c>
      <c r="D1607" s="43">
        <v>9.7899999999999991</v>
      </c>
      <c r="E1607" s="9">
        <f t="shared" si="100"/>
        <v>10.078804999999999</v>
      </c>
      <c r="F1607" s="44">
        <v>-14.58</v>
      </c>
      <c r="G1607" s="9">
        <f t="shared" si="101"/>
        <v>-14.58</v>
      </c>
      <c r="H1607" s="11">
        <f t="shared" si="102"/>
        <v>968.37158439999985</v>
      </c>
    </row>
    <row r="1608" spans="1:8" outlineLevel="1">
      <c r="A1608" s="7">
        <v>30</v>
      </c>
      <c r="B1608" s="39">
        <v>42573</v>
      </c>
      <c r="C1608" s="40">
        <f t="shared" si="103"/>
        <v>0.22916666666666669</v>
      </c>
      <c r="D1608" s="43">
        <v>9.7799999999999994</v>
      </c>
      <c r="E1608" s="9">
        <f t="shared" si="100"/>
        <v>10.06851</v>
      </c>
      <c r="F1608" s="44">
        <v>-1.64</v>
      </c>
      <c r="G1608" s="9">
        <f t="shared" si="101"/>
        <v>-1.64</v>
      </c>
      <c r="H1608" s="11">
        <f t="shared" si="102"/>
        <v>837.09592139999995</v>
      </c>
    </row>
    <row r="1609" spans="1:8" outlineLevel="1">
      <c r="A1609" s="7">
        <v>30</v>
      </c>
      <c r="B1609" s="39">
        <v>42573</v>
      </c>
      <c r="C1609" s="40">
        <f t="shared" si="103"/>
        <v>0.25</v>
      </c>
      <c r="D1609" s="43">
        <v>8.8000000000000007</v>
      </c>
      <c r="E1609" s="9">
        <f t="shared" si="100"/>
        <v>9.0596000000000014</v>
      </c>
      <c r="F1609" s="44">
        <v>8.4600000000000009</v>
      </c>
      <c r="G1609" s="9">
        <f t="shared" si="101"/>
        <v>8.4600000000000009</v>
      </c>
      <c r="H1609" s="11">
        <f t="shared" si="102"/>
        <v>661.71318400000007</v>
      </c>
    </row>
    <row r="1610" spans="1:8" outlineLevel="1">
      <c r="A1610" s="7">
        <v>30</v>
      </c>
      <c r="B1610" s="39">
        <v>42573</v>
      </c>
      <c r="C1610" s="40">
        <f t="shared" si="103"/>
        <v>0.27083333333333331</v>
      </c>
      <c r="D1610" s="43">
        <v>9.25</v>
      </c>
      <c r="E1610" s="9">
        <f t="shared" si="100"/>
        <v>9.5228750000000009</v>
      </c>
      <c r="F1610" s="44">
        <v>17.64</v>
      </c>
      <c r="G1610" s="9">
        <f t="shared" si="101"/>
        <v>17.64</v>
      </c>
      <c r="H1610" s="11">
        <f t="shared" si="102"/>
        <v>608.13079750000009</v>
      </c>
    </row>
    <row r="1611" spans="1:8" outlineLevel="1">
      <c r="A1611" s="7">
        <v>30</v>
      </c>
      <c r="B1611" s="39">
        <v>42573</v>
      </c>
      <c r="C1611" s="40">
        <f t="shared" si="103"/>
        <v>0.29166666666666663</v>
      </c>
      <c r="D1611" s="43">
        <v>9.5</v>
      </c>
      <c r="E1611" s="9">
        <f t="shared" si="100"/>
        <v>9.7802500000000006</v>
      </c>
      <c r="F1611" s="44">
        <v>29.97</v>
      </c>
      <c r="G1611" s="9">
        <f t="shared" si="101"/>
        <v>29.97</v>
      </c>
      <c r="H1611" s="11">
        <f t="shared" si="102"/>
        <v>503.97628250000002</v>
      </c>
    </row>
    <row r="1612" spans="1:8" outlineLevel="1">
      <c r="A1612" s="7">
        <v>30</v>
      </c>
      <c r="B1612" s="39">
        <v>42573</v>
      </c>
      <c r="C1612" s="40">
        <f t="shared" si="103"/>
        <v>0.31249999999999994</v>
      </c>
      <c r="D1612" s="43">
        <v>9.7799999999999994</v>
      </c>
      <c r="E1612" s="9">
        <f t="shared" si="100"/>
        <v>10.06851</v>
      </c>
      <c r="F1612" s="44">
        <v>31.83</v>
      </c>
      <c r="G1612" s="9">
        <f t="shared" si="101"/>
        <v>31.83</v>
      </c>
      <c r="H1612" s="11">
        <f t="shared" si="102"/>
        <v>500.10289169999999</v>
      </c>
    </row>
    <row r="1613" spans="1:8" outlineLevel="1">
      <c r="A1613" s="7">
        <v>30</v>
      </c>
      <c r="B1613" s="39">
        <v>42573</v>
      </c>
      <c r="C1613" s="40">
        <f t="shared" si="103"/>
        <v>0.33333333333333326</v>
      </c>
      <c r="D1613" s="43">
        <v>9.7799999999999994</v>
      </c>
      <c r="E1613" s="9">
        <f t="shared" si="100"/>
        <v>10.06851</v>
      </c>
      <c r="F1613" s="44">
        <v>36.94</v>
      </c>
      <c r="G1613" s="9">
        <f t="shared" si="101"/>
        <v>36.94</v>
      </c>
      <c r="H1613" s="11">
        <f t="shared" si="102"/>
        <v>448.65280560000002</v>
      </c>
    </row>
    <row r="1614" spans="1:8" outlineLevel="1">
      <c r="A1614" s="7">
        <v>30</v>
      </c>
      <c r="B1614" s="39">
        <v>42573</v>
      </c>
      <c r="C1614" s="40">
        <f t="shared" si="103"/>
        <v>0.35416666666666657</v>
      </c>
      <c r="D1614" s="43">
        <v>9.7899999999999991</v>
      </c>
      <c r="E1614" s="9">
        <f t="shared" si="100"/>
        <v>10.078804999999999</v>
      </c>
      <c r="F1614" s="44">
        <v>34.51</v>
      </c>
      <c r="G1614" s="9">
        <f t="shared" si="101"/>
        <v>34.51</v>
      </c>
      <c r="H1614" s="11">
        <f t="shared" si="102"/>
        <v>473.60304694999996</v>
      </c>
    </row>
    <row r="1615" spans="1:8" outlineLevel="1">
      <c r="A1615" s="7">
        <v>30</v>
      </c>
      <c r="B1615" s="39">
        <v>42573</v>
      </c>
      <c r="C1615" s="40">
        <f t="shared" si="103"/>
        <v>0.37499999999999989</v>
      </c>
      <c r="D1615" s="43">
        <v>9.7899999999999991</v>
      </c>
      <c r="E1615" s="9">
        <f t="shared" ref="E1615:E1678" si="104">IF($B$11="Electricity",$D1615*$B$7,$D1615*$B$9)</f>
        <v>10.078804999999999</v>
      </c>
      <c r="F1615" s="44">
        <v>32.03</v>
      </c>
      <c r="G1615" s="9">
        <f t="shared" ref="G1615:G1678" si="105">$F1615*$B$9</f>
        <v>32.03</v>
      </c>
      <c r="H1615" s="11">
        <f t="shared" si="102"/>
        <v>498.59848334999992</v>
      </c>
    </row>
    <row r="1616" spans="1:8" outlineLevel="1">
      <c r="A1616" s="7">
        <v>30</v>
      </c>
      <c r="B1616" s="39">
        <v>42573</v>
      </c>
      <c r="C1616" s="40">
        <f t="shared" si="103"/>
        <v>0.3958333333333332</v>
      </c>
      <c r="D1616" s="43">
        <v>9.7899999999999991</v>
      </c>
      <c r="E1616" s="9">
        <f t="shared" si="104"/>
        <v>10.078804999999999</v>
      </c>
      <c r="F1616" s="44">
        <v>29.96</v>
      </c>
      <c r="G1616" s="9">
        <f t="shared" si="105"/>
        <v>29.96</v>
      </c>
      <c r="H1616" s="11">
        <f t="shared" si="102"/>
        <v>519.46160969999994</v>
      </c>
    </row>
    <row r="1617" spans="1:8" outlineLevel="1">
      <c r="A1617" s="7">
        <v>30</v>
      </c>
      <c r="B1617" s="39">
        <v>42573</v>
      </c>
      <c r="C1617" s="40">
        <f t="shared" si="103"/>
        <v>0.41666666666666652</v>
      </c>
      <c r="D1617" s="43">
        <v>9.7799999999999994</v>
      </c>
      <c r="E1617" s="9">
        <f t="shared" si="104"/>
        <v>10.06851</v>
      </c>
      <c r="F1617" s="44">
        <v>23.23</v>
      </c>
      <c r="G1617" s="9">
        <f t="shared" si="105"/>
        <v>23.23</v>
      </c>
      <c r="H1617" s="11">
        <f t="shared" si="102"/>
        <v>586.69207769999991</v>
      </c>
    </row>
    <row r="1618" spans="1:8" outlineLevel="1">
      <c r="A1618" s="7">
        <v>30</v>
      </c>
      <c r="B1618" s="39">
        <v>42573</v>
      </c>
      <c r="C1618" s="40">
        <f t="shared" si="103"/>
        <v>0.43749999999999983</v>
      </c>
      <c r="D1618" s="43">
        <v>9.7799999999999994</v>
      </c>
      <c r="E1618" s="9">
        <f t="shared" si="104"/>
        <v>10.06851</v>
      </c>
      <c r="F1618" s="44">
        <v>26.17</v>
      </c>
      <c r="G1618" s="9">
        <f t="shared" si="105"/>
        <v>26.17</v>
      </c>
      <c r="H1618" s="11">
        <f t="shared" si="102"/>
        <v>557.09065829999997</v>
      </c>
    </row>
    <row r="1619" spans="1:8" outlineLevel="1">
      <c r="A1619" s="7">
        <v>30</v>
      </c>
      <c r="B1619" s="39">
        <v>42573</v>
      </c>
      <c r="C1619" s="40">
        <f t="shared" si="103"/>
        <v>0.45833333333333315</v>
      </c>
      <c r="D1619" s="43">
        <v>9.75</v>
      </c>
      <c r="E1619" s="9">
        <f t="shared" si="104"/>
        <v>10.037625</v>
      </c>
      <c r="F1619" s="44">
        <v>22.14</v>
      </c>
      <c r="G1619" s="9">
        <f t="shared" si="105"/>
        <v>22.14</v>
      </c>
      <c r="H1619" s="11">
        <f t="shared" si="102"/>
        <v>595.83342000000005</v>
      </c>
    </row>
    <row r="1620" spans="1:8" outlineLevel="1">
      <c r="A1620" s="7">
        <v>30</v>
      </c>
      <c r="B1620" s="39">
        <v>42573</v>
      </c>
      <c r="C1620" s="40">
        <f t="shared" si="103"/>
        <v>0.47916666666666646</v>
      </c>
      <c r="D1620" s="43">
        <v>9.73</v>
      </c>
      <c r="E1620" s="9">
        <f t="shared" si="104"/>
        <v>10.017035000000002</v>
      </c>
      <c r="F1620" s="44">
        <v>22.65</v>
      </c>
      <c r="G1620" s="9">
        <f t="shared" si="105"/>
        <v>22.65</v>
      </c>
      <c r="H1620" s="11">
        <f t="shared" si="102"/>
        <v>589.50250975000006</v>
      </c>
    </row>
    <row r="1621" spans="1:8" outlineLevel="1">
      <c r="A1621" s="7">
        <v>30</v>
      </c>
      <c r="B1621" s="39">
        <v>42573</v>
      </c>
      <c r="C1621" s="40">
        <f t="shared" si="103"/>
        <v>0.49999999999999978</v>
      </c>
      <c r="D1621" s="43">
        <v>9.7200000000000006</v>
      </c>
      <c r="E1621" s="9">
        <f t="shared" si="104"/>
        <v>10.006740000000001</v>
      </c>
      <c r="F1621" s="44">
        <v>19.079999999999998</v>
      </c>
      <c r="G1621" s="9">
        <f t="shared" si="105"/>
        <v>19.079999999999998</v>
      </c>
      <c r="H1621" s="11">
        <f t="shared" si="102"/>
        <v>624.6207108000001</v>
      </c>
    </row>
    <row r="1622" spans="1:8" outlineLevel="1">
      <c r="A1622" s="7">
        <v>30</v>
      </c>
      <c r="B1622" s="39">
        <v>42573</v>
      </c>
      <c r="C1622" s="40">
        <f t="shared" si="103"/>
        <v>0.52083333333333315</v>
      </c>
      <c r="D1622" s="43">
        <v>9.7799999999999994</v>
      </c>
      <c r="E1622" s="9">
        <f t="shared" si="104"/>
        <v>10.06851</v>
      </c>
      <c r="F1622" s="44">
        <v>18.14</v>
      </c>
      <c r="G1622" s="9">
        <f t="shared" si="105"/>
        <v>18.14</v>
      </c>
      <c r="H1622" s="11">
        <f t="shared" si="102"/>
        <v>637.94079360000001</v>
      </c>
    </row>
    <row r="1623" spans="1:8" outlineLevel="1">
      <c r="A1623" s="7">
        <v>30</v>
      </c>
      <c r="B1623" s="39">
        <v>42573</v>
      </c>
      <c r="C1623" s="40">
        <f t="shared" si="103"/>
        <v>0.54166666666666652</v>
      </c>
      <c r="D1623" s="43">
        <v>9.76</v>
      </c>
      <c r="E1623" s="9">
        <f t="shared" si="104"/>
        <v>10.047920000000001</v>
      </c>
      <c r="F1623" s="44">
        <v>16.809999999999999</v>
      </c>
      <c r="G1623" s="9">
        <f t="shared" si="105"/>
        <v>16.809999999999999</v>
      </c>
      <c r="H1623" s="11">
        <f t="shared" si="102"/>
        <v>649.99994480000009</v>
      </c>
    </row>
    <row r="1624" spans="1:8" outlineLevel="1">
      <c r="A1624" s="7">
        <v>30</v>
      </c>
      <c r="B1624" s="39">
        <v>42573</v>
      </c>
      <c r="C1624" s="40">
        <f t="shared" si="103"/>
        <v>0.56249999999999989</v>
      </c>
      <c r="D1624" s="43">
        <v>9.74</v>
      </c>
      <c r="E1624" s="9">
        <f t="shared" si="104"/>
        <v>10.027330000000001</v>
      </c>
      <c r="F1624" s="44">
        <v>21.9</v>
      </c>
      <c r="G1624" s="9">
        <f t="shared" si="105"/>
        <v>21.9</v>
      </c>
      <c r="H1624" s="11">
        <f t="shared" si="102"/>
        <v>597.62886800000012</v>
      </c>
    </row>
    <row r="1625" spans="1:8" outlineLevel="1">
      <c r="A1625" s="7">
        <v>30</v>
      </c>
      <c r="B1625" s="39">
        <v>42573</v>
      </c>
      <c r="C1625" s="40">
        <f t="shared" si="103"/>
        <v>0.58333333333333326</v>
      </c>
      <c r="D1625" s="43">
        <v>9.75</v>
      </c>
      <c r="E1625" s="9">
        <f t="shared" si="104"/>
        <v>10.037625</v>
      </c>
      <c r="F1625" s="44">
        <v>18.91</v>
      </c>
      <c r="G1625" s="9">
        <f t="shared" si="105"/>
        <v>18.91</v>
      </c>
      <c r="H1625" s="11">
        <f t="shared" si="102"/>
        <v>628.25494875000004</v>
      </c>
    </row>
    <row r="1626" spans="1:8" outlineLevel="1">
      <c r="A1626" s="7">
        <v>30</v>
      </c>
      <c r="B1626" s="39">
        <v>42573</v>
      </c>
      <c r="C1626" s="40">
        <f t="shared" si="103"/>
        <v>0.60416666666666663</v>
      </c>
      <c r="D1626" s="43">
        <v>9.73</v>
      </c>
      <c r="E1626" s="9">
        <f t="shared" si="104"/>
        <v>10.017035000000002</v>
      </c>
      <c r="F1626" s="44">
        <v>22.34</v>
      </c>
      <c r="G1626" s="9">
        <f t="shared" si="105"/>
        <v>22.34</v>
      </c>
      <c r="H1626" s="11">
        <f t="shared" si="102"/>
        <v>592.60779060000004</v>
      </c>
    </row>
    <row r="1627" spans="1:8" outlineLevel="1">
      <c r="A1627" s="7">
        <v>30</v>
      </c>
      <c r="B1627" s="39">
        <v>42573</v>
      </c>
      <c r="C1627" s="40">
        <f t="shared" si="103"/>
        <v>0.625</v>
      </c>
      <c r="D1627" s="43">
        <v>9.7799999999999994</v>
      </c>
      <c r="E1627" s="9">
        <f t="shared" si="104"/>
        <v>10.06851</v>
      </c>
      <c r="F1627" s="44">
        <v>23.4</v>
      </c>
      <c r="G1627" s="9">
        <f t="shared" si="105"/>
        <v>23.4</v>
      </c>
      <c r="H1627" s="11">
        <f t="shared" si="102"/>
        <v>584.98043099999995</v>
      </c>
    </row>
    <row r="1628" spans="1:8" outlineLevel="1">
      <c r="A1628" s="7">
        <v>30</v>
      </c>
      <c r="B1628" s="39">
        <v>42573</v>
      </c>
      <c r="C1628" s="40">
        <f t="shared" si="103"/>
        <v>0.64583333333333337</v>
      </c>
      <c r="D1628" s="43">
        <v>9.7899999999999991</v>
      </c>
      <c r="E1628" s="9">
        <f t="shared" si="104"/>
        <v>10.078804999999999</v>
      </c>
      <c r="F1628" s="44">
        <v>23.9</v>
      </c>
      <c r="G1628" s="9">
        <f t="shared" si="105"/>
        <v>23.9</v>
      </c>
      <c r="H1628" s="11">
        <f t="shared" si="102"/>
        <v>580.53916800000002</v>
      </c>
    </row>
    <row r="1629" spans="1:8" outlineLevel="1">
      <c r="A1629" s="7">
        <v>30</v>
      </c>
      <c r="B1629" s="39">
        <v>42573</v>
      </c>
      <c r="C1629" s="40">
        <f t="shared" si="103"/>
        <v>0.66666666666666674</v>
      </c>
      <c r="D1629" s="43">
        <v>9.77</v>
      </c>
      <c r="E1629" s="9">
        <f t="shared" si="104"/>
        <v>10.058215000000001</v>
      </c>
      <c r="F1629" s="44">
        <v>26.08</v>
      </c>
      <c r="G1629" s="9">
        <f t="shared" si="105"/>
        <v>26.08</v>
      </c>
      <c r="H1629" s="11">
        <f t="shared" si="102"/>
        <v>557.42627530000004</v>
      </c>
    </row>
    <row r="1630" spans="1:8" outlineLevel="1">
      <c r="A1630" s="7">
        <v>30</v>
      </c>
      <c r="B1630" s="39">
        <v>42573</v>
      </c>
      <c r="C1630" s="40">
        <f t="shared" si="103"/>
        <v>0.68750000000000011</v>
      </c>
      <c r="D1630" s="43">
        <v>9.57</v>
      </c>
      <c r="E1630" s="9">
        <f t="shared" si="104"/>
        <v>9.8523150000000008</v>
      </c>
      <c r="F1630" s="44">
        <v>26.15</v>
      </c>
      <c r="G1630" s="9">
        <f t="shared" si="105"/>
        <v>26.15</v>
      </c>
      <c r="H1630" s="11">
        <f t="shared" si="102"/>
        <v>545.32563525</v>
      </c>
    </row>
    <row r="1631" spans="1:8" outlineLevel="1">
      <c r="A1631" s="7">
        <v>30</v>
      </c>
      <c r="B1631" s="39">
        <v>42573</v>
      </c>
      <c r="C1631" s="40">
        <f t="shared" si="103"/>
        <v>0.70833333333333348</v>
      </c>
      <c r="D1631" s="43">
        <v>9.64</v>
      </c>
      <c r="E1631" s="9">
        <f t="shared" si="104"/>
        <v>9.9243800000000011</v>
      </c>
      <c r="F1631" s="44">
        <v>21.96</v>
      </c>
      <c r="G1631" s="9">
        <f t="shared" si="105"/>
        <v>21.96</v>
      </c>
      <c r="H1631" s="11">
        <f t="shared" si="102"/>
        <v>590.89758520000009</v>
      </c>
    </row>
    <row r="1632" spans="1:8" outlineLevel="1">
      <c r="A1632" s="7">
        <v>30</v>
      </c>
      <c r="B1632" s="39">
        <v>42573</v>
      </c>
      <c r="C1632" s="40">
        <f t="shared" si="103"/>
        <v>0.72916666666666685</v>
      </c>
      <c r="D1632" s="43">
        <v>7.67</v>
      </c>
      <c r="E1632" s="9">
        <f t="shared" si="104"/>
        <v>7.8962650000000005</v>
      </c>
      <c r="F1632" s="44">
        <v>29.31</v>
      </c>
      <c r="G1632" s="9">
        <f t="shared" si="105"/>
        <v>29.31</v>
      </c>
      <c r="H1632" s="11">
        <f t="shared" si="102"/>
        <v>412.10607034999998</v>
      </c>
    </row>
    <row r="1633" spans="1:8" outlineLevel="1">
      <c r="A1633" s="7">
        <v>30</v>
      </c>
      <c r="B1633" s="39">
        <v>42573</v>
      </c>
      <c r="C1633" s="40">
        <f t="shared" si="103"/>
        <v>0.75000000000000022</v>
      </c>
      <c r="D1633" s="43">
        <v>7.1</v>
      </c>
      <c r="E1633" s="9">
        <f t="shared" si="104"/>
        <v>7.30945</v>
      </c>
      <c r="F1633" s="44">
        <v>44.58</v>
      </c>
      <c r="G1633" s="9">
        <f t="shared" si="105"/>
        <v>44.58</v>
      </c>
      <c r="H1633" s="11">
        <f t="shared" si="102"/>
        <v>269.86489399999999</v>
      </c>
    </row>
    <row r="1634" spans="1:8" outlineLevel="1">
      <c r="A1634" s="7">
        <v>30</v>
      </c>
      <c r="B1634" s="39">
        <v>42573</v>
      </c>
      <c r="C1634" s="40">
        <f t="shared" si="103"/>
        <v>0.77083333333333359</v>
      </c>
      <c r="D1634" s="43">
        <v>8.65</v>
      </c>
      <c r="E1634" s="9">
        <f t="shared" si="104"/>
        <v>8.9051750000000016</v>
      </c>
      <c r="F1634" s="44">
        <v>51.19</v>
      </c>
      <c r="G1634" s="9">
        <f t="shared" si="105"/>
        <v>51.19</v>
      </c>
      <c r="H1634" s="11">
        <f t="shared" si="102"/>
        <v>269.91585425000005</v>
      </c>
    </row>
    <row r="1635" spans="1:8" outlineLevel="1">
      <c r="A1635" s="7">
        <v>30</v>
      </c>
      <c r="B1635" s="39">
        <v>42573</v>
      </c>
      <c r="C1635" s="40">
        <f t="shared" si="103"/>
        <v>0.79166666666666696</v>
      </c>
      <c r="D1635" s="43">
        <v>9.4600000000000009</v>
      </c>
      <c r="E1635" s="9">
        <f t="shared" si="104"/>
        <v>9.7390700000000017</v>
      </c>
      <c r="F1635" s="44">
        <v>34.549999999999997</v>
      </c>
      <c r="G1635" s="9">
        <f t="shared" si="105"/>
        <v>34.549999999999997</v>
      </c>
      <c r="H1635" s="11">
        <f t="shared" si="102"/>
        <v>457.24933650000008</v>
      </c>
    </row>
    <row r="1636" spans="1:8" outlineLevel="1">
      <c r="A1636" s="7">
        <v>30</v>
      </c>
      <c r="B1636" s="39">
        <v>42573</v>
      </c>
      <c r="C1636" s="40">
        <f t="shared" si="103"/>
        <v>0.81250000000000033</v>
      </c>
      <c r="D1636" s="43">
        <v>7.97</v>
      </c>
      <c r="E1636" s="9">
        <f t="shared" si="104"/>
        <v>8.205115000000001</v>
      </c>
      <c r="F1636" s="44">
        <v>22.05</v>
      </c>
      <c r="G1636" s="9">
        <f t="shared" si="105"/>
        <v>22.05</v>
      </c>
      <c r="H1636" s="11">
        <f t="shared" si="102"/>
        <v>487.79408675000008</v>
      </c>
    </row>
    <row r="1637" spans="1:8" outlineLevel="1">
      <c r="A1637" s="7">
        <v>30</v>
      </c>
      <c r="B1637" s="39">
        <v>42573</v>
      </c>
      <c r="C1637" s="40">
        <f t="shared" si="103"/>
        <v>0.8333333333333337</v>
      </c>
      <c r="D1637" s="43">
        <v>7.04</v>
      </c>
      <c r="E1637" s="9">
        <f t="shared" si="104"/>
        <v>7.2476800000000008</v>
      </c>
      <c r="F1637" s="44">
        <v>24.4</v>
      </c>
      <c r="G1637" s="9">
        <f t="shared" si="105"/>
        <v>24.4</v>
      </c>
      <c r="H1637" s="11">
        <f t="shared" si="102"/>
        <v>413.84252800000007</v>
      </c>
    </row>
    <row r="1638" spans="1:8" outlineLevel="1">
      <c r="A1638" s="7">
        <v>30</v>
      </c>
      <c r="B1638" s="39">
        <v>42573</v>
      </c>
      <c r="C1638" s="40">
        <f t="shared" si="103"/>
        <v>0.85416666666666707</v>
      </c>
      <c r="D1638" s="43">
        <v>9.76</v>
      </c>
      <c r="E1638" s="9">
        <f t="shared" si="104"/>
        <v>10.047920000000001</v>
      </c>
      <c r="F1638" s="44">
        <v>22.27</v>
      </c>
      <c r="G1638" s="9">
        <f t="shared" si="105"/>
        <v>22.27</v>
      </c>
      <c r="H1638" s="11">
        <f t="shared" si="102"/>
        <v>595.13830160000009</v>
      </c>
    </row>
    <row r="1639" spans="1:8" outlineLevel="1">
      <c r="A1639" s="7">
        <v>30</v>
      </c>
      <c r="B1639" s="39">
        <v>42573</v>
      </c>
      <c r="C1639" s="40">
        <f t="shared" si="103"/>
        <v>0.87500000000000044</v>
      </c>
      <c r="D1639" s="43">
        <v>9.7899999999999991</v>
      </c>
      <c r="E1639" s="9">
        <f t="shared" si="104"/>
        <v>10.078804999999999</v>
      </c>
      <c r="F1639" s="44">
        <v>21.84</v>
      </c>
      <c r="G1639" s="9">
        <f t="shared" si="105"/>
        <v>21.84</v>
      </c>
      <c r="H1639" s="11">
        <f t="shared" si="102"/>
        <v>601.30150629999991</v>
      </c>
    </row>
    <row r="1640" spans="1:8" outlineLevel="1">
      <c r="A1640" s="7">
        <v>30</v>
      </c>
      <c r="B1640" s="39">
        <v>42573</v>
      </c>
      <c r="C1640" s="40">
        <f t="shared" si="103"/>
        <v>0.89583333333333381</v>
      </c>
      <c r="D1640" s="43">
        <v>9.7899999999999991</v>
      </c>
      <c r="E1640" s="9">
        <f t="shared" si="104"/>
        <v>10.078804999999999</v>
      </c>
      <c r="F1640" s="44">
        <v>23.62</v>
      </c>
      <c r="G1640" s="9">
        <f t="shared" si="105"/>
        <v>23.62</v>
      </c>
      <c r="H1640" s="11">
        <f t="shared" si="102"/>
        <v>583.36123339999995</v>
      </c>
    </row>
    <row r="1641" spans="1:8" outlineLevel="1">
      <c r="A1641" s="7">
        <v>30</v>
      </c>
      <c r="B1641" s="39">
        <v>42573</v>
      </c>
      <c r="C1641" s="40">
        <f t="shared" si="103"/>
        <v>0.91666666666666718</v>
      </c>
      <c r="D1641" s="43">
        <v>9.7899999999999991</v>
      </c>
      <c r="E1641" s="9">
        <f t="shared" si="104"/>
        <v>10.078804999999999</v>
      </c>
      <c r="F1641" s="44">
        <v>22.43</v>
      </c>
      <c r="G1641" s="9">
        <f t="shared" si="105"/>
        <v>22.43</v>
      </c>
      <c r="H1641" s="11">
        <f t="shared" si="102"/>
        <v>595.35501134999993</v>
      </c>
    </row>
    <row r="1642" spans="1:8" outlineLevel="1">
      <c r="A1642" s="7">
        <v>30</v>
      </c>
      <c r="B1642" s="39">
        <v>42573</v>
      </c>
      <c r="C1642" s="40">
        <f t="shared" si="103"/>
        <v>0.93750000000000056</v>
      </c>
      <c r="D1642" s="43">
        <v>9.7899999999999991</v>
      </c>
      <c r="E1642" s="9">
        <f t="shared" si="104"/>
        <v>10.078804999999999</v>
      </c>
      <c r="F1642" s="44">
        <v>25.09</v>
      </c>
      <c r="G1642" s="9">
        <f t="shared" si="105"/>
        <v>25.09</v>
      </c>
      <c r="H1642" s="11">
        <f t="shared" si="102"/>
        <v>568.54539004999992</v>
      </c>
    </row>
    <row r="1643" spans="1:8" outlineLevel="1">
      <c r="A1643" s="7">
        <v>30</v>
      </c>
      <c r="B1643" s="39">
        <v>42573</v>
      </c>
      <c r="C1643" s="40">
        <f t="shared" si="103"/>
        <v>0.95833333333333393</v>
      </c>
      <c r="D1643" s="43">
        <v>9.7799999999999994</v>
      </c>
      <c r="E1643" s="9">
        <f t="shared" si="104"/>
        <v>10.06851</v>
      </c>
      <c r="F1643" s="44">
        <v>15.19</v>
      </c>
      <c r="G1643" s="9">
        <f t="shared" si="105"/>
        <v>15.19</v>
      </c>
      <c r="H1643" s="11">
        <f t="shared" si="102"/>
        <v>667.64289810000002</v>
      </c>
    </row>
    <row r="1644" spans="1:8" outlineLevel="1">
      <c r="A1644" s="7">
        <v>30</v>
      </c>
      <c r="B1644" s="39">
        <v>42573</v>
      </c>
      <c r="C1644" s="40">
        <f t="shared" si="103"/>
        <v>0.9791666666666673</v>
      </c>
      <c r="D1644" s="43">
        <v>9.7899999999999991</v>
      </c>
      <c r="E1644" s="9">
        <f t="shared" si="104"/>
        <v>10.078804999999999</v>
      </c>
      <c r="F1644" s="44">
        <v>19.059999999999999</v>
      </c>
      <c r="G1644" s="9">
        <f t="shared" si="105"/>
        <v>19.059999999999999</v>
      </c>
      <c r="H1644" s="11">
        <f t="shared" si="102"/>
        <v>629.32058419999987</v>
      </c>
    </row>
    <row r="1645" spans="1:8" outlineLevel="1">
      <c r="A1645" s="7">
        <v>30</v>
      </c>
      <c r="B1645" s="39">
        <v>42573</v>
      </c>
      <c r="C1645" s="40">
        <f t="shared" si="103"/>
        <v>1.0000000000000007</v>
      </c>
      <c r="D1645" s="43">
        <v>9.7799999999999994</v>
      </c>
      <c r="E1645" s="9">
        <f t="shared" si="104"/>
        <v>10.06851</v>
      </c>
      <c r="F1645" s="44">
        <v>22.82</v>
      </c>
      <c r="G1645" s="9">
        <f t="shared" si="105"/>
        <v>22.82</v>
      </c>
      <c r="H1645" s="11">
        <f t="shared" si="102"/>
        <v>590.82016680000004</v>
      </c>
    </row>
    <row r="1646" spans="1:8" outlineLevel="1">
      <c r="A1646" s="7">
        <v>30</v>
      </c>
      <c r="B1646" s="39">
        <v>42574</v>
      </c>
      <c r="C1646" s="40">
        <f t="shared" si="103"/>
        <v>2.0833333333333332E-2</v>
      </c>
      <c r="D1646" s="43">
        <v>9.7799999999999994</v>
      </c>
      <c r="E1646" s="9">
        <f t="shared" si="104"/>
        <v>10.06851</v>
      </c>
      <c r="F1646" s="44">
        <v>18.88</v>
      </c>
      <c r="G1646" s="9">
        <f t="shared" si="105"/>
        <v>18.88</v>
      </c>
      <c r="H1646" s="11">
        <f t="shared" si="102"/>
        <v>630.49009620000004</v>
      </c>
    </row>
    <row r="1647" spans="1:8" outlineLevel="1">
      <c r="A1647" s="7">
        <v>30</v>
      </c>
      <c r="B1647" s="39">
        <v>42574</v>
      </c>
      <c r="C1647" s="40">
        <f t="shared" si="103"/>
        <v>4.1666666666666664E-2</v>
      </c>
      <c r="D1647" s="43">
        <v>9.7899999999999991</v>
      </c>
      <c r="E1647" s="9">
        <f t="shared" si="104"/>
        <v>10.078804999999999</v>
      </c>
      <c r="F1647" s="44">
        <v>19.7</v>
      </c>
      <c r="G1647" s="9">
        <f t="shared" si="105"/>
        <v>19.7</v>
      </c>
      <c r="H1647" s="11">
        <f t="shared" si="102"/>
        <v>622.87014899999997</v>
      </c>
    </row>
    <row r="1648" spans="1:8" outlineLevel="1">
      <c r="A1648" s="7">
        <v>30</v>
      </c>
      <c r="B1648" s="39">
        <v>42574</v>
      </c>
      <c r="C1648" s="40">
        <f t="shared" si="103"/>
        <v>6.25E-2</v>
      </c>
      <c r="D1648" s="43">
        <v>9.7899999999999991</v>
      </c>
      <c r="E1648" s="9">
        <f t="shared" si="104"/>
        <v>10.078804999999999</v>
      </c>
      <c r="F1648" s="44">
        <v>17.21</v>
      </c>
      <c r="G1648" s="9">
        <f t="shared" si="105"/>
        <v>17.21</v>
      </c>
      <c r="H1648" s="11">
        <f t="shared" si="102"/>
        <v>647.96637344999988</v>
      </c>
    </row>
    <row r="1649" spans="1:8" outlineLevel="1">
      <c r="A1649" s="7">
        <v>30</v>
      </c>
      <c r="B1649" s="39">
        <v>42574</v>
      </c>
      <c r="C1649" s="40">
        <f t="shared" si="103"/>
        <v>8.3333333333333329E-2</v>
      </c>
      <c r="D1649" s="43">
        <v>9.7899999999999991</v>
      </c>
      <c r="E1649" s="9">
        <f t="shared" si="104"/>
        <v>10.078804999999999</v>
      </c>
      <c r="F1649" s="44">
        <v>8.85</v>
      </c>
      <c r="G1649" s="9">
        <f t="shared" si="105"/>
        <v>8.85</v>
      </c>
      <c r="H1649" s="11">
        <f t="shared" si="102"/>
        <v>732.22518324999999</v>
      </c>
    </row>
    <row r="1650" spans="1:8" outlineLevel="1">
      <c r="A1650" s="7">
        <v>30</v>
      </c>
      <c r="B1650" s="39">
        <v>42574</v>
      </c>
      <c r="C1650" s="40">
        <f t="shared" si="103"/>
        <v>0.10416666666666666</v>
      </c>
      <c r="D1650" s="43">
        <v>9.7899999999999991</v>
      </c>
      <c r="E1650" s="9">
        <f t="shared" si="104"/>
        <v>10.078804999999999</v>
      </c>
      <c r="F1650" s="44">
        <v>20.83</v>
      </c>
      <c r="G1650" s="9">
        <f t="shared" si="105"/>
        <v>20.83</v>
      </c>
      <c r="H1650" s="11">
        <f t="shared" si="102"/>
        <v>611.48109934999991</v>
      </c>
    </row>
    <row r="1651" spans="1:8" outlineLevel="1">
      <c r="A1651" s="7">
        <v>30</v>
      </c>
      <c r="B1651" s="39">
        <v>42574</v>
      </c>
      <c r="C1651" s="40">
        <f t="shared" si="103"/>
        <v>0.12499999999999999</v>
      </c>
      <c r="D1651" s="43">
        <v>9.76</v>
      </c>
      <c r="E1651" s="9">
        <f t="shared" si="104"/>
        <v>10.047920000000001</v>
      </c>
      <c r="F1651" s="44">
        <v>18.190000000000001</v>
      </c>
      <c r="G1651" s="9">
        <f t="shared" si="105"/>
        <v>18.190000000000001</v>
      </c>
      <c r="H1651" s="11">
        <f t="shared" si="102"/>
        <v>636.13381520000007</v>
      </c>
    </row>
    <row r="1652" spans="1:8" outlineLevel="1">
      <c r="A1652" s="7">
        <v>30</v>
      </c>
      <c r="B1652" s="39">
        <v>42574</v>
      </c>
      <c r="C1652" s="40">
        <f t="shared" si="103"/>
        <v>0.14583333333333331</v>
      </c>
      <c r="D1652" s="43">
        <v>9.76</v>
      </c>
      <c r="E1652" s="9">
        <f t="shared" si="104"/>
        <v>10.047920000000001</v>
      </c>
      <c r="F1652" s="44">
        <v>11.88</v>
      </c>
      <c r="G1652" s="9">
        <f t="shared" si="105"/>
        <v>11.88</v>
      </c>
      <c r="H1652" s="11">
        <f t="shared" si="102"/>
        <v>699.53619040000012</v>
      </c>
    </row>
    <row r="1653" spans="1:8" outlineLevel="1">
      <c r="A1653" s="7">
        <v>30</v>
      </c>
      <c r="B1653" s="39">
        <v>42574</v>
      </c>
      <c r="C1653" s="40">
        <f t="shared" si="103"/>
        <v>0.16666666666666666</v>
      </c>
      <c r="D1653" s="43">
        <v>9.77</v>
      </c>
      <c r="E1653" s="9">
        <f t="shared" si="104"/>
        <v>10.058215000000001</v>
      </c>
      <c r="F1653" s="44">
        <v>7.88</v>
      </c>
      <c r="G1653" s="9">
        <f t="shared" si="105"/>
        <v>7.88</v>
      </c>
      <c r="H1653" s="11">
        <f t="shared" si="102"/>
        <v>740.48578830000008</v>
      </c>
    </row>
    <row r="1654" spans="1:8" outlineLevel="1">
      <c r="A1654" s="7">
        <v>30</v>
      </c>
      <c r="B1654" s="39">
        <v>42574</v>
      </c>
      <c r="C1654" s="40">
        <f t="shared" si="103"/>
        <v>0.1875</v>
      </c>
      <c r="D1654" s="43">
        <v>9.7799999999999994</v>
      </c>
      <c r="E1654" s="9">
        <f t="shared" si="104"/>
        <v>10.06851</v>
      </c>
      <c r="F1654" s="44">
        <v>-12.67</v>
      </c>
      <c r="G1654" s="9">
        <f t="shared" si="105"/>
        <v>-12.67</v>
      </c>
      <c r="H1654" s="11">
        <f t="shared" si="102"/>
        <v>948.15158670000005</v>
      </c>
    </row>
    <row r="1655" spans="1:8" outlineLevel="1">
      <c r="A1655" s="7">
        <v>30</v>
      </c>
      <c r="B1655" s="39">
        <v>42574</v>
      </c>
      <c r="C1655" s="40">
        <f t="shared" si="103"/>
        <v>0.20833333333333334</v>
      </c>
      <c r="D1655" s="43">
        <v>9.75</v>
      </c>
      <c r="E1655" s="9">
        <f t="shared" si="104"/>
        <v>10.037625</v>
      </c>
      <c r="F1655" s="44">
        <v>-13.15</v>
      </c>
      <c r="G1655" s="9">
        <f t="shared" si="105"/>
        <v>-13.15</v>
      </c>
      <c r="H1655" s="11">
        <f t="shared" si="102"/>
        <v>950.06120625000005</v>
      </c>
    </row>
    <row r="1656" spans="1:8" outlineLevel="1">
      <c r="A1656" s="7">
        <v>30</v>
      </c>
      <c r="B1656" s="39">
        <v>42574</v>
      </c>
      <c r="C1656" s="40">
        <f t="shared" si="103"/>
        <v>0.22916666666666669</v>
      </c>
      <c r="D1656" s="43">
        <v>9.77</v>
      </c>
      <c r="E1656" s="9">
        <f t="shared" si="104"/>
        <v>10.058215000000001</v>
      </c>
      <c r="F1656" s="44">
        <v>-10.68</v>
      </c>
      <c r="G1656" s="9">
        <f t="shared" si="105"/>
        <v>-10.68</v>
      </c>
      <c r="H1656" s="11">
        <f t="shared" si="102"/>
        <v>927.16625870000007</v>
      </c>
    </row>
    <row r="1657" spans="1:8" outlineLevel="1">
      <c r="A1657" s="7">
        <v>30</v>
      </c>
      <c r="B1657" s="39">
        <v>42574</v>
      </c>
      <c r="C1657" s="40">
        <f t="shared" si="103"/>
        <v>0.25</v>
      </c>
      <c r="D1657" s="43">
        <v>9.61</v>
      </c>
      <c r="E1657" s="9">
        <f t="shared" si="104"/>
        <v>9.8934949999999997</v>
      </c>
      <c r="F1657" s="44">
        <v>9.9</v>
      </c>
      <c r="G1657" s="9">
        <f t="shared" si="105"/>
        <v>9.9</v>
      </c>
      <c r="H1657" s="11">
        <f t="shared" si="102"/>
        <v>708.37424199999987</v>
      </c>
    </row>
    <row r="1658" spans="1:8" outlineLevel="1">
      <c r="A1658" s="7">
        <v>30</v>
      </c>
      <c r="B1658" s="39">
        <v>42574</v>
      </c>
      <c r="C1658" s="40">
        <f t="shared" si="103"/>
        <v>0.27083333333333331</v>
      </c>
      <c r="D1658" s="43">
        <v>9.5500000000000007</v>
      </c>
      <c r="E1658" s="9">
        <f t="shared" si="104"/>
        <v>9.8317250000000023</v>
      </c>
      <c r="F1658" s="44">
        <v>14.51</v>
      </c>
      <c r="G1658" s="9">
        <f t="shared" si="105"/>
        <v>14.51</v>
      </c>
      <c r="H1658" s="11">
        <f t="shared" si="102"/>
        <v>658.62725775000013</v>
      </c>
    </row>
    <row r="1659" spans="1:8" outlineLevel="1">
      <c r="A1659" s="7">
        <v>30</v>
      </c>
      <c r="B1659" s="39">
        <v>42574</v>
      </c>
      <c r="C1659" s="40">
        <f t="shared" si="103"/>
        <v>0.29166666666666663</v>
      </c>
      <c r="D1659" s="43">
        <v>9.7799999999999994</v>
      </c>
      <c r="E1659" s="9">
        <f t="shared" si="104"/>
        <v>10.06851</v>
      </c>
      <c r="F1659" s="44">
        <v>21.33</v>
      </c>
      <c r="G1659" s="9">
        <f t="shared" si="105"/>
        <v>21.33</v>
      </c>
      <c r="H1659" s="11">
        <f t="shared" si="102"/>
        <v>605.82224670000005</v>
      </c>
    </row>
    <row r="1660" spans="1:8" outlineLevel="1">
      <c r="A1660" s="7">
        <v>30</v>
      </c>
      <c r="B1660" s="39">
        <v>42574</v>
      </c>
      <c r="C1660" s="40">
        <f t="shared" si="103"/>
        <v>0.31249999999999994</v>
      </c>
      <c r="D1660" s="43">
        <v>9.7799999999999994</v>
      </c>
      <c r="E1660" s="9">
        <f t="shared" si="104"/>
        <v>10.06851</v>
      </c>
      <c r="F1660" s="44">
        <v>26.66</v>
      </c>
      <c r="G1660" s="9">
        <f t="shared" si="105"/>
        <v>26.66</v>
      </c>
      <c r="H1660" s="11">
        <f t="shared" si="102"/>
        <v>552.15708840000002</v>
      </c>
    </row>
    <row r="1661" spans="1:8" outlineLevel="1">
      <c r="A1661" s="7">
        <v>30</v>
      </c>
      <c r="B1661" s="39">
        <v>42574</v>
      </c>
      <c r="C1661" s="40">
        <f t="shared" si="103"/>
        <v>0.33333333333333326</v>
      </c>
      <c r="D1661" s="43">
        <v>9.7899999999999991</v>
      </c>
      <c r="E1661" s="9">
        <f t="shared" si="104"/>
        <v>10.078804999999999</v>
      </c>
      <c r="F1661" s="44">
        <v>34.49</v>
      </c>
      <c r="G1661" s="9">
        <f t="shared" si="105"/>
        <v>34.49</v>
      </c>
      <c r="H1661" s="11">
        <f t="shared" si="102"/>
        <v>473.80462304999992</v>
      </c>
    </row>
    <row r="1662" spans="1:8" outlineLevel="1">
      <c r="A1662" s="7">
        <v>30</v>
      </c>
      <c r="B1662" s="39">
        <v>42574</v>
      </c>
      <c r="C1662" s="40">
        <f t="shared" si="103"/>
        <v>0.35416666666666657</v>
      </c>
      <c r="D1662" s="43">
        <v>9.68</v>
      </c>
      <c r="E1662" s="9">
        <f t="shared" si="104"/>
        <v>9.96556</v>
      </c>
      <c r="F1662" s="44">
        <v>30.24</v>
      </c>
      <c r="G1662" s="9">
        <f t="shared" si="105"/>
        <v>30.24</v>
      </c>
      <c r="H1662" s="11">
        <f t="shared" ref="H1662:H1693" si="106">E1662*($B$6-G1662)</f>
        <v>510.83460560000003</v>
      </c>
    </row>
    <row r="1663" spans="1:8" outlineLevel="1">
      <c r="A1663" s="7">
        <v>30</v>
      </c>
      <c r="B1663" s="39">
        <v>42574</v>
      </c>
      <c r="C1663" s="40">
        <f t="shared" ref="C1663:C1693" si="107">IF(C1662=$C$61,$C$14,C1662+1/48)</f>
        <v>0.37499999999999989</v>
      </c>
      <c r="D1663" s="43">
        <v>9.5399999999999991</v>
      </c>
      <c r="E1663" s="9">
        <f t="shared" si="104"/>
        <v>9.8214299999999994</v>
      </c>
      <c r="F1663" s="44">
        <v>29.91</v>
      </c>
      <c r="G1663" s="9">
        <f t="shared" si="105"/>
        <v>29.91</v>
      </c>
      <c r="H1663" s="11">
        <f t="shared" si="106"/>
        <v>506.68757370000003</v>
      </c>
    </row>
    <row r="1664" spans="1:8" outlineLevel="1">
      <c r="A1664" s="7">
        <v>30</v>
      </c>
      <c r="B1664" s="39">
        <v>42574</v>
      </c>
      <c r="C1664" s="40">
        <f t="shared" si="107"/>
        <v>0.3958333333333332</v>
      </c>
      <c r="D1664" s="43">
        <v>9.57</v>
      </c>
      <c r="E1664" s="9">
        <f t="shared" si="104"/>
        <v>9.8523150000000008</v>
      </c>
      <c r="F1664" s="44">
        <v>31.04</v>
      </c>
      <c r="G1664" s="9">
        <f t="shared" si="105"/>
        <v>31.04</v>
      </c>
      <c r="H1664" s="11">
        <f t="shared" si="106"/>
        <v>497.14781490000007</v>
      </c>
    </row>
    <row r="1665" spans="1:8" outlineLevel="1">
      <c r="A1665" s="7">
        <v>30</v>
      </c>
      <c r="B1665" s="39">
        <v>42574</v>
      </c>
      <c r="C1665" s="40">
        <f t="shared" si="107"/>
        <v>0.41666666666666652</v>
      </c>
      <c r="D1665" s="43">
        <v>9.2799999999999994</v>
      </c>
      <c r="E1665" s="9">
        <f t="shared" si="104"/>
        <v>9.5537600000000005</v>
      </c>
      <c r="F1665" s="44">
        <v>34</v>
      </c>
      <c r="G1665" s="9">
        <f t="shared" si="105"/>
        <v>34</v>
      </c>
      <c r="H1665" s="11">
        <f t="shared" si="106"/>
        <v>453.80360000000002</v>
      </c>
    </row>
    <row r="1666" spans="1:8" outlineLevel="1">
      <c r="A1666" s="7">
        <v>30</v>
      </c>
      <c r="B1666" s="39">
        <v>42574</v>
      </c>
      <c r="C1666" s="40">
        <f t="shared" si="107"/>
        <v>0.43749999999999983</v>
      </c>
      <c r="D1666" s="43">
        <v>9.35</v>
      </c>
      <c r="E1666" s="9">
        <f t="shared" si="104"/>
        <v>9.6258250000000007</v>
      </c>
      <c r="F1666" s="44">
        <v>30.65</v>
      </c>
      <c r="G1666" s="9">
        <f t="shared" si="105"/>
        <v>30.65</v>
      </c>
      <c r="H1666" s="11">
        <f t="shared" si="106"/>
        <v>489.47320125000005</v>
      </c>
    </row>
    <row r="1667" spans="1:8" outlineLevel="1">
      <c r="A1667" s="7">
        <v>30</v>
      </c>
      <c r="B1667" s="39">
        <v>42574</v>
      </c>
      <c r="C1667" s="40">
        <f t="shared" si="107"/>
        <v>0.45833333333333315</v>
      </c>
      <c r="D1667" s="43">
        <v>9.0500000000000007</v>
      </c>
      <c r="E1667" s="9">
        <f t="shared" si="104"/>
        <v>9.3169750000000011</v>
      </c>
      <c r="F1667" s="44">
        <v>30.06</v>
      </c>
      <c r="G1667" s="9">
        <f t="shared" si="105"/>
        <v>30.06</v>
      </c>
      <c r="H1667" s="11">
        <f t="shared" si="106"/>
        <v>479.26519400000001</v>
      </c>
    </row>
    <row r="1668" spans="1:8" outlineLevel="1">
      <c r="A1668" s="7">
        <v>30</v>
      </c>
      <c r="B1668" s="39">
        <v>42574</v>
      </c>
      <c r="C1668" s="40">
        <f t="shared" si="107"/>
        <v>0.47916666666666646</v>
      </c>
      <c r="D1668" s="43">
        <v>8.27</v>
      </c>
      <c r="E1668" s="9">
        <f t="shared" si="104"/>
        <v>8.5139650000000007</v>
      </c>
      <c r="F1668" s="44">
        <v>29.43</v>
      </c>
      <c r="G1668" s="9">
        <f t="shared" si="105"/>
        <v>29.43</v>
      </c>
      <c r="H1668" s="11">
        <f t="shared" si="106"/>
        <v>443.32215755000004</v>
      </c>
    </row>
    <row r="1669" spans="1:8" outlineLevel="1">
      <c r="A1669" s="7">
        <v>30</v>
      </c>
      <c r="B1669" s="39">
        <v>42574</v>
      </c>
      <c r="C1669" s="40">
        <f t="shared" si="107"/>
        <v>0.49999999999999978</v>
      </c>
      <c r="D1669" s="43">
        <v>9.39</v>
      </c>
      <c r="E1669" s="9">
        <f t="shared" si="104"/>
        <v>9.6670050000000014</v>
      </c>
      <c r="F1669" s="44">
        <v>25.21</v>
      </c>
      <c r="G1669" s="9">
        <f t="shared" si="105"/>
        <v>25.21</v>
      </c>
      <c r="H1669" s="11">
        <f t="shared" si="106"/>
        <v>544.15571145000013</v>
      </c>
    </row>
    <row r="1670" spans="1:8" outlineLevel="1">
      <c r="A1670" s="7">
        <v>30</v>
      </c>
      <c r="B1670" s="39">
        <v>42574</v>
      </c>
      <c r="C1670" s="40">
        <f t="shared" si="107"/>
        <v>0.52083333333333315</v>
      </c>
      <c r="D1670" s="43">
        <v>9.5399999999999991</v>
      </c>
      <c r="E1670" s="9">
        <f t="shared" si="104"/>
        <v>9.8214299999999994</v>
      </c>
      <c r="F1670" s="44">
        <v>25.36</v>
      </c>
      <c r="G1670" s="9">
        <f t="shared" si="105"/>
        <v>25.36</v>
      </c>
      <c r="H1670" s="11">
        <f t="shared" si="106"/>
        <v>551.37508019999996</v>
      </c>
    </row>
    <row r="1671" spans="1:8" outlineLevel="1">
      <c r="A1671" s="7">
        <v>30</v>
      </c>
      <c r="B1671" s="39">
        <v>42574</v>
      </c>
      <c r="C1671" s="40">
        <f t="shared" si="107"/>
        <v>0.54166666666666652</v>
      </c>
      <c r="D1671" s="43">
        <v>9.3699999999999992</v>
      </c>
      <c r="E1671" s="9">
        <f t="shared" si="104"/>
        <v>9.6464149999999993</v>
      </c>
      <c r="F1671" s="44">
        <v>25.72</v>
      </c>
      <c r="G1671" s="9">
        <f t="shared" si="105"/>
        <v>25.72</v>
      </c>
      <c r="H1671" s="11">
        <f t="shared" si="106"/>
        <v>538.07702870000003</v>
      </c>
    </row>
    <row r="1672" spans="1:8" outlineLevel="1">
      <c r="A1672" s="7">
        <v>30</v>
      </c>
      <c r="B1672" s="39">
        <v>42574</v>
      </c>
      <c r="C1672" s="40">
        <f t="shared" si="107"/>
        <v>0.56249999999999989</v>
      </c>
      <c r="D1672" s="43">
        <v>9.06</v>
      </c>
      <c r="E1672" s="9">
        <f t="shared" si="104"/>
        <v>9.3272700000000004</v>
      </c>
      <c r="F1672" s="44">
        <v>25.46</v>
      </c>
      <c r="G1672" s="9">
        <f t="shared" si="105"/>
        <v>25.46</v>
      </c>
      <c r="H1672" s="11">
        <f t="shared" si="106"/>
        <v>522.70021080000004</v>
      </c>
    </row>
    <row r="1673" spans="1:8" outlineLevel="1">
      <c r="A1673" s="7">
        <v>30</v>
      </c>
      <c r="B1673" s="39">
        <v>42574</v>
      </c>
      <c r="C1673" s="40">
        <f t="shared" si="107"/>
        <v>0.58333333333333326</v>
      </c>
      <c r="D1673" s="43">
        <v>8.82</v>
      </c>
      <c r="E1673" s="9">
        <f t="shared" si="104"/>
        <v>9.0801900000000018</v>
      </c>
      <c r="F1673" s="44">
        <v>36.76</v>
      </c>
      <c r="G1673" s="9">
        <f t="shared" si="105"/>
        <v>36.76</v>
      </c>
      <c r="H1673" s="11">
        <f t="shared" si="106"/>
        <v>406.24770060000009</v>
      </c>
    </row>
    <row r="1674" spans="1:8" outlineLevel="1">
      <c r="A1674" s="7">
        <v>30</v>
      </c>
      <c r="B1674" s="39">
        <v>42574</v>
      </c>
      <c r="C1674" s="40">
        <f t="shared" si="107"/>
        <v>0.60416666666666663</v>
      </c>
      <c r="D1674" s="43">
        <v>8.83</v>
      </c>
      <c r="E1674" s="9">
        <f t="shared" si="104"/>
        <v>9.090485000000001</v>
      </c>
      <c r="F1674" s="44">
        <v>37.68</v>
      </c>
      <c r="G1674" s="9">
        <f t="shared" si="105"/>
        <v>37.68</v>
      </c>
      <c r="H1674" s="11">
        <f t="shared" si="106"/>
        <v>398.34505270000005</v>
      </c>
    </row>
    <row r="1675" spans="1:8" outlineLevel="1">
      <c r="A1675" s="7">
        <v>30</v>
      </c>
      <c r="B1675" s="39">
        <v>42574</v>
      </c>
      <c r="C1675" s="40">
        <f t="shared" si="107"/>
        <v>0.625</v>
      </c>
      <c r="D1675" s="43">
        <v>8.65</v>
      </c>
      <c r="E1675" s="9">
        <f t="shared" si="104"/>
        <v>8.9051750000000016</v>
      </c>
      <c r="F1675" s="44">
        <v>37.5</v>
      </c>
      <c r="G1675" s="9">
        <f t="shared" si="105"/>
        <v>37.5</v>
      </c>
      <c r="H1675" s="11">
        <f t="shared" si="106"/>
        <v>391.82770000000005</v>
      </c>
    </row>
    <row r="1676" spans="1:8" outlineLevel="1">
      <c r="A1676" s="7">
        <v>30</v>
      </c>
      <c r="B1676" s="39">
        <v>42574</v>
      </c>
      <c r="C1676" s="40">
        <f t="shared" si="107"/>
        <v>0.64583333333333337</v>
      </c>
      <c r="D1676" s="43">
        <v>8.32</v>
      </c>
      <c r="E1676" s="9">
        <f t="shared" si="104"/>
        <v>8.5654400000000006</v>
      </c>
      <c r="F1676" s="44">
        <v>33.72</v>
      </c>
      <c r="G1676" s="9">
        <f t="shared" si="105"/>
        <v>33.72</v>
      </c>
      <c r="H1676" s="11">
        <f t="shared" si="106"/>
        <v>409.25672320000007</v>
      </c>
    </row>
    <row r="1677" spans="1:8" outlineLevel="1">
      <c r="A1677" s="7">
        <v>30</v>
      </c>
      <c r="B1677" s="39">
        <v>42574</v>
      </c>
      <c r="C1677" s="40">
        <f t="shared" si="107"/>
        <v>0.66666666666666674</v>
      </c>
      <c r="D1677" s="43">
        <v>7.58</v>
      </c>
      <c r="E1677" s="9">
        <f t="shared" si="104"/>
        <v>7.8036100000000008</v>
      </c>
      <c r="F1677" s="44">
        <v>60.29</v>
      </c>
      <c r="G1677" s="9">
        <f t="shared" si="105"/>
        <v>60.29</v>
      </c>
      <c r="H1677" s="11">
        <f t="shared" si="106"/>
        <v>165.51456810000002</v>
      </c>
    </row>
    <row r="1678" spans="1:8" outlineLevel="1">
      <c r="A1678" s="7">
        <v>30</v>
      </c>
      <c r="B1678" s="39">
        <v>42574</v>
      </c>
      <c r="C1678" s="40">
        <f t="shared" si="107"/>
        <v>0.68750000000000011</v>
      </c>
      <c r="D1678" s="43">
        <v>6.58</v>
      </c>
      <c r="E1678" s="9">
        <f t="shared" si="104"/>
        <v>6.7741100000000003</v>
      </c>
      <c r="F1678" s="44">
        <v>75.91</v>
      </c>
      <c r="G1678" s="9">
        <f t="shared" si="105"/>
        <v>75.91</v>
      </c>
      <c r="H1678" s="11">
        <f t="shared" si="106"/>
        <v>37.867274900000027</v>
      </c>
    </row>
    <row r="1679" spans="1:8" outlineLevel="1">
      <c r="A1679" s="7">
        <v>30</v>
      </c>
      <c r="B1679" s="39">
        <v>42574</v>
      </c>
      <c r="C1679" s="40">
        <f t="shared" si="107"/>
        <v>0.70833333333333348</v>
      </c>
      <c r="D1679" s="43">
        <v>7.49</v>
      </c>
      <c r="E1679" s="9">
        <f t="shared" ref="E1679:E1693" si="108">IF($B$11="Electricity",$D1679*$B$7,$D1679*$B$9)</f>
        <v>7.7109550000000011</v>
      </c>
      <c r="F1679" s="44">
        <v>63.2</v>
      </c>
      <c r="G1679" s="9">
        <f t="shared" ref="G1679:G1693" si="109">$F1679*$B$9</f>
        <v>63.2</v>
      </c>
      <c r="H1679" s="11">
        <f t="shared" si="106"/>
        <v>141.1104765</v>
      </c>
    </row>
    <row r="1680" spans="1:8" outlineLevel="1">
      <c r="A1680" s="7">
        <v>30</v>
      </c>
      <c r="B1680" s="39">
        <v>42574</v>
      </c>
      <c r="C1680" s="40">
        <f t="shared" si="107"/>
        <v>0.72916666666666685</v>
      </c>
      <c r="D1680" s="43">
        <v>6.93</v>
      </c>
      <c r="E1680" s="9">
        <f t="shared" si="108"/>
        <v>7.1344349999999999</v>
      </c>
      <c r="F1680" s="44">
        <v>108.6</v>
      </c>
      <c r="G1680" s="9">
        <f t="shared" si="109"/>
        <v>108.6</v>
      </c>
      <c r="H1680" s="11">
        <f t="shared" si="106"/>
        <v>-193.34318849999997</v>
      </c>
    </row>
    <row r="1681" spans="1:8" outlineLevel="1">
      <c r="A1681" s="7">
        <v>30</v>
      </c>
      <c r="B1681" s="39">
        <v>42574</v>
      </c>
      <c r="C1681" s="40">
        <f t="shared" si="107"/>
        <v>0.75000000000000022</v>
      </c>
      <c r="D1681" s="43">
        <v>5.13</v>
      </c>
      <c r="E1681" s="9">
        <f t="shared" si="108"/>
        <v>5.2813350000000003</v>
      </c>
      <c r="F1681" s="44">
        <v>245.2</v>
      </c>
      <c r="G1681" s="9">
        <f t="shared" si="109"/>
        <v>245.2</v>
      </c>
      <c r="H1681" s="11">
        <f t="shared" si="106"/>
        <v>-864.55453950000003</v>
      </c>
    </row>
    <row r="1682" spans="1:8" outlineLevel="1">
      <c r="A1682" s="7">
        <v>30</v>
      </c>
      <c r="B1682" s="39">
        <v>42574</v>
      </c>
      <c r="C1682" s="40">
        <f t="shared" si="107"/>
        <v>0.77083333333333359</v>
      </c>
      <c r="D1682" s="43">
        <v>5.13</v>
      </c>
      <c r="E1682" s="9">
        <f t="shared" si="108"/>
        <v>5.2813350000000003</v>
      </c>
      <c r="F1682" s="44">
        <v>148.81</v>
      </c>
      <c r="G1682" s="9">
        <f t="shared" si="109"/>
        <v>148.81</v>
      </c>
      <c r="H1682" s="11">
        <f t="shared" si="106"/>
        <v>-355.48665885000003</v>
      </c>
    </row>
    <row r="1683" spans="1:8" outlineLevel="1">
      <c r="A1683" s="7">
        <v>30</v>
      </c>
      <c r="B1683" s="39">
        <v>42574</v>
      </c>
      <c r="C1683" s="40">
        <f t="shared" si="107"/>
        <v>0.79166666666666696</v>
      </c>
      <c r="D1683" s="43">
        <v>3.79</v>
      </c>
      <c r="E1683" s="9">
        <f t="shared" si="108"/>
        <v>3.9018050000000004</v>
      </c>
      <c r="F1683" s="44">
        <v>173.58</v>
      </c>
      <c r="G1683" s="9">
        <f t="shared" si="109"/>
        <v>173.58</v>
      </c>
      <c r="H1683" s="11">
        <f t="shared" si="106"/>
        <v>-359.27820440000011</v>
      </c>
    </row>
    <row r="1684" spans="1:8" outlineLevel="1">
      <c r="A1684" s="7">
        <v>30</v>
      </c>
      <c r="B1684" s="39">
        <v>42574</v>
      </c>
      <c r="C1684" s="40">
        <f t="shared" si="107"/>
        <v>0.81250000000000033</v>
      </c>
      <c r="D1684" s="43">
        <v>4.08</v>
      </c>
      <c r="E1684" s="9">
        <f t="shared" si="108"/>
        <v>4.2003600000000008</v>
      </c>
      <c r="F1684" s="44">
        <v>104.79</v>
      </c>
      <c r="G1684" s="9">
        <f t="shared" si="109"/>
        <v>104.79</v>
      </c>
      <c r="H1684" s="11">
        <f t="shared" si="106"/>
        <v>-97.826384400000038</v>
      </c>
    </row>
    <row r="1685" spans="1:8" outlineLevel="1">
      <c r="A1685" s="7">
        <v>30</v>
      </c>
      <c r="B1685" s="39">
        <v>42574</v>
      </c>
      <c r="C1685" s="40">
        <f t="shared" si="107"/>
        <v>0.8333333333333337</v>
      </c>
      <c r="D1685" s="43">
        <v>5.47</v>
      </c>
      <c r="E1685" s="9">
        <f t="shared" si="108"/>
        <v>5.6313650000000006</v>
      </c>
      <c r="F1685" s="44">
        <v>97.73</v>
      </c>
      <c r="G1685" s="9">
        <f t="shared" si="109"/>
        <v>97.73</v>
      </c>
      <c r="H1685" s="11">
        <f t="shared" si="106"/>
        <v>-91.397053950000029</v>
      </c>
    </row>
    <row r="1686" spans="1:8" outlineLevel="1">
      <c r="A1686" s="7">
        <v>30</v>
      </c>
      <c r="B1686" s="39">
        <v>42574</v>
      </c>
      <c r="C1686" s="40">
        <f t="shared" si="107"/>
        <v>0.85416666666666707</v>
      </c>
      <c r="D1686" s="43">
        <v>4.63</v>
      </c>
      <c r="E1686" s="9">
        <f t="shared" si="108"/>
        <v>4.7665850000000001</v>
      </c>
      <c r="F1686" s="44">
        <v>121.36</v>
      </c>
      <c r="G1686" s="9">
        <f t="shared" si="109"/>
        <v>121.36</v>
      </c>
      <c r="H1686" s="11">
        <f t="shared" si="106"/>
        <v>-189.99607810000001</v>
      </c>
    </row>
    <row r="1687" spans="1:8" outlineLevel="1">
      <c r="A1687" s="7">
        <v>30</v>
      </c>
      <c r="B1687" s="39">
        <v>42574</v>
      </c>
      <c r="C1687" s="40">
        <f t="shared" si="107"/>
        <v>0.87500000000000044</v>
      </c>
      <c r="D1687" s="43">
        <v>4.53</v>
      </c>
      <c r="E1687" s="9">
        <f>IF($B$11="Electricity",$D1687*$B$7,$D1687*$B$9)</f>
        <v>4.6636350000000002</v>
      </c>
      <c r="F1687" s="44">
        <v>168.26</v>
      </c>
      <c r="G1687" s="9">
        <f t="shared" si="109"/>
        <v>168.26</v>
      </c>
      <c r="H1687" s="11">
        <f t="shared" si="106"/>
        <v>-404.6169726</v>
      </c>
    </row>
    <row r="1688" spans="1:8" outlineLevel="1">
      <c r="A1688" s="7">
        <v>30</v>
      </c>
      <c r="B1688" s="39">
        <v>42574</v>
      </c>
      <c r="C1688" s="40">
        <f t="shared" si="107"/>
        <v>0.89583333333333381</v>
      </c>
      <c r="D1688" s="43">
        <v>5.25</v>
      </c>
      <c r="E1688" s="9">
        <f t="shared" si="108"/>
        <v>5.4048750000000005</v>
      </c>
      <c r="F1688" s="44">
        <v>148.94999999999999</v>
      </c>
      <c r="G1688" s="9">
        <f t="shared" si="109"/>
        <v>148.94999999999999</v>
      </c>
      <c r="H1688" s="11">
        <f t="shared" si="106"/>
        <v>-364.55881875</v>
      </c>
    </row>
    <row r="1689" spans="1:8" outlineLevel="1">
      <c r="A1689" s="7">
        <v>30</v>
      </c>
      <c r="B1689" s="39">
        <v>42574</v>
      </c>
      <c r="C1689" s="40">
        <f t="shared" si="107"/>
        <v>0.91666666666666718</v>
      </c>
      <c r="D1689" s="43">
        <v>5.2</v>
      </c>
      <c r="E1689" s="9">
        <f t="shared" si="108"/>
        <v>5.3534000000000006</v>
      </c>
      <c r="F1689" s="44">
        <v>215.4</v>
      </c>
      <c r="G1689" s="9">
        <f t="shared" si="109"/>
        <v>215.4</v>
      </c>
      <c r="H1689" s="11">
        <f t="shared" si="106"/>
        <v>-716.82026000000008</v>
      </c>
    </row>
    <row r="1690" spans="1:8" outlineLevel="1">
      <c r="A1690" s="7">
        <v>30</v>
      </c>
      <c r="B1690" s="39">
        <v>42574</v>
      </c>
      <c r="C1690" s="40">
        <f t="shared" si="107"/>
        <v>0.93750000000000056</v>
      </c>
      <c r="D1690" s="43">
        <v>2.11</v>
      </c>
      <c r="E1690" s="9">
        <f t="shared" si="108"/>
        <v>2.1722450000000002</v>
      </c>
      <c r="F1690" s="44">
        <v>103.41</v>
      </c>
      <c r="G1690" s="9">
        <f t="shared" si="109"/>
        <v>103.41</v>
      </c>
      <c r="H1690" s="11">
        <f t="shared" si="106"/>
        <v>-47.593887949999996</v>
      </c>
    </row>
    <row r="1691" spans="1:8" outlineLevel="1">
      <c r="A1691" s="7">
        <v>30</v>
      </c>
      <c r="B1691" s="39">
        <v>42574</v>
      </c>
      <c r="C1691" s="40">
        <f t="shared" si="107"/>
        <v>0.95833333333333393</v>
      </c>
      <c r="D1691" s="43">
        <v>2.5299999999999998</v>
      </c>
      <c r="E1691" s="9">
        <f t="shared" si="108"/>
        <v>2.604635</v>
      </c>
      <c r="F1691" s="44">
        <v>98.13</v>
      </c>
      <c r="G1691" s="9">
        <f t="shared" si="109"/>
        <v>98.13</v>
      </c>
      <c r="H1691" s="11">
        <f t="shared" si="106"/>
        <v>-43.315080049999992</v>
      </c>
    </row>
    <row r="1692" spans="1:8" outlineLevel="1">
      <c r="A1692" s="7">
        <v>30</v>
      </c>
      <c r="B1692" s="39">
        <v>42574</v>
      </c>
      <c r="C1692" s="40">
        <f t="shared" si="107"/>
        <v>0.9791666666666673</v>
      </c>
      <c r="D1692" s="43">
        <v>2.0699999999999998</v>
      </c>
      <c r="E1692" s="9">
        <f t="shared" si="108"/>
        <v>2.131065</v>
      </c>
      <c r="F1692" s="44">
        <v>63.12</v>
      </c>
      <c r="G1692" s="9">
        <f t="shared" si="109"/>
        <v>63.12</v>
      </c>
      <c r="H1692" s="11">
        <f t="shared" si="106"/>
        <v>39.168974700000007</v>
      </c>
    </row>
    <row r="1693" spans="1:8" outlineLevel="1">
      <c r="A1693" s="7">
        <v>30</v>
      </c>
      <c r="B1693" s="39">
        <v>42574</v>
      </c>
      <c r="C1693" s="40">
        <f t="shared" si="107"/>
        <v>1.0000000000000007</v>
      </c>
      <c r="D1693" s="43">
        <v>1.7</v>
      </c>
      <c r="E1693" s="9">
        <f t="shared" si="108"/>
        <v>1.7501500000000001</v>
      </c>
      <c r="F1693" s="44">
        <v>88.97</v>
      </c>
      <c r="G1693" s="9">
        <f t="shared" si="109"/>
        <v>88.97</v>
      </c>
      <c r="H1693" s="11">
        <f t="shared" si="106"/>
        <v>-13.073620499999999</v>
      </c>
    </row>
    <row r="1694" spans="1:8" ht="15.75" thickBot="1">
      <c r="A1694" s="15"/>
      <c r="B1694" s="15"/>
      <c r="C1694" s="15"/>
      <c r="D1694" s="46">
        <v>8612.8800000000101</v>
      </c>
      <c r="E1694" s="46">
        <f>SUM(E14:E1693)</f>
        <v>8866.9599599999601</v>
      </c>
      <c r="F1694" s="47"/>
      <c r="G1694" s="9"/>
      <c r="H1694" s="46">
        <f>SUM(H14:H1693)</f>
        <v>98355.987416371267</v>
      </c>
    </row>
    <row r="1695" spans="1:8" ht="15.75" thickTop="1">
      <c r="A1695" s="15"/>
      <c r="B1695" s="16"/>
    </row>
    <row r="1696" spans="1:8">
      <c r="A1696" s="15"/>
      <c r="B1696" s="16"/>
    </row>
    <row r="1697" spans="1:2">
      <c r="A1697" s="15"/>
      <c r="B1697" s="16"/>
    </row>
    <row r="1698" spans="1:2">
      <c r="A1698" s="15"/>
      <c r="B1698" s="16"/>
    </row>
    <row r="1699" spans="1:2">
      <c r="A1699" s="15"/>
      <c r="B1699" s="16"/>
    </row>
    <row r="1700" spans="1:2">
      <c r="A1700" s="15"/>
      <c r="B1700" s="16"/>
    </row>
    <row r="1701" spans="1:2">
      <c r="A1701" s="15"/>
      <c r="B1701" s="16"/>
    </row>
    <row r="1702" spans="1:2">
      <c r="A1702" s="15"/>
      <c r="B1702" s="16"/>
    </row>
    <row r="1703" spans="1:2">
      <c r="A1703" s="15"/>
      <c r="B1703" s="16"/>
    </row>
    <row r="1704" spans="1:2">
      <c r="A1704" s="15"/>
      <c r="B1704" s="16"/>
    </row>
    <row r="1705" spans="1:2">
      <c r="A1705" s="15"/>
      <c r="B1705" s="16"/>
    </row>
    <row r="1706" spans="1:2">
      <c r="A1706" s="15"/>
      <c r="B1706" s="16"/>
    </row>
    <row r="1707" spans="1:2">
      <c r="A1707" s="15"/>
      <c r="B1707" s="16"/>
    </row>
    <row r="1708" spans="1:2">
      <c r="A1708" s="15"/>
      <c r="B1708" s="16"/>
    </row>
    <row r="1709" spans="1:2">
      <c r="A1709" s="15"/>
      <c r="B1709" s="16"/>
    </row>
    <row r="1710" spans="1:2">
      <c r="A1710" s="15"/>
      <c r="B1710" s="16"/>
    </row>
    <row r="1711" spans="1:2">
      <c r="A1711" s="15"/>
      <c r="B1711" s="16"/>
    </row>
    <row r="1712" spans="1:2">
      <c r="A1712" s="15"/>
      <c r="B1712" s="16"/>
    </row>
    <row r="1713" spans="1:2">
      <c r="A1713" s="15"/>
      <c r="B1713" s="16"/>
    </row>
    <row r="1714" spans="1:2">
      <c r="A1714" s="15"/>
      <c r="B1714" s="16"/>
    </row>
    <row r="1715" spans="1:2">
      <c r="A1715" s="15"/>
      <c r="B1715" s="16"/>
    </row>
    <row r="1716" spans="1:2">
      <c r="A1716" s="15"/>
      <c r="B1716" s="16"/>
    </row>
    <row r="1717" spans="1:2">
      <c r="A1717" s="15"/>
      <c r="B1717" s="16"/>
    </row>
    <row r="1718" spans="1:2">
      <c r="A1718" s="15"/>
      <c r="B1718" s="16"/>
    </row>
    <row r="1719" spans="1:2">
      <c r="A1719" s="15"/>
      <c r="B1719" s="16"/>
    </row>
    <row r="1720" spans="1:2">
      <c r="A1720" s="15"/>
      <c r="B1720" s="16"/>
    </row>
    <row r="1721" spans="1:2">
      <c r="A1721" s="15"/>
      <c r="B1721" s="16"/>
    </row>
    <row r="1722" spans="1:2">
      <c r="A1722" s="15"/>
      <c r="B1722" s="16"/>
    </row>
    <row r="1723" spans="1:2">
      <c r="A1723" s="15"/>
      <c r="B1723" s="16"/>
    </row>
    <row r="1724" spans="1:2">
      <c r="A1724" s="15"/>
      <c r="B1724" s="16"/>
    </row>
    <row r="1725" spans="1:2">
      <c r="A1725" s="15"/>
      <c r="B1725" s="16"/>
    </row>
    <row r="1726" spans="1:2">
      <c r="A1726" s="15"/>
      <c r="B1726" s="16"/>
    </row>
    <row r="1727" spans="1:2">
      <c r="A1727" s="15"/>
      <c r="B1727" s="16"/>
    </row>
    <row r="1728" spans="1:2">
      <c r="A1728" s="15"/>
      <c r="B1728" s="16"/>
    </row>
    <row r="1729" spans="1:2">
      <c r="A1729" s="15"/>
      <c r="B1729" s="16"/>
    </row>
    <row r="1730" spans="1:2">
      <c r="A1730" s="15"/>
      <c r="B1730" s="16"/>
    </row>
    <row r="1731" spans="1:2">
      <c r="A1731" s="15"/>
      <c r="B1731" s="16"/>
    </row>
    <row r="1732" spans="1:2">
      <c r="A1732" s="15"/>
      <c r="B1732" s="16"/>
    </row>
    <row r="1733" spans="1:2">
      <c r="A1733" s="15"/>
      <c r="B1733" s="16"/>
    </row>
    <row r="1734" spans="1:2">
      <c r="A1734" s="15"/>
      <c r="B1734" s="16"/>
    </row>
    <row r="1735" spans="1:2">
      <c r="A1735" s="15"/>
      <c r="B1735" s="16"/>
    </row>
    <row r="1736" spans="1:2">
      <c r="A1736" s="15"/>
      <c r="B1736" s="16"/>
    </row>
    <row r="1737" spans="1:2">
      <c r="A1737" s="15"/>
      <c r="B1737" s="16"/>
    </row>
    <row r="1738" spans="1:2">
      <c r="A1738" s="15"/>
      <c r="B1738" s="16"/>
    </row>
    <row r="1739" spans="1:2">
      <c r="A1739" s="15"/>
      <c r="B1739" s="16"/>
    </row>
    <row r="1740" spans="1:2">
      <c r="A1740" s="15"/>
      <c r="B1740" s="16"/>
    </row>
    <row r="1741" spans="1:2">
      <c r="A1741" s="15"/>
      <c r="B1741" s="16"/>
    </row>
    <row r="1742" spans="1:2">
      <c r="A1742" s="15"/>
      <c r="B1742" s="16"/>
    </row>
    <row r="1743" spans="1:2">
      <c r="A1743" s="15"/>
      <c r="B1743" s="16"/>
    </row>
    <row r="1744" spans="1:2">
      <c r="A1744" s="15"/>
      <c r="B1744" s="16"/>
    </row>
    <row r="1745" spans="1:2">
      <c r="A1745" s="15"/>
      <c r="B1745" s="16"/>
    </row>
    <row r="1746" spans="1:2">
      <c r="A1746" s="15"/>
      <c r="B1746" s="16"/>
    </row>
    <row r="1747" spans="1:2">
      <c r="A1747" s="15"/>
      <c r="B1747" s="16"/>
    </row>
    <row r="1748" spans="1:2">
      <c r="A1748" s="15"/>
      <c r="B1748" s="16"/>
    </row>
    <row r="1749" spans="1:2">
      <c r="A1749" s="15"/>
      <c r="B1749" s="16"/>
    </row>
    <row r="1750" spans="1:2">
      <c r="A1750" s="15"/>
      <c r="B1750" s="16"/>
    </row>
    <row r="1751" spans="1:2">
      <c r="A1751" s="15"/>
      <c r="B1751" s="16"/>
    </row>
    <row r="1752" spans="1:2">
      <c r="A1752" s="15"/>
      <c r="B1752" s="16"/>
    </row>
    <row r="1753" spans="1:2">
      <c r="A1753" s="15"/>
      <c r="B1753" s="16"/>
    </row>
    <row r="1754" spans="1:2">
      <c r="A1754" s="15"/>
      <c r="B1754" s="16"/>
    </row>
    <row r="1755" spans="1:2">
      <c r="A1755" s="15"/>
      <c r="B1755" s="16"/>
    </row>
    <row r="1756" spans="1:2">
      <c r="A1756" s="15"/>
      <c r="B1756" s="16"/>
    </row>
    <row r="1757" spans="1:2">
      <c r="A1757" s="15"/>
      <c r="B1757" s="16"/>
    </row>
    <row r="1758" spans="1:2">
      <c r="A1758" s="15"/>
      <c r="B1758" s="16"/>
    </row>
    <row r="1759" spans="1:2">
      <c r="A1759" s="15"/>
      <c r="B1759" s="16"/>
    </row>
    <row r="1760" spans="1:2">
      <c r="A1760" s="15"/>
      <c r="B1760" s="16"/>
    </row>
    <row r="1761" spans="1:2">
      <c r="A1761" s="15"/>
      <c r="B1761" s="16"/>
    </row>
    <row r="1762" spans="1:2">
      <c r="A1762" s="15"/>
      <c r="B1762" s="16"/>
    </row>
    <row r="1763" spans="1:2">
      <c r="A1763" s="15"/>
      <c r="B1763" s="16"/>
    </row>
    <row r="1764" spans="1:2">
      <c r="A1764" s="15"/>
      <c r="B1764" s="16"/>
    </row>
    <row r="1765" spans="1:2">
      <c r="A1765" s="15"/>
      <c r="B1765" s="16"/>
    </row>
    <row r="1766" spans="1:2">
      <c r="A1766" s="15"/>
      <c r="B1766" s="16"/>
    </row>
    <row r="1767" spans="1:2">
      <c r="A1767" s="15"/>
      <c r="B1767" s="16"/>
    </row>
    <row r="1768" spans="1:2">
      <c r="A1768" s="15"/>
      <c r="B1768" s="16"/>
    </row>
    <row r="1769" spans="1:2">
      <c r="A1769" s="15"/>
      <c r="B1769" s="16"/>
    </row>
    <row r="1770" spans="1:2">
      <c r="A1770" s="15"/>
      <c r="B1770" s="16"/>
    </row>
    <row r="1771" spans="1:2">
      <c r="A1771" s="15"/>
      <c r="B1771" s="16"/>
    </row>
    <row r="1772" spans="1:2">
      <c r="A1772" s="15"/>
      <c r="B1772" s="16"/>
    </row>
    <row r="1773" spans="1:2">
      <c r="A1773" s="15"/>
      <c r="B1773" s="16"/>
    </row>
    <row r="1774" spans="1:2">
      <c r="A1774" s="15"/>
      <c r="B1774" s="16"/>
    </row>
    <row r="1775" spans="1:2">
      <c r="A1775" s="15"/>
      <c r="B1775" s="16"/>
    </row>
    <row r="1776" spans="1:2">
      <c r="A1776" s="15"/>
      <c r="B1776" s="16"/>
    </row>
    <row r="1777" spans="1:2">
      <c r="A1777" s="15"/>
      <c r="B1777" s="16"/>
    </row>
    <row r="1778" spans="1:2">
      <c r="A1778" s="15"/>
      <c r="B1778" s="16"/>
    </row>
    <row r="1779" spans="1:2">
      <c r="A1779" s="15"/>
      <c r="B1779" s="16"/>
    </row>
    <row r="1780" spans="1:2">
      <c r="A1780" s="15"/>
      <c r="B1780" s="16"/>
    </row>
    <row r="1781" spans="1:2">
      <c r="A1781" s="15"/>
      <c r="B1781" s="16"/>
    </row>
    <row r="1782" spans="1:2">
      <c r="A1782" s="15"/>
      <c r="B1782" s="16"/>
    </row>
    <row r="1783" spans="1:2">
      <c r="A1783" s="15"/>
      <c r="B1783" s="16"/>
    </row>
    <row r="1784" spans="1:2">
      <c r="A1784" s="15"/>
      <c r="B1784" s="16"/>
    </row>
    <row r="1785" spans="1:2">
      <c r="A1785" s="15"/>
      <c r="B1785" s="16"/>
    </row>
    <row r="1786" spans="1:2">
      <c r="A1786" s="15"/>
      <c r="B1786" s="16"/>
    </row>
    <row r="1787" spans="1:2">
      <c r="A1787" s="15"/>
      <c r="B1787" s="16"/>
    </row>
    <row r="1788" spans="1:2">
      <c r="A1788" s="15"/>
      <c r="B1788" s="16"/>
    </row>
    <row r="1789" spans="1:2">
      <c r="A1789" s="15"/>
      <c r="B1789" s="16"/>
    </row>
    <row r="1790" spans="1:2">
      <c r="A1790" s="15"/>
      <c r="B1790" s="16"/>
    </row>
    <row r="1791" spans="1:2">
      <c r="A1791" s="15"/>
      <c r="B1791" s="16"/>
    </row>
    <row r="1792" spans="1:2">
      <c r="A1792" s="15"/>
      <c r="B1792" s="16"/>
    </row>
    <row r="1793" spans="1:2">
      <c r="A1793" s="15"/>
      <c r="B1793" s="16"/>
    </row>
    <row r="1794" spans="1:2">
      <c r="A1794" s="15"/>
      <c r="B1794" s="16"/>
    </row>
    <row r="1795" spans="1:2">
      <c r="A1795" s="15"/>
      <c r="B1795" s="16"/>
    </row>
    <row r="1796" spans="1:2">
      <c r="A1796" s="15"/>
      <c r="B1796" s="16"/>
    </row>
    <row r="1797" spans="1:2">
      <c r="A1797" s="15"/>
      <c r="B1797" s="16"/>
    </row>
    <row r="1798" spans="1:2">
      <c r="A1798" s="15"/>
      <c r="B1798" s="16"/>
    </row>
    <row r="1799" spans="1:2">
      <c r="A1799" s="15"/>
      <c r="B1799" s="16"/>
    </row>
    <row r="1800" spans="1:2">
      <c r="A1800" s="15"/>
      <c r="B1800" s="16"/>
    </row>
    <row r="1801" spans="1:2">
      <c r="A1801" s="15"/>
      <c r="B1801" s="16"/>
    </row>
    <row r="1802" spans="1:2">
      <c r="A1802" s="15"/>
      <c r="B1802" s="16"/>
    </row>
    <row r="1803" spans="1:2">
      <c r="A1803" s="15"/>
      <c r="B1803" s="16"/>
    </row>
    <row r="1804" spans="1:2">
      <c r="A1804" s="15"/>
      <c r="B1804" s="16"/>
    </row>
    <row r="1805" spans="1:2">
      <c r="A1805" s="15"/>
      <c r="B1805" s="16"/>
    </row>
    <row r="1806" spans="1:2">
      <c r="A1806" s="15"/>
      <c r="B1806" s="16"/>
    </row>
    <row r="1807" spans="1:2">
      <c r="A1807" s="15"/>
      <c r="B1807" s="16"/>
    </row>
    <row r="1808" spans="1:2">
      <c r="A1808" s="15"/>
      <c r="B1808" s="16"/>
    </row>
    <row r="1809" spans="1:2">
      <c r="A1809" s="15"/>
      <c r="B1809" s="16"/>
    </row>
    <row r="1810" spans="1:2">
      <c r="A1810" s="15"/>
      <c r="B1810" s="16"/>
    </row>
    <row r="1811" spans="1:2">
      <c r="A1811" s="15"/>
      <c r="B1811" s="16"/>
    </row>
    <row r="1812" spans="1:2">
      <c r="A1812" s="15"/>
      <c r="B1812" s="16"/>
    </row>
    <row r="1813" spans="1:2">
      <c r="A1813" s="15"/>
      <c r="B1813" s="16"/>
    </row>
    <row r="1814" spans="1:2">
      <c r="A1814" s="15"/>
      <c r="B1814" s="16"/>
    </row>
    <row r="1815" spans="1:2">
      <c r="A1815" s="15"/>
      <c r="B1815" s="16"/>
    </row>
    <row r="1816" spans="1:2">
      <c r="A1816" s="15"/>
      <c r="B1816" s="16"/>
    </row>
    <row r="1817" spans="1:2">
      <c r="A1817" s="15"/>
      <c r="B1817" s="16"/>
    </row>
    <row r="1818" spans="1:2">
      <c r="A1818" s="15"/>
      <c r="B1818" s="16"/>
    </row>
    <row r="1819" spans="1:2">
      <c r="A1819" s="15"/>
      <c r="B1819" s="16"/>
    </row>
    <row r="1820" spans="1:2">
      <c r="A1820" s="15"/>
      <c r="B1820" s="16"/>
    </row>
    <row r="1821" spans="1:2">
      <c r="A1821" s="15"/>
      <c r="B1821" s="16"/>
    </row>
    <row r="1822" spans="1:2">
      <c r="A1822" s="15"/>
      <c r="B1822" s="16"/>
    </row>
    <row r="1823" spans="1:2">
      <c r="A1823" s="15"/>
      <c r="B1823" s="16"/>
    </row>
    <row r="1824" spans="1:2">
      <c r="A1824" s="15"/>
      <c r="B1824" s="16"/>
    </row>
    <row r="1825" spans="1:2">
      <c r="A1825" s="15"/>
      <c r="B1825" s="16"/>
    </row>
    <row r="1826" spans="1:2">
      <c r="A1826" s="15"/>
      <c r="B1826" s="16"/>
    </row>
    <row r="1827" spans="1:2">
      <c r="A1827" s="15"/>
      <c r="B1827" s="16"/>
    </row>
    <row r="1828" spans="1:2">
      <c r="A1828" s="15"/>
      <c r="B1828" s="16"/>
    </row>
    <row r="1829" spans="1:2">
      <c r="A1829" s="15"/>
      <c r="B1829" s="16"/>
    </row>
    <row r="1830" spans="1:2">
      <c r="A1830" s="15"/>
      <c r="B1830" s="16"/>
    </row>
    <row r="1831" spans="1:2">
      <c r="A1831" s="15"/>
      <c r="B1831" s="16"/>
    </row>
    <row r="1832" spans="1:2">
      <c r="A1832" s="15"/>
      <c r="B1832" s="16"/>
    </row>
    <row r="1833" spans="1:2">
      <c r="A1833" s="15"/>
      <c r="B1833" s="16"/>
    </row>
    <row r="1834" spans="1:2">
      <c r="A1834" s="15"/>
      <c r="B1834" s="16"/>
    </row>
    <row r="1835" spans="1:2">
      <c r="A1835" s="15"/>
      <c r="B1835" s="16"/>
    </row>
    <row r="1836" spans="1:2">
      <c r="A1836" s="15"/>
      <c r="B1836" s="16"/>
    </row>
    <row r="1837" spans="1:2">
      <c r="A1837" s="15"/>
      <c r="B1837" s="16"/>
    </row>
    <row r="1838" spans="1:2">
      <c r="A1838" s="15"/>
      <c r="B1838" s="16"/>
    </row>
    <row r="1839" spans="1:2">
      <c r="A1839" s="15"/>
      <c r="B1839" s="16"/>
    </row>
    <row r="1840" spans="1:2">
      <c r="A1840" s="15"/>
      <c r="B1840" s="16"/>
    </row>
    <row r="1841" spans="1:2">
      <c r="A1841" s="15"/>
      <c r="B1841" s="16"/>
    </row>
    <row r="1842" spans="1:2">
      <c r="A1842" s="15"/>
      <c r="B1842" s="16"/>
    </row>
    <row r="1843" spans="1:2">
      <c r="A1843" s="15"/>
      <c r="B1843" s="16"/>
    </row>
    <row r="1844" spans="1:2">
      <c r="A1844" s="15"/>
      <c r="B1844" s="16"/>
    </row>
    <row r="1845" spans="1:2">
      <c r="A1845" s="15"/>
      <c r="B1845" s="16"/>
    </row>
    <row r="1846" spans="1:2">
      <c r="A1846" s="15"/>
      <c r="B1846" s="16"/>
    </row>
    <row r="1847" spans="1:2">
      <c r="A1847" s="15"/>
      <c r="B1847" s="16"/>
    </row>
    <row r="1848" spans="1:2">
      <c r="A1848" s="15"/>
      <c r="B1848" s="16"/>
    </row>
    <row r="1849" spans="1:2">
      <c r="A1849" s="15"/>
      <c r="B1849" s="16"/>
    </row>
    <row r="1850" spans="1:2">
      <c r="A1850" s="15"/>
      <c r="B1850" s="16"/>
    </row>
    <row r="1851" spans="1:2">
      <c r="A1851" s="15"/>
      <c r="B1851" s="16"/>
    </row>
    <row r="1852" spans="1:2">
      <c r="A1852" s="15"/>
      <c r="B1852" s="16"/>
    </row>
    <row r="1853" spans="1:2">
      <c r="A1853" s="15"/>
      <c r="B1853" s="16"/>
    </row>
    <row r="1854" spans="1:2">
      <c r="A1854" s="15"/>
      <c r="B1854" s="16"/>
    </row>
    <row r="1855" spans="1:2">
      <c r="A1855" s="15"/>
      <c r="B1855" s="16"/>
    </row>
    <row r="1856" spans="1:2">
      <c r="A1856" s="15"/>
      <c r="B1856" s="16"/>
    </row>
    <row r="1857" spans="1:2">
      <c r="A1857" s="15"/>
      <c r="B1857" s="16"/>
    </row>
    <row r="1858" spans="1:2">
      <c r="A1858" s="15"/>
      <c r="B1858" s="16"/>
    </row>
    <row r="1859" spans="1:2">
      <c r="A1859" s="15"/>
      <c r="B1859" s="16"/>
    </row>
    <row r="1860" spans="1:2">
      <c r="A1860" s="15"/>
      <c r="B1860" s="16"/>
    </row>
    <row r="1861" spans="1:2">
      <c r="A1861" s="15"/>
      <c r="B1861" s="16"/>
    </row>
    <row r="1862" spans="1:2">
      <c r="A1862" s="15"/>
      <c r="B1862" s="16"/>
    </row>
    <row r="1863" spans="1:2">
      <c r="A1863" s="15"/>
      <c r="B1863" s="16"/>
    </row>
    <row r="1864" spans="1:2">
      <c r="A1864" s="15"/>
      <c r="B1864" s="16"/>
    </row>
    <row r="1865" spans="1:2">
      <c r="A1865" s="15"/>
      <c r="B1865" s="16"/>
    </row>
    <row r="1866" spans="1:2">
      <c r="A1866" s="15"/>
      <c r="B1866" s="16"/>
    </row>
    <row r="1867" spans="1:2">
      <c r="A1867" s="15"/>
      <c r="B1867" s="16"/>
    </row>
    <row r="1868" spans="1:2">
      <c r="A1868" s="15"/>
      <c r="B1868" s="16"/>
    </row>
    <row r="1869" spans="1:2">
      <c r="A1869" s="15"/>
    </row>
    <row r="1870" spans="1:2">
      <c r="A1870" s="15"/>
    </row>
    <row r="1871" spans="1:2">
      <c r="A1871" s="15"/>
    </row>
    <row r="1872" spans="1:2">
      <c r="A1872" s="15"/>
    </row>
    <row r="1873" spans="1:1">
      <c r="A1873" s="15"/>
    </row>
    <row r="1874" spans="1:1">
      <c r="A1874" s="15"/>
    </row>
    <row r="1875" spans="1:1">
      <c r="A1875" s="15"/>
    </row>
    <row r="1876" spans="1:1">
      <c r="A1876" s="15"/>
    </row>
    <row r="1877" spans="1:1">
      <c r="A1877" s="15"/>
    </row>
    <row r="1878" spans="1:1">
      <c r="A1878" s="15"/>
    </row>
    <row r="1879" spans="1:1">
      <c r="A1879" s="15"/>
    </row>
    <row r="1880" spans="1:1">
      <c r="A1880" s="15"/>
    </row>
    <row r="1881" spans="1:1">
      <c r="A1881" s="15"/>
    </row>
    <row r="1882" spans="1:1">
      <c r="A1882" s="15"/>
    </row>
    <row r="1883" spans="1:1">
      <c r="A1883" s="15"/>
    </row>
    <row r="1884" spans="1:1">
      <c r="A1884" s="15"/>
    </row>
    <row r="1885" spans="1:1">
      <c r="A1885" s="15"/>
    </row>
    <row r="1886" spans="1:1">
      <c r="A1886" s="15"/>
    </row>
    <row r="1887" spans="1:1">
      <c r="A1887" s="15"/>
    </row>
    <row r="1888" spans="1:1">
      <c r="A1888" s="15"/>
    </row>
    <row r="1889" spans="1:1">
      <c r="A1889" s="15"/>
    </row>
    <row r="1890" spans="1:1">
      <c r="A1890" s="15"/>
    </row>
    <row r="1891" spans="1:1">
      <c r="A1891" s="15"/>
    </row>
    <row r="1892" spans="1:1">
      <c r="A1892" s="15"/>
    </row>
    <row r="1893" spans="1:1">
      <c r="A1893" s="15"/>
    </row>
    <row r="1894" spans="1:1">
      <c r="A1894" s="15"/>
    </row>
    <row r="1895" spans="1:1">
      <c r="A1895" s="15"/>
    </row>
    <row r="1896" spans="1:1">
      <c r="A1896" s="15"/>
    </row>
    <row r="1897" spans="1:1">
      <c r="A1897" s="15"/>
    </row>
    <row r="1898" spans="1:1">
      <c r="A1898" s="15"/>
    </row>
    <row r="1899" spans="1:1">
      <c r="A1899" s="15"/>
    </row>
    <row r="1900" spans="1:1">
      <c r="A1900" s="15"/>
    </row>
    <row r="1901" spans="1:1">
      <c r="A1901" s="15"/>
    </row>
    <row r="1902" spans="1:1">
      <c r="A1902" s="15"/>
    </row>
    <row r="1903" spans="1:1">
      <c r="A1903" s="15"/>
    </row>
    <row r="1904" spans="1:1">
      <c r="A1904" s="15"/>
    </row>
    <row r="1905" spans="1:1">
      <c r="A1905" s="15"/>
    </row>
    <row r="1906" spans="1:1">
      <c r="A1906" s="15"/>
    </row>
    <row r="1907" spans="1:1">
      <c r="A1907" s="15"/>
    </row>
    <row r="1908" spans="1:1">
      <c r="A1908" s="15"/>
    </row>
    <row r="1909" spans="1:1">
      <c r="A1909" s="15"/>
    </row>
    <row r="1910" spans="1:1">
      <c r="A1910" s="15"/>
    </row>
    <row r="1911" spans="1:1">
      <c r="A1911" s="15"/>
    </row>
    <row r="1912" spans="1:1">
      <c r="A1912" s="15"/>
    </row>
    <row r="1913" spans="1:1">
      <c r="A1913" s="15"/>
    </row>
    <row r="1914" spans="1:1">
      <c r="A1914" s="15"/>
    </row>
    <row r="1915" spans="1:1">
      <c r="A1915" s="15"/>
    </row>
    <row r="1916" spans="1:1">
      <c r="A1916" s="15"/>
    </row>
    <row r="1917" spans="1:1">
      <c r="A1917" s="15"/>
    </row>
    <row r="1918" spans="1:1">
      <c r="A1918" s="15"/>
    </row>
    <row r="1919" spans="1:1">
      <c r="A1919" s="15"/>
    </row>
    <row r="1920" spans="1:1">
      <c r="A1920" s="15"/>
    </row>
    <row r="1921" spans="1:1">
      <c r="A1921" s="15"/>
    </row>
    <row r="1922" spans="1:1">
      <c r="A1922" s="15"/>
    </row>
    <row r="1923" spans="1:1">
      <c r="A1923" s="15"/>
    </row>
    <row r="1924" spans="1:1">
      <c r="A1924" s="15"/>
    </row>
    <row r="1925" spans="1:1">
      <c r="A1925" s="15"/>
    </row>
    <row r="1926" spans="1:1">
      <c r="A1926" s="15"/>
    </row>
    <row r="1927" spans="1:1">
      <c r="A1927" s="15"/>
    </row>
    <row r="1928" spans="1:1">
      <c r="A1928" s="15"/>
    </row>
    <row r="1929" spans="1:1">
      <c r="A1929" s="15"/>
    </row>
    <row r="1930" spans="1:1">
      <c r="A1930" s="15"/>
    </row>
    <row r="1931" spans="1:1">
      <c r="A1931" s="15"/>
    </row>
    <row r="1932" spans="1:1">
      <c r="A1932" s="15"/>
    </row>
    <row r="1933" spans="1:1">
      <c r="A1933" s="15"/>
    </row>
    <row r="1934" spans="1:1">
      <c r="A1934" s="15"/>
    </row>
    <row r="1935" spans="1:1">
      <c r="A1935" s="15"/>
    </row>
    <row r="1936" spans="1:1">
      <c r="A1936" s="15"/>
    </row>
    <row r="1937" spans="1:1">
      <c r="A1937" s="15"/>
    </row>
    <row r="1938" spans="1:1">
      <c r="A1938" s="15"/>
    </row>
    <row r="1939" spans="1:1">
      <c r="A1939" s="15"/>
    </row>
    <row r="1940" spans="1:1">
      <c r="A1940" s="15"/>
    </row>
    <row r="1941" spans="1:1">
      <c r="A1941" s="15"/>
    </row>
    <row r="1942" spans="1:1">
      <c r="A1942" s="15"/>
    </row>
    <row r="1943" spans="1:1">
      <c r="A1943" s="15"/>
    </row>
    <row r="1944" spans="1:1">
      <c r="A1944" s="15"/>
    </row>
    <row r="1945" spans="1:1">
      <c r="A1945" s="15"/>
    </row>
    <row r="1946" spans="1:1">
      <c r="A1946" s="15"/>
    </row>
    <row r="1947" spans="1:1">
      <c r="A1947" s="15"/>
    </row>
    <row r="1948" spans="1:1">
      <c r="A1948" s="15"/>
    </row>
    <row r="1949" spans="1:1">
      <c r="A1949" s="15"/>
    </row>
    <row r="1950" spans="1:1">
      <c r="A1950" s="15"/>
    </row>
    <row r="1951" spans="1:1">
      <c r="A1951" s="15"/>
    </row>
    <row r="1952" spans="1:1">
      <c r="A1952" s="15"/>
    </row>
    <row r="1953" spans="1:1">
      <c r="A1953" s="15"/>
    </row>
    <row r="1954" spans="1:1">
      <c r="A1954" s="15"/>
    </row>
    <row r="1955" spans="1:1">
      <c r="A1955" s="15"/>
    </row>
    <row r="1956" spans="1:1">
      <c r="A1956" s="15"/>
    </row>
    <row r="1957" spans="1:1">
      <c r="A1957" s="15"/>
    </row>
    <row r="1958" spans="1:1">
      <c r="A1958" s="15"/>
    </row>
    <row r="1959" spans="1:1">
      <c r="A1959" s="15"/>
    </row>
    <row r="1960" spans="1:1">
      <c r="A1960" s="15"/>
    </row>
    <row r="1961" spans="1:1">
      <c r="A1961" s="15"/>
    </row>
    <row r="1962" spans="1:1">
      <c r="A1962" s="15"/>
    </row>
    <row r="1963" spans="1:1">
      <c r="A1963" s="15"/>
    </row>
    <row r="1964" spans="1:1">
      <c r="A1964" s="15"/>
    </row>
    <row r="1965" spans="1:1">
      <c r="A1965" s="15"/>
    </row>
    <row r="1966" spans="1:1">
      <c r="A1966" s="15"/>
    </row>
    <row r="1967" spans="1:1">
      <c r="A1967" s="15"/>
    </row>
    <row r="1968" spans="1:1">
      <c r="A1968" s="15"/>
    </row>
    <row r="1969" spans="1:1">
      <c r="A1969" s="15"/>
    </row>
    <row r="1970" spans="1:1">
      <c r="A1970" s="15"/>
    </row>
    <row r="1971" spans="1:1">
      <c r="A1971" s="15"/>
    </row>
    <row r="1972" spans="1:1">
      <c r="A1972" s="15"/>
    </row>
    <row r="1973" spans="1:1">
      <c r="A1973" s="15"/>
    </row>
    <row r="1974" spans="1:1">
      <c r="A1974" s="15"/>
    </row>
    <row r="1975" spans="1:1">
      <c r="A1975" s="15"/>
    </row>
    <row r="1976" spans="1:1">
      <c r="A1976" s="15"/>
    </row>
    <row r="1977" spans="1:1">
      <c r="A1977" s="15"/>
    </row>
    <row r="1978" spans="1:1">
      <c r="A1978" s="15"/>
    </row>
    <row r="1979" spans="1:1">
      <c r="A1979" s="15"/>
    </row>
    <row r="1980" spans="1:1">
      <c r="A1980" s="15"/>
    </row>
    <row r="1981" spans="1:1">
      <c r="A1981" s="15"/>
    </row>
    <row r="1982" spans="1:1">
      <c r="A1982" s="15"/>
    </row>
    <row r="1983" spans="1:1">
      <c r="A1983" s="15"/>
    </row>
    <row r="1984" spans="1:1">
      <c r="A1984" s="15"/>
    </row>
    <row r="1985" spans="1:1">
      <c r="A1985" s="15"/>
    </row>
    <row r="1986" spans="1:1">
      <c r="A1986" s="15"/>
    </row>
    <row r="1987" spans="1:1">
      <c r="A1987" s="15"/>
    </row>
    <row r="1988" spans="1:1">
      <c r="A1988" s="15"/>
    </row>
    <row r="1989" spans="1:1">
      <c r="A1989" s="15"/>
    </row>
    <row r="1990" spans="1:1">
      <c r="A1990" s="15"/>
    </row>
    <row r="1991" spans="1:1">
      <c r="A1991" s="15"/>
    </row>
    <row r="1992" spans="1:1">
      <c r="A1992" s="15"/>
    </row>
    <row r="1993" spans="1:1">
      <c r="A1993" s="15"/>
    </row>
    <row r="1994" spans="1:1">
      <c r="A1994" s="15"/>
    </row>
    <row r="1995" spans="1:1">
      <c r="A1995" s="15"/>
    </row>
    <row r="1996" spans="1:1">
      <c r="A1996" s="15"/>
    </row>
    <row r="1997" spans="1:1">
      <c r="A1997" s="15"/>
    </row>
    <row r="1998" spans="1:1">
      <c r="A1998" s="15"/>
    </row>
    <row r="1999" spans="1:1">
      <c r="A1999" s="15"/>
    </row>
    <row r="2000" spans="1:1">
      <c r="A2000" s="15"/>
    </row>
    <row r="2001" spans="1:1">
      <c r="A2001" s="15"/>
    </row>
    <row r="2002" spans="1:1">
      <c r="A2002" s="15"/>
    </row>
    <row r="2003" spans="1:1">
      <c r="A2003" s="15"/>
    </row>
    <row r="2004" spans="1:1">
      <c r="A2004" s="15"/>
    </row>
    <row r="2005" spans="1:1">
      <c r="A2005" s="15"/>
    </row>
    <row r="2006" spans="1:1">
      <c r="A2006" s="15"/>
    </row>
    <row r="2007" spans="1:1">
      <c r="A2007" s="15"/>
    </row>
    <row r="2008" spans="1:1">
      <c r="A2008" s="15"/>
    </row>
    <row r="2009" spans="1:1">
      <c r="A2009" s="15"/>
    </row>
    <row r="2010" spans="1:1">
      <c r="A2010" s="15"/>
    </row>
    <row r="2011" spans="1:1">
      <c r="A2011" s="15"/>
    </row>
    <row r="2012" spans="1:1">
      <c r="A2012" s="15"/>
    </row>
    <row r="2013" spans="1:1">
      <c r="A2013" s="15"/>
    </row>
    <row r="2014" spans="1:1">
      <c r="A2014" s="15"/>
    </row>
    <row r="2015" spans="1:1">
      <c r="A2015" s="15"/>
    </row>
    <row r="2016" spans="1:1">
      <c r="A2016" s="15"/>
    </row>
    <row r="2017" spans="1:1">
      <c r="A2017" s="15"/>
    </row>
    <row r="2018" spans="1:1">
      <c r="A2018" s="15"/>
    </row>
    <row r="2019" spans="1:1">
      <c r="A2019" s="15"/>
    </row>
    <row r="2020" spans="1:1">
      <c r="A2020" s="15"/>
    </row>
    <row r="2021" spans="1:1">
      <c r="A2021" s="15"/>
    </row>
    <row r="2022" spans="1:1">
      <c r="A2022" s="15"/>
    </row>
    <row r="2023" spans="1:1">
      <c r="A2023" s="15"/>
    </row>
    <row r="2024" spans="1:1">
      <c r="A2024" s="15"/>
    </row>
    <row r="2025" spans="1:1">
      <c r="A2025" s="15"/>
    </row>
    <row r="2026" spans="1:1">
      <c r="A2026" s="15"/>
    </row>
    <row r="2027" spans="1:1">
      <c r="A2027" s="15"/>
    </row>
    <row r="2028" spans="1:1">
      <c r="A2028" s="15"/>
    </row>
    <row r="2029" spans="1:1">
      <c r="A2029" s="15"/>
    </row>
    <row r="2030" spans="1:1">
      <c r="A2030" s="15"/>
    </row>
    <row r="2031" spans="1:1">
      <c r="A2031" s="15"/>
    </row>
    <row r="2032" spans="1:1">
      <c r="A2032" s="15"/>
    </row>
    <row r="2033" spans="1:1">
      <c r="A2033" s="15"/>
    </row>
    <row r="2034" spans="1:1">
      <c r="A2034" s="15"/>
    </row>
    <row r="2035" spans="1:1">
      <c r="A2035" s="15"/>
    </row>
    <row r="2036" spans="1:1">
      <c r="A2036" s="15"/>
    </row>
    <row r="2037" spans="1:1">
      <c r="A2037" s="15"/>
    </row>
    <row r="2038" spans="1:1">
      <c r="A2038" s="15"/>
    </row>
    <row r="2039" spans="1:1">
      <c r="A2039" s="15"/>
    </row>
    <row r="2040" spans="1:1">
      <c r="A2040" s="15"/>
    </row>
    <row r="2041" spans="1:1">
      <c r="A2041" s="15"/>
    </row>
    <row r="2042" spans="1:1">
      <c r="A2042" s="15"/>
    </row>
    <row r="2043" spans="1:1">
      <c r="A2043" s="15"/>
    </row>
    <row r="2044" spans="1:1">
      <c r="A2044" s="15"/>
    </row>
    <row r="2045" spans="1:1">
      <c r="A2045" s="15"/>
    </row>
    <row r="2046" spans="1:1">
      <c r="A2046" s="15"/>
    </row>
    <row r="2047" spans="1:1">
      <c r="A2047" s="15"/>
    </row>
    <row r="2048" spans="1:1">
      <c r="A2048" s="15"/>
    </row>
    <row r="2049" spans="1:1">
      <c r="A2049" s="15"/>
    </row>
    <row r="2050" spans="1:1">
      <c r="A2050" s="15"/>
    </row>
    <row r="2051" spans="1:1">
      <c r="A2051" s="15"/>
    </row>
    <row r="2052" spans="1:1">
      <c r="A2052" s="15"/>
    </row>
    <row r="2053" spans="1:1">
      <c r="A2053" s="15"/>
    </row>
    <row r="2054" spans="1:1">
      <c r="A2054" s="15"/>
    </row>
    <row r="2055" spans="1:1">
      <c r="A2055" s="15"/>
    </row>
    <row r="2056" spans="1:1">
      <c r="A2056" s="15"/>
    </row>
    <row r="2057" spans="1:1">
      <c r="A2057" s="15"/>
    </row>
    <row r="2058" spans="1:1">
      <c r="A2058" s="15"/>
    </row>
    <row r="2059" spans="1:1">
      <c r="A2059" s="15"/>
    </row>
    <row r="2060" spans="1:1">
      <c r="A2060" s="15"/>
    </row>
    <row r="2061" spans="1:1">
      <c r="A2061" s="15"/>
    </row>
    <row r="2062" spans="1:1">
      <c r="A2062" s="15"/>
    </row>
    <row r="2063" spans="1:1">
      <c r="A2063" s="15"/>
    </row>
    <row r="2064" spans="1:1">
      <c r="A2064" s="15"/>
    </row>
    <row r="2065" spans="1:1">
      <c r="A2065" s="15"/>
    </row>
    <row r="2066" spans="1:1">
      <c r="A2066" s="15"/>
    </row>
    <row r="2067" spans="1:1">
      <c r="A2067" s="15"/>
    </row>
    <row r="2068" spans="1:1">
      <c r="A2068" s="15"/>
    </row>
    <row r="2069" spans="1:1">
      <c r="A2069" s="15"/>
    </row>
    <row r="2070" spans="1:1">
      <c r="A2070" s="15"/>
    </row>
    <row r="2071" spans="1:1">
      <c r="A2071" s="15"/>
    </row>
    <row r="2072" spans="1:1">
      <c r="A2072" s="15"/>
    </row>
    <row r="2073" spans="1:1">
      <c r="A2073" s="15"/>
    </row>
    <row r="2074" spans="1:1">
      <c r="A2074" s="15"/>
    </row>
    <row r="2075" spans="1:1">
      <c r="A2075" s="15"/>
    </row>
    <row r="2076" spans="1:1">
      <c r="A2076" s="15"/>
    </row>
    <row r="2077" spans="1:1">
      <c r="A2077" s="15"/>
    </row>
    <row r="2078" spans="1:1">
      <c r="A2078" s="15"/>
    </row>
    <row r="2079" spans="1:1">
      <c r="A2079" s="15"/>
    </row>
    <row r="2080" spans="1:1">
      <c r="A2080" s="15"/>
    </row>
    <row r="2081" spans="1:1">
      <c r="A2081" s="15"/>
    </row>
    <row r="2082" spans="1:1">
      <c r="A2082" s="15"/>
    </row>
    <row r="2083" spans="1:1">
      <c r="A2083" s="15"/>
    </row>
    <row r="2084" spans="1:1">
      <c r="A2084" s="15"/>
    </row>
    <row r="2085" spans="1:1">
      <c r="A2085" s="15"/>
    </row>
    <row r="2086" spans="1:1">
      <c r="A2086" s="15"/>
    </row>
    <row r="2087" spans="1:1">
      <c r="A2087" s="15"/>
    </row>
    <row r="2088" spans="1:1">
      <c r="A2088" s="15"/>
    </row>
    <row r="2089" spans="1:1">
      <c r="A2089" s="15"/>
    </row>
    <row r="2090" spans="1:1">
      <c r="A2090" s="15"/>
    </row>
    <row r="2091" spans="1:1">
      <c r="A2091" s="15"/>
    </row>
    <row r="2092" spans="1:1">
      <c r="A2092" s="15"/>
    </row>
    <row r="2093" spans="1:1">
      <c r="A2093" s="15"/>
    </row>
    <row r="2094" spans="1:1">
      <c r="A2094" s="15"/>
    </row>
    <row r="2095" spans="1:1">
      <c r="A2095" s="15"/>
    </row>
    <row r="2096" spans="1:1">
      <c r="A2096" s="15"/>
    </row>
    <row r="2097" spans="1:1">
      <c r="A2097" s="15"/>
    </row>
    <row r="2098" spans="1:1">
      <c r="A2098" s="15"/>
    </row>
    <row r="2099" spans="1:1">
      <c r="A2099" s="15"/>
    </row>
    <row r="2100" spans="1:1">
      <c r="A2100" s="15"/>
    </row>
    <row r="2101" spans="1:1">
      <c r="A2101" s="15"/>
    </row>
    <row r="2102" spans="1:1">
      <c r="A2102" s="15"/>
    </row>
    <row r="2103" spans="1:1">
      <c r="A2103" s="15"/>
    </row>
    <row r="2104" spans="1:1">
      <c r="A2104" s="15"/>
    </row>
    <row r="2105" spans="1:1">
      <c r="A2105" s="15"/>
    </row>
    <row r="2106" spans="1:1">
      <c r="A2106" s="15"/>
    </row>
    <row r="2107" spans="1:1">
      <c r="A2107" s="15"/>
    </row>
    <row r="2108" spans="1:1">
      <c r="A2108" s="15"/>
    </row>
    <row r="2109" spans="1:1">
      <c r="A2109" s="15"/>
    </row>
    <row r="2110" spans="1:1">
      <c r="A2110" s="15"/>
    </row>
    <row r="2111" spans="1:1">
      <c r="A2111" s="15"/>
    </row>
    <row r="2112" spans="1:1">
      <c r="A2112" s="15"/>
    </row>
    <row r="2113" spans="1:1">
      <c r="A2113" s="15"/>
    </row>
    <row r="2114" spans="1:1">
      <c r="A2114" s="15"/>
    </row>
    <row r="2115" spans="1:1">
      <c r="A2115" s="15"/>
    </row>
    <row r="2116" spans="1:1">
      <c r="A2116" s="15"/>
    </row>
    <row r="2117" spans="1:1">
      <c r="A2117" s="15"/>
    </row>
    <row r="2118" spans="1:1">
      <c r="A2118" s="15"/>
    </row>
    <row r="2119" spans="1:1">
      <c r="A2119" s="15"/>
    </row>
    <row r="2120" spans="1:1">
      <c r="A2120" s="15"/>
    </row>
    <row r="2121" spans="1:1">
      <c r="A2121" s="15"/>
    </row>
    <row r="2122" spans="1:1">
      <c r="A2122" s="15"/>
    </row>
    <row r="2123" spans="1:1">
      <c r="A2123" s="15"/>
    </row>
    <row r="2124" spans="1:1">
      <c r="A2124" s="15"/>
    </row>
    <row r="2125" spans="1:1">
      <c r="A2125" s="15"/>
    </row>
    <row r="2126" spans="1:1">
      <c r="A2126" s="15"/>
    </row>
    <row r="2127" spans="1:1">
      <c r="A2127" s="15"/>
    </row>
    <row r="2128" spans="1:1">
      <c r="A2128" s="15"/>
    </row>
    <row r="2129" spans="1:1">
      <c r="A2129" s="15"/>
    </row>
    <row r="2130" spans="1:1">
      <c r="A2130" s="15"/>
    </row>
    <row r="2131" spans="1:1">
      <c r="A2131" s="15"/>
    </row>
    <row r="2132" spans="1:1">
      <c r="A2132" s="15"/>
    </row>
    <row r="2133" spans="1:1">
      <c r="A2133" s="15"/>
    </row>
    <row r="2134" spans="1:1">
      <c r="A2134" s="15"/>
    </row>
    <row r="2135" spans="1:1">
      <c r="A2135" s="15"/>
    </row>
    <row r="2136" spans="1:1">
      <c r="A2136" s="15"/>
    </row>
    <row r="2137" spans="1:1">
      <c r="A2137" s="15"/>
    </row>
    <row r="2138" spans="1:1">
      <c r="A2138" s="15"/>
    </row>
    <row r="2139" spans="1:1">
      <c r="A2139" s="15"/>
    </row>
    <row r="2140" spans="1:1">
      <c r="A2140" s="15"/>
    </row>
    <row r="2141" spans="1:1">
      <c r="A2141" s="15"/>
    </row>
    <row r="2142" spans="1:1">
      <c r="A2142" s="15"/>
    </row>
    <row r="2143" spans="1:1">
      <c r="A2143" s="15"/>
    </row>
    <row r="2144" spans="1:1">
      <c r="A2144" s="15"/>
    </row>
    <row r="2145" spans="1:1">
      <c r="A2145" s="15"/>
    </row>
    <row r="2146" spans="1:1">
      <c r="A2146" s="15"/>
    </row>
    <row r="2147" spans="1:1">
      <c r="A2147" s="15"/>
    </row>
    <row r="2148" spans="1:1">
      <c r="A2148" s="15"/>
    </row>
    <row r="2149" spans="1:1">
      <c r="A2149" s="15"/>
    </row>
    <row r="2150" spans="1:1">
      <c r="A2150" s="15"/>
    </row>
    <row r="2151" spans="1:1">
      <c r="A2151" s="15"/>
    </row>
    <row r="2152" spans="1:1">
      <c r="A2152" s="15"/>
    </row>
    <row r="2153" spans="1:1">
      <c r="A2153" s="15"/>
    </row>
    <row r="2154" spans="1:1">
      <c r="A2154" s="15"/>
    </row>
    <row r="2155" spans="1:1">
      <c r="A2155" s="15"/>
    </row>
    <row r="2156" spans="1:1">
      <c r="A2156" s="15"/>
    </row>
    <row r="2157" spans="1:1">
      <c r="A2157" s="15"/>
    </row>
    <row r="2158" spans="1:1">
      <c r="A2158" s="15"/>
    </row>
    <row r="2159" spans="1:1">
      <c r="A2159" s="15"/>
    </row>
    <row r="2160" spans="1:1">
      <c r="A2160" s="15"/>
    </row>
    <row r="2161" spans="1:1">
      <c r="A2161" s="15"/>
    </row>
    <row r="2162" spans="1:1">
      <c r="A2162" s="15"/>
    </row>
    <row r="2163" spans="1:1">
      <c r="A2163" s="15"/>
    </row>
    <row r="2164" spans="1:1">
      <c r="A2164" s="15"/>
    </row>
    <row r="2165" spans="1:1">
      <c r="A2165" s="15"/>
    </row>
    <row r="2166" spans="1:1">
      <c r="A2166" s="15"/>
    </row>
    <row r="2167" spans="1:1">
      <c r="A2167" s="15"/>
    </row>
    <row r="2168" spans="1:1">
      <c r="A2168" s="15"/>
    </row>
    <row r="2169" spans="1:1">
      <c r="A2169" s="15"/>
    </row>
    <row r="2170" spans="1:1">
      <c r="A2170" s="15"/>
    </row>
    <row r="2171" spans="1:1">
      <c r="A2171" s="15"/>
    </row>
    <row r="2172" spans="1:1">
      <c r="A2172" s="15"/>
    </row>
    <row r="2173" spans="1:1">
      <c r="A2173" s="15"/>
    </row>
    <row r="2174" spans="1:1">
      <c r="A2174" s="15"/>
    </row>
    <row r="2175" spans="1:1">
      <c r="A2175" s="15"/>
    </row>
    <row r="2176" spans="1:1">
      <c r="A2176" s="15"/>
    </row>
    <row r="2177" spans="1:1">
      <c r="A2177" s="15"/>
    </row>
    <row r="2178" spans="1:1">
      <c r="A2178" s="15"/>
    </row>
    <row r="2179" spans="1:1">
      <c r="A2179" s="15"/>
    </row>
    <row r="2180" spans="1:1">
      <c r="A2180" s="15"/>
    </row>
    <row r="2181" spans="1:1">
      <c r="A2181" s="15"/>
    </row>
    <row r="2182" spans="1:1">
      <c r="A2182" s="15"/>
    </row>
    <row r="2183" spans="1:1">
      <c r="A2183" s="15"/>
    </row>
    <row r="2184" spans="1:1">
      <c r="A2184" s="15"/>
    </row>
    <row r="2185" spans="1:1">
      <c r="A2185" s="15"/>
    </row>
    <row r="2186" spans="1:1">
      <c r="A2186" s="15"/>
    </row>
    <row r="2187" spans="1:1">
      <c r="A2187" s="15"/>
    </row>
    <row r="2188" spans="1:1">
      <c r="A2188" s="15"/>
    </row>
    <row r="2189" spans="1:1">
      <c r="A2189" s="15"/>
    </row>
    <row r="2190" spans="1:1">
      <c r="A2190" s="15"/>
    </row>
    <row r="2191" spans="1:1">
      <c r="A2191" s="15"/>
    </row>
    <row r="2192" spans="1:1">
      <c r="A2192" s="15"/>
    </row>
    <row r="2193" spans="1:1">
      <c r="A2193" s="15"/>
    </row>
    <row r="2194" spans="1:1">
      <c r="A2194" s="15"/>
    </row>
    <row r="2195" spans="1:1">
      <c r="A2195" s="15"/>
    </row>
    <row r="2196" spans="1:1">
      <c r="A2196" s="15"/>
    </row>
    <row r="2197" spans="1:1">
      <c r="A2197" s="15"/>
    </row>
    <row r="2198" spans="1:1">
      <c r="A2198" s="15"/>
    </row>
    <row r="2199" spans="1:1">
      <c r="A2199" s="15"/>
    </row>
    <row r="2200" spans="1:1">
      <c r="A2200" s="15"/>
    </row>
    <row r="2201" spans="1:1">
      <c r="A2201" s="15"/>
    </row>
    <row r="2202" spans="1:1">
      <c r="A2202" s="15"/>
    </row>
    <row r="2203" spans="1:1">
      <c r="A2203" s="15"/>
    </row>
    <row r="2204" spans="1:1">
      <c r="A2204" s="15"/>
    </row>
    <row r="2205" spans="1:1">
      <c r="A2205" s="15"/>
    </row>
    <row r="2206" spans="1:1">
      <c r="A2206" s="15"/>
    </row>
    <row r="2207" spans="1:1">
      <c r="A2207" s="15"/>
    </row>
    <row r="2208" spans="1:1">
      <c r="A2208" s="15"/>
    </row>
    <row r="2209" spans="1:1">
      <c r="A2209" s="15"/>
    </row>
    <row r="2210" spans="1:1">
      <c r="A2210" s="15"/>
    </row>
    <row r="2211" spans="1:1">
      <c r="A2211" s="15"/>
    </row>
    <row r="2212" spans="1:1">
      <c r="A2212" s="15"/>
    </row>
    <row r="2213" spans="1:1">
      <c r="A2213" s="15"/>
    </row>
    <row r="2214" spans="1:1">
      <c r="A2214" s="15"/>
    </row>
    <row r="2215" spans="1:1">
      <c r="A2215" s="15"/>
    </row>
    <row r="2216" spans="1:1">
      <c r="A2216" s="15"/>
    </row>
    <row r="2217" spans="1:1">
      <c r="A2217" s="15"/>
    </row>
    <row r="2218" spans="1:1">
      <c r="A2218" s="15"/>
    </row>
    <row r="2219" spans="1:1">
      <c r="A2219" s="15"/>
    </row>
    <row r="2220" spans="1:1">
      <c r="A2220" s="15"/>
    </row>
    <row r="2221" spans="1:1">
      <c r="A2221" s="15"/>
    </row>
    <row r="2222" spans="1:1">
      <c r="A2222" s="15"/>
    </row>
    <row r="2223" spans="1:1">
      <c r="A2223" s="15"/>
    </row>
    <row r="2224" spans="1:1">
      <c r="A2224" s="15"/>
    </row>
    <row r="2225" spans="1:1">
      <c r="A2225" s="15"/>
    </row>
    <row r="2226" spans="1:1">
      <c r="A2226" s="15"/>
    </row>
    <row r="2227" spans="1:1">
      <c r="A2227" s="15"/>
    </row>
    <row r="2228" spans="1:1">
      <c r="A2228" s="15"/>
    </row>
    <row r="2229" spans="1:1">
      <c r="A2229" s="15"/>
    </row>
    <row r="2230" spans="1:1">
      <c r="A2230" s="15"/>
    </row>
    <row r="2231" spans="1:1">
      <c r="A2231" s="15"/>
    </row>
    <row r="2232" spans="1:1">
      <c r="A2232" s="15"/>
    </row>
    <row r="2233" spans="1:1">
      <c r="A2233" s="15"/>
    </row>
    <row r="2234" spans="1:1">
      <c r="A2234" s="15"/>
    </row>
    <row r="2235" spans="1:1">
      <c r="A2235" s="15"/>
    </row>
    <row r="2236" spans="1:1">
      <c r="A2236" s="15"/>
    </row>
    <row r="2237" spans="1:1">
      <c r="A2237" s="15"/>
    </row>
    <row r="2238" spans="1:1">
      <c r="A2238" s="15"/>
    </row>
    <row r="2239" spans="1:1">
      <c r="A2239" s="15"/>
    </row>
    <row r="2240" spans="1:1">
      <c r="A2240" s="15"/>
    </row>
    <row r="2241" spans="1:1">
      <c r="A2241" s="15"/>
    </row>
    <row r="2242" spans="1:1">
      <c r="A2242" s="15"/>
    </row>
    <row r="2243" spans="1:1">
      <c r="A2243" s="15"/>
    </row>
    <row r="2244" spans="1:1">
      <c r="A2244" s="15"/>
    </row>
    <row r="2245" spans="1:1">
      <c r="A2245" s="15"/>
    </row>
    <row r="2246" spans="1:1">
      <c r="A2246" s="15"/>
    </row>
    <row r="2247" spans="1:1">
      <c r="A2247" s="15"/>
    </row>
    <row r="2248" spans="1:1">
      <c r="A2248" s="15"/>
    </row>
    <row r="2249" spans="1:1">
      <c r="A2249" s="15"/>
    </row>
    <row r="2250" spans="1:1">
      <c r="A2250" s="15"/>
    </row>
    <row r="2251" spans="1:1">
      <c r="A2251" s="15"/>
    </row>
    <row r="2252" spans="1:1">
      <c r="A2252" s="15"/>
    </row>
    <row r="2253" spans="1:1">
      <c r="A2253" s="15"/>
    </row>
    <row r="2254" spans="1:1">
      <c r="A2254" s="15"/>
    </row>
    <row r="2255" spans="1:1">
      <c r="A2255" s="15"/>
    </row>
    <row r="2256" spans="1:1">
      <c r="A2256" s="15"/>
    </row>
    <row r="2257" spans="1:1">
      <c r="A2257" s="15"/>
    </row>
    <row r="2258" spans="1:1">
      <c r="A2258" s="15"/>
    </row>
    <row r="2259" spans="1:1">
      <c r="A2259" s="15"/>
    </row>
    <row r="2260" spans="1:1">
      <c r="A2260" s="15"/>
    </row>
    <row r="2261" spans="1:1">
      <c r="A2261" s="15"/>
    </row>
    <row r="2262" spans="1:1">
      <c r="A2262" s="15"/>
    </row>
    <row r="2263" spans="1:1">
      <c r="A2263" s="15"/>
    </row>
    <row r="2264" spans="1:1">
      <c r="A2264" s="15"/>
    </row>
    <row r="2265" spans="1:1">
      <c r="A2265" s="15"/>
    </row>
    <row r="2266" spans="1:1">
      <c r="A2266" s="15"/>
    </row>
    <row r="2267" spans="1:1">
      <c r="A2267" s="15"/>
    </row>
    <row r="2268" spans="1:1">
      <c r="A2268" s="15"/>
    </row>
    <row r="2269" spans="1:1">
      <c r="A2269" s="15"/>
    </row>
    <row r="2270" spans="1:1">
      <c r="A2270" s="15"/>
    </row>
    <row r="2271" spans="1:1">
      <c r="A2271" s="15"/>
    </row>
    <row r="2272" spans="1:1">
      <c r="A2272" s="15"/>
    </row>
    <row r="2273" spans="1:1">
      <c r="A2273" s="15"/>
    </row>
    <row r="2274" spans="1:1">
      <c r="A2274" s="15"/>
    </row>
    <row r="2275" spans="1:1">
      <c r="A2275" s="15"/>
    </row>
    <row r="2276" spans="1:1">
      <c r="A2276" s="15"/>
    </row>
    <row r="2277" spans="1:1">
      <c r="A2277" s="15"/>
    </row>
    <row r="2278" spans="1:1">
      <c r="A2278" s="15"/>
    </row>
    <row r="2279" spans="1:1">
      <c r="A2279" s="15"/>
    </row>
    <row r="2280" spans="1:1">
      <c r="A2280" s="15"/>
    </row>
    <row r="2281" spans="1:1">
      <c r="A2281" s="15"/>
    </row>
    <row r="2282" spans="1:1">
      <c r="A2282" s="15"/>
    </row>
    <row r="2283" spans="1:1">
      <c r="A2283" s="15"/>
    </row>
    <row r="2284" spans="1:1">
      <c r="A2284" s="15"/>
    </row>
    <row r="2285" spans="1:1">
      <c r="A2285" s="15"/>
    </row>
    <row r="2286" spans="1:1">
      <c r="A2286" s="15"/>
    </row>
    <row r="2287" spans="1:1">
      <c r="A2287" s="15"/>
    </row>
    <row r="2288" spans="1:1">
      <c r="A2288" s="15"/>
    </row>
    <row r="2289" spans="1:1">
      <c r="A2289" s="15"/>
    </row>
    <row r="2290" spans="1:1">
      <c r="A2290" s="15"/>
    </row>
    <row r="2291" spans="1:1">
      <c r="A2291" s="15"/>
    </row>
    <row r="2292" spans="1:1">
      <c r="A2292" s="15"/>
    </row>
    <row r="2293" spans="1:1">
      <c r="A2293" s="15"/>
    </row>
    <row r="2294" spans="1:1">
      <c r="A2294" s="15"/>
    </row>
    <row r="2295" spans="1:1">
      <c r="A2295" s="15"/>
    </row>
    <row r="2296" spans="1:1">
      <c r="A2296" s="15"/>
    </row>
    <row r="2297" spans="1:1">
      <c r="A2297" s="15"/>
    </row>
    <row r="2298" spans="1:1">
      <c r="A2298" s="15"/>
    </row>
    <row r="2299" spans="1:1">
      <c r="A2299" s="15"/>
    </row>
    <row r="2300" spans="1:1">
      <c r="A2300" s="15"/>
    </row>
    <row r="2301" spans="1:1">
      <c r="A2301" s="15"/>
    </row>
    <row r="2302" spans="1:1">
      <c r="A2302" s="15"/>
    </row>
    <row r="2303" spans="1:1">
      <c r="A2303" s="15"/>
    </row>
    <row r="2304" spans="1:1">
      <c r="A2304" s="15"/>
    </row>
    <row r="2305" spans="1:1">
      <c r="A2305" s="15"/>
    </row>
    <row r="2306" spans="1:1">
      <c r="A2306" s="15"/>
    </row>
    <row r="2307" spans="1:1">
      <c r="A2307" s="15"/>
    </row>
    <row r="2308" spans="1:1">
      <c r="A2308" s="15"/>
    </row>
    <row r="2309" spans="1:1">
      <c r="A2309" s="15"/>
    </row>
    <row r="2310" spans="1:1">
      <c r="A2310" s="15"/>
    </row>
    <row r="2311" spans="1:1">
      <c r="A2311" s="15"/>
    </row>
    <row r="2312" spans="1:1">
      <c r="A2312" s="15"/>
    </row>
    <row r="2313" spans="1:1">
      <c r="A2313" s="15"/>
    </row>
    <row r="2314" spans="1:1">
      <c r="A2314" s="15"/>
    </row>
    <row r="2315" spans="1:1">
      <c r="A2315" s="15"/>
    </row>
    <row r="2316" spans="1:1">
      <c r="A2316" s="15"/>
    </row>
    <row r="2317" spans="1:1">
      <c r="A2317" s="15"/>
    </row>
    <row r="2318" spans="1:1">
      <c r="A2318" s="15"/>
    </row>
    <row r="2319" spans="1:1">
      <c r="A2319" s="15"/>
    </row>
    <row r="2320" spans="1:1">
      <c r="A2320" s="15"/>
    </row>
    <row r="2321" spans="1:1">
      <c r="A2321" s="15"/>
    </row>
    <row r="2322" spans="1:1">
      <c r="A2322" s="15"/>
    </row>
    <row r="2323" spans="1:1">
      <c r="A2323" s="15"/>
    </row>
    <row r="2324" spans="1:1">
      <c r="A2324" s="15"/>
    </row>
    <row r="2325" spans="1:1">
      <c r="A2325" s="15"/>
    </row>
    <row r="2326" spans="1:1">
      <c r="A2326" s="15"/>
    </row>
    <row r="2327" spans="1:1">
      <c r="A2327" s="15"/>
    </row>
    <row r="2328" spans="1:1">
      <c r="A2328" s="15"/>
    </row>
    <row r="2329" spans="1:1">
      <c r="A2329" s="15"/>
    </row>
    <row r="2330" spans="1:1">
      <c r="A2330" s="15"/>
    </row>
    <row r="2331" spans="1:1">
      <c r="A2331" s="15"/>
    </row>
    <row r="2332" spans="1:1">
      <c r="A2332" s="15"/>
    </row>
    <row r="2333" spans="1:1">
      <c r="A2333" s="15"/>
    </row>
    <row r="2334" spans="1:1">
      <c r="A2334" s="15"/>
    </row>
    <row r="2335" spans="1:1">
      <c r="A2335" s="15"/>
    </row>
    <row r="2336" spans="1:1">
      <c r="A2336" s="15"/>
    </row>
    <row r="2337" spans="1:1">
      <c r="A2337" s="15"/>
    </row>
    <row r="2338" spans="1:1">
      <c r="A2338" s="15"/>
    </row>
    <row r="2339" spans="1:1">
      <c r="A2339" s="15"/>
    </row>
    <row r="2340" spans="1:1">
      <c r="A2340" s="15"/>
    </row>
    <row r="2341" spans="1:1">
      <c r="A2341" s="15"/>
    </row>
    <row r="2342" spans="1:1">
      <c r="A2342" s="15"/>
    </row>
    <row r="2343" spans="1:1">
      <c r="A2343" s="15"/>
    </row>
    <row r="2344" spans="1:1">
      <c r="A2344" s="15"/>
    </row>
    <row r="2345" spans="1:1">
      <c r="A2345" s="15"/>
    </row>
    <row r="2346" spans="1:1">
      <c r="A2346" s="15"/>
    </row>
    <row r="2347" spans="1:1">
      <c r="A2347" s="15"/>
    </row>
    <row r="2348" spans="1:1">
      <c r="A2348" s="15"/>
    </row>
    <row r="2349" spans="1:1">
      <c r="A2349" s="15"/>
    </row>
    <row r="2350" spans="1:1">
      <c r="A2350" s="15"/>
    </row>
    <row r="2351" spans="1:1">
      <c r="A2351" s="15"/>
    </row>
    <row r="2352" spans="1:1">
      <c r="A2352" s="15"/>
    </row>
    <row r="2353" spans="1:1">
      <c r="A2353" s="15"/>
    </row>
    <row r="2354" spans="1:1">
      <c r="A2354" s="15"/>
    </row>
    <row r="2355" spans="1:1">
      <c r="A2355" s="15"/>
    </row>
    <row r="2356" spans="1:1">
      <c r="A2356" s="15"/>
    </row>
    <row r="2357" spans="1:1">
      <c r="A2357" s="15"/>
    </row>
    <row r="2358" spans="1:1">
      <c r="A2358" s="15"/>
    </row>
    <row r="2359" spans="1:1">
      <c r="A2359" s="15"/>
    </row>
    <row r="2360" spans="1:1">
      <c r="A2360" s="15"/>
    </row>
    <row r="2361" spans="1:1">
      <c r="A2361" s="15"/>
    </row>
    <row r="2362" spans="1:1">
      <c r="A2362" s="15"/>
    </row>
    <row r="2363" spans="1:1">
      <c r="A2363" s="15"/>
    </row>
    <row r="2364" spans="1:1">
      <c r="A2364" s="15"/>
    </row>
    <row r="2365" spans="1:1">
      <c r="A2365" s="15"/>
    </row>
    <row r="2366" spans="1:1">
      <c r="A2366" s="15"/>
    </row>
    <row r="2367" spans="1:1">
      <c r="A2367" s="15"/>
    </row>
    <row r="2368" spans="1:1">
      <c r="A2368" s="15"/>
    </row>
    <row r="2369" spans="1:1">
      <c r="A2369" s="15"/>
    </row>
    <row r="2370" spans="1:1">
      <c r="A2370" s="15"/>
    </row>
    <row r="2371" spans="1:1">
      <c r="A2371" s="15"/>
    </row>
    <row r="2372" spans="1:1">
      <c r="A2372" s="15"/>
    </row>
    <row r="2373" spans="1:1">
      <c r="A2373" s="15"/>
    </row>
    <row r="2374" spans="1:1">
      <c r="A2374" s="15"/>
    </row>
    <row r="2375" spans="1:1">
      <c r="A2375" s="15"/>
    </row>
    <row r="2376" spans="1:1">
      <c r="A2376" s="15"/>
    </row>
    <row r="2377" spans="1:1">
      <c r="A2377" s="15"/>
    </row>
    <row r="2378" spans="1:1">
      <c r="A2378" s="15"/>
    </row>
    <row r="2379" spans="1:1">
      <c r="A2379" s="15"/>
    </row>
    <row r="2380" spans="1:1">
      <c r="A2380" s="15"/>
    </row>
    <row r="2381" spans="1:1">
      <c r="A2381" s="15"/>
    </row>
    <row r="2382" spans="1:1">
      <c r="A2382" s="15"/>
    </row>
    <row r="2383" spans="1:1">
      <c r="A2383" s="15"/>
    </row>
    <row r="2384" spans="1:1">
      <c r="A2384" s="15"/>
    </row>
    <row r="2385" spans="1:1">
      <c r="A2385" s="15"/>
    </row>
    <row r="2386" spans="1:1">
      <c r="A2386" s="15"/>
    </row>
    <row r="2387" spans="1:1">
      <c r="A2387" s="15"/>
    </row>
    <row r="2388" spans="1:1">
      <c r="A2388" s="15"/>
    </row>
    <row r="2389" spans="1:1">
      <c r="A2389" s="15"/>
    </row>
    <row r="2390" spans="1:1">
      <c r="A2390" s="15"/>
    </row>
    <row r="2391" spans="1:1">
      <c r="A2391" s="15"/>
    </row>
    <row r="2392" spans="1:1">
      <c r="A2392" s="15"/>
    </row>
    <row r="2393" spans="1:1">
      <c r="A2393" s="15"/>
    </row>
    <row r="2394" spans="1:1">
      <c r="A2394" s="15"/>
    </row>
    <row r="2395" spans="1:1">
      <c r="A2395" s="15"/>
    </row>
    <row r="2396" spans="1:1">
      <c r="A2396" s="15"/>
    </row>
    <row r="2397" spans="1:1">
      <c r="A2397" s="15"/>
    </row>
    <row r="2398" spans="1:1">
      <c r="A2398" s="15"/>
    </row>
    <row r="2399" spans="1:1">
      <c r="A2399" s="15"/>
    </row>
    <row r="2400" spans="1:1">
      <c r="A2400" s="15"/>
    </row>
    <row r="2401" spans="1:1">
      <c r="A2401" s="15"/>
    </row>
    <row r="2402" spans="1:1">
      <c r="A2402" s="15"/>
    </row>
    <row r="2403" spans="1:1">
      <c r="A2403" s="15"/>
    </row>
    <row r="2404" spans="1:1">
      <c r="A2404" s="15"/>
    </row>
    <row r="2405" spans="1:1">
      <c r="A2405" s="15"/>
    </row>
    <row r="2406" spans="1:1">
      <c r="A2406" s="15"/>
    </row>
    <row r="2407" spans="1:1">
      <c r="A2407" s="15"/>
    </row>
    <row r="2408" spans="1:1">
      <c r="A2408" s="15"/>
    </row>
    <row r="2409" spans="1:1">
      <c r="A2409" s="15"/>
    </row>
    <row r="2410" spans="1:1">
      <c r="A2410" s="15"/>
    </row>
    <row r="2411" spans="1:1">
      <c r="A2411" s="15"/>
    </row>
    <row r="2412" spans="1:1">
      <c r="A2412" s="15"/>
    </row>
    <row r="2413" spans="1:1">
      <c r="A2413" s="15"/>
    </row>
    <row r="2414" spans="1:1">
      <c r="A2414" s="15"/>
    </row>
    <row r="2415" spans="1:1">
      <c r="A2415" s="15"/>
    </row>
    <row r="2416" spans="1:1">
      <c r="A2416" s="15"/>
    </row>
    <row r="2417" spans="1:1">
      <c r="A2417" s="15"/>
    </row>
    <row r="2418" spans="1:1">
      <c r="A2418" s="15"/>
    </row>
    <row r="2419" spans="1:1">
      <c r="A2419" s="15"/>
    </row>
    <row r="2420" spans="1:1">
      <c r="A2420" s="15"/>
    </row>
    <row r="2421" spans="1:1">
      <c r="A2421" s="15"/>
    </row>
    <row r="2422" spans="1:1">
      <c r="A2422" s="15"/>
    </row>
    <row r="2423" spans="1:1">
      <c r="A2423" s="15"/>
    </row>
    <row r="2424" spans="1:1">
      <c r="A2424" s="15"/>
    </row>
    <row r="2425" spans="1:1">
      <c r="A2425" s="15"/>
    </row>
    <row r="2426" spans="1:1">
      <c r="A2426" s="15"/>
    </row>
    <row r="2427" spans="1:1">
      <c r="A2427" s="15"/>
    </row>
    <row r="2428" spans="1:1">
      <c r="A2428" s="15"/>
    </row>
    <row r="2429" spans="1:1">
      <c r="A2429" s="15"/>
    </row>
    <row r="2430" spans="1:1">
      <c r="A2430" s="15"/>
    </row>
    <row r="2431" spans="1:1">
      <c r="A2431" s="15"/>
    </row>
    <row r="2432" spans="1:1">
      <c r="A2432" s="15"/>
    </row>
    <row r="2433" spans="1:1">
      <c r="A2433" s="15"/>
    </row>
    <row r="2434" spans="1:1">
      <c r="A2434" s="15"/>
    </row>
    <row r="2435" spans="1:1">
      <c r="A2435" s="15"/>
    </row>
    <row r="2436" spans="1:1">
      <c r="A2436" s="15"/>
    </row>
    <row r="2437" spans="1:1">
      <c r="A2437" s="15"/>
    </row>
    <row r="2438" spans="1:1">
      <c r="A2438" s="15"/>
    </row>
    <row r="2439" spans="1:1">
      <c r="A2439" s="15"/>
    </row>
    <row r="2440" spans="1:1">
      <c r="A2440" s="15"/>
    </row>
    <row r="2441" spans="1:1">
      <c r="A2441" s="15"/>
    </row>
    <row r="2442" spans="1:1">
      <c r="A2442" s="15"/>
    </row>
    <row r="2443" spans="1:1">
      <c r="A2443" s="15"/>
    </row>
    <row r="2444" spans="1:1">
      <c r="A2444" s="15"/>
    </row>
    <row r="2445" spans="1:1">
      <c r="A2445" s="15"/>
    </row>
    <row r="2446" spans="1:1">
      <c r="A2446" s="15"/>
    </row>
    <row r="2447" spans="1:1">
      <c r="A2447" s="15"/>
    </row>
    <row r="2448" spans="1:1">
      <c r="A2448" s="15"/>
    </row>
    <row r="2449" spans="1:1">
      <c r="A2449" s="15"/>
    </row>
    <row r="2450" spans="1:1">
      <c r="A2450" s="15"/>
    </row>
    <row r="2451" spans="1:1">
      <c r="A2451" s="15"/>
    </row>
    <row r="2452" spans="1:1">
      <c r="A2452" s="15"/>
    </row>
    <row r="2453" spans="1:1">
      <c r="A2453" s="15"/>
    </row>
    <row r="2454" spans="1:1">
      <c r="A2454" s="15"/>
    </row>
    <row r="2455" spans="1:1">
      <c r="A2455" s="15"/>
    </row>
    <row r="2456" spans="1:1">
      <c r="A2456" s="15"/>
    </row>
    <row r="2457" spans="1:1">
      <c r="A2457" s="15"/>
    </row>
    <row r="2458" spans="1:1">
      <c r="A2458" s="15"/>
    </row>
    <row r="2459" spans="1:1">
      <c r="A2459" s="15"/>
    </row>
    <row r="2460" spans="1:1">
      <c r="A2460" s="15"/>
    </row>
    <row r="2461" spans="1:1">
      <c r="A2461" s="15"/>
    </row>
    <row r="2462" spans="1:1">
      <c r="A2462" s="15"/>
    </row>
    <row r="2463" spans="1:1">
      <c r="A2463" s="15"/>
    </row>
    <row r="2464" spans="1:1">
      <c r="A2464" s="15"/>
    </row>
    <row r="2465" spans="1:1">
      <c r="A2465" s="15"/>
    </row>
    <row r="2466" spans="1:1">
      <c r="A2466" s="15"/>
    </row>
    <row r="2467" spans="1:1">
      <c r="A2467" s="15"/>
    </row>
    <row r="2468" spans="1:1">
      <c r="A2468" s="15"/>
    </row>
    <row r="2469" spans="1:1">
      <c r="A2469" s="15"/>
    </row>
    <row r="2470" spans="1:1">
      <c r="A2470" s="15"/>
    </row>
    <row r="2471" spans="1:1">
      <c r="A2471" s="15"/>
    </row>
    <row r="2472" spans="1:1">
      <c r="A2472" s="15"/>
    </row>
    <row r="2473" spans="1:1">
      <c r="A2473" s="15"/>
    </row>
    <row r="2474" spans="1:1">
      <c r="A2474" s="15"/>
    </row>
    <row r="2475" spans="1:1">
      <c r="A2475" s="15"/>
    </row>
  </sheetData>
  <hyperlinks>
    <hyperlink ref="C7" r:id="rId1"/>
    <hyperlink ref="C8" r:id="rId2"/>
  </hyperlinks>
  <pageMargins left="0.70866141732283472" right="0.70866141732283472" top="0.74803149606299213" bottom="0.74803149606299213" header="0.31496062992125984" footer="0.31496062992125984"/>
  <pageSetup paperSize="9" scale="84" fitToHeight="0" orientation="landscape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Summary Lead 2016-17</vt:lpstr>
      <vt:lpstr>Calculation Royalla Sep-16</vt:lpstr>
      <vt:lpstr>Calculation Royalla Aug-16</vt:lpstr>
      <vt:lpstr>Calculation Royalla Jul-16</vt:lpstr>
      <vt:lpstr>Calculation Coonooer BWF Oct-16</vt:lpstr>
      <vt:lpstr>Calculation Coonooer BWF Sep-16</vt:lpstr>
      <vt:lpstr>Calculation Coonooer BWF Aug-16</vt:lpstr>
      <vt:lpstr>Calculation Coonooer BWF Jul-16</vt:lpstr>
      <vt:lpstr>Sheet2</vt:lpstr>
      <vt:lpstr>Sheet3</vt:lpstr>
      <vt:lpstr>'Calculation Coonooer BWF Aug-16'!Print_Area</vt:lpstr>
      <vt:lpstr>'Calculation Coonooer BWF Jul-16'!Print_Area</vt:lpstr>
      <vt:lpstr>'Calculation Coonooer BWF Oct-16'!Print_Area</vt:lpstr>
      <vt:lpstr>'Calculation Coonooer BWF Sep-16'!Print_Area</vt:lpstr>
      <vt:lpstr>'Calculation Royalla Aug-16'!Print_Area</vt:lpstr>
      <vt:lpstr>'Calculation Royalla Jul-16'!Print_Area</vt:lpstr>
      <vt:lpstr>'Calculation Royalla Sep-16'!Print_Area</vt:lpstr>
    </vt:vector>
  </TitlesOfParts>
  <Company>ActewAGL Dist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Theron, Johann</dc:creator>
  <cp:lastModifiedBy>Naton Ramsay</cp:lastModifiedBy>
  <dcterms:created xsi:type="dcterms:W3CDTF">2016-11-01T01:54:56Z</dcterms:created>
  <dcterms:modified xsi:type="dcterms:W3CDTF">2017-01-16T23:50:04Z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A13118100</vt:lpwstr>
  </property>
  <property fmtid="{D5CDD505-2E9C-101B-9397-08002B2CF9AE}" pid="4" name="Objective-Title">
    <vt:lpwstr>Jul to Sep 2016</vt:lpwstr>
  </property>
  <property fmtid="{D5CDD505-2E9C-101B-9397-08002B2CF9AE}" pid="5" name="Objective-Comment">
    <vt:lpwstr/>
  </property>
  <property fmtid="{D5CDD505-2E9C-101B-9397-08002B2CF9AE}" pid="6" name="Objective-CreationStamp">
    <vt:filetime>2017-01-03T01:10:49Z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2017-01-03T01:10:49Z</vt:filetime>
  </property>
  <property fmtid="{D5CDD505-2E9C-101B-9397-08002B2CF9AE}" pid="10" name="Objective-ModificationStamp">
    <vt:filetime>2017-01-09T03:32:39Z</vt:filetime>
  </property>
  <property fmtid="{D5CDD505-2E9C-101B-9397-08002B2CF9AE}" pid="11" name="Objective-Owner">
    <vt:lpwstr>Greg Buckman</vt:lpwstr>
  </property>
  <property fmtid="{D5CDD505-2E9C-101B-9397-08002B2CF9AE}" pid="12" name="Objective-Path">
    <vt:lpwstr>Whole of ACT Government:EPSDD - Environment Planning and Sustainable Development Directorate:DIVISION - Sustainability and Climate Change:BRANCH - Energy Markets and Renewables:08. Programs and/or Projects:Renewables:Renewable Energy Target Modelling:AAD </vt:lpwstr>
  </property>
  <property fmtid="{D5CDD505-2E9C-101B-9397-08002B2CF9AE}" pid="13" name="Objective-Parent">
    <vt:lpwstr>ActewAGL spreadsheets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1.0</vt:lpwstr>
  </property>
  <property fmtid="{D5CDD505-2E9C-101B-9397-08002B2CF9AE}" pid="16" name="Objective-VersionNumber">
    <vt:r8>1</vt:r8>
  </property>
  <property fmtid="{D5CDD505-2E9C-101B-9397-08002B2CF9AE}" pid="17" name="Objective-VersionComment">
    <vt:lpwstr>First version</vt:lpwstr>
  </property>
  <property fmtid="{D5CDD505-2E9C-101B-9397-08002B2CF9AE}" pid="18" name="Objective-FileNumber">
    <vt:lpwstr/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Owner Agency [system]">
    <vt:lpwstr>EPD</vt:lpwstr>
  </property>
  <property fmtid="{D5CDD505-2E9C-101B-9397-08002B2CF9AE}" pid="22" name="Objective-Document Type [system]">
    <vt:lpwstr>0-Document</vt:lpwstr>
  </property>
  <property fmtid="{D5CDD505-2E9C-101B-9397-08002B2CF9AE}" pid="23" name="Objective-Language [system]">
    <vt:lpwstr>English (en)</vt:lpwstr>
  </property>
  <property fmtid="{D5CDD505-2E9C-101B-9397-08002B2CF9AE}" pid="24" name="Objective-Jurisdiction [system]">
    <vt:lpwstr>ACT</vt:lpwstr>
  </property>
  <property fmtid="{D5CDD505-2E9C-101B-9397-08002B2CF9AE}" pid="25" name="Objective-Customers [system]">
    <vt:lpwstr/>
  </property>
  <property fmtid="{D5CDD505-2E9C-101B-9397-08002B2CF9AE}" pid="26" name="Objective-Places [system]">
    <vt:lpwstr/>
  </property>
  <property fmtid="{D5CDD505-2E9C-101B-9397-08002B2CF9AE}" pid="27" name="Objective-Transaction Reference [system]">
    <vt:lpwstr/>
  </property>
  <property fmtid="{D5CDD505-2E9C-101B-9397-08002B2CF9AE}" pid="28" name="Objective-Document Created By [system]">
    <vt:lpwstr/>
  </property>
  <property fmtid="{D5CDD505-2E9C-101B-9397-08002B2CF9AE}" pid="29" name="Objective-Document Created On [system]">
    <vt:lpwstr/>
  </property>
  <property fmtid="{D5CDD505-2E9C-101B-9397-08002B2CF9AE}" pid="30" name="Objective-Covers Period From [system]">
    <vt:lpwstr/>
  </property>
  <property fmtid="{D5CDD505-2E9C-101B-9397-08002B2CF9AE}" pid="31" name="Objective-Covers Period To [system]">
    <vt:lpwstr/>
  </property>
</Properties>
</file>